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4.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42497125-92F3-41D1-81BD-1DF9C8DA1680}" xr6:coauthVersionLast="47" xr6:coauthVersionMax="47" xr10:uidLastSave="{00000000-0000-0000-0000-000000000000}"/>
  <bookViews>
    <workbookView xWindow="-120" yWindow="-120" windowWidth="24240" windowHeight="13290" firstSheet="5" activeTab="10" xr2:uid="{00000000-000D-0000-FFFF-FFFF00000000}"/>
  </bookViews>
  <sheets>
    <sheet name="59th store MOCK_DATA" sheetId="1" r:id="rId1"/>
    <sheet name="KPI" sheetId="3" r:id="rId2"/>
    <sheet name="monthly view" sheetId="4" r:id="rId3"/>
    <sheet name="customer " sheetId="5" r:id="rId4"/>
    <sheet name="product analysis" sheetId="6" r:id="rId5"/>
    <sheet name="customer retention analysis" sheetId="7" r:id="rId6"/>
    <sheet name="sales channel effects" sheetId="9" r:id="rId7"/>
    <sheet name="promotion analysis" sheetId="10" r:id="rId8"/>
    <sheet name="Sheet4" sheetId="13" r:id="rId9"/>
    <sheet name="Dataset" sheetId="2" r:id="rId10"/>
    <sheet name="Dashboard" sheetId="11" r:id="rId11"/>
  </sheets>
  <definedNames>
    <definedName name="Slicer_customer_type">#N/A</definedName>
    <definedName name="Slicer_date">#N/A</definedName>
    <definedName name="Slicer_product_category">#N/A</definedName>
    <definedName name="Slicer_sales_channel">#N/A</definedName>
    <definedName name="Slicer_Years">#N/A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2"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I2" i="2"/>
  <c r="L2" i="2" s="1"/>
  <c r="K2" i="2" s="1"/>
  <c r="I3" i="2"/>
  <c r="L3" i="2" s="1"/>
  <c r="K3" i="2" s="1"/>
  <c r="I4" i="2"/>
  <c r="L4" i="2" s="1"/>
  <c r="K4" i="2" s="1"/>
  <c r="I5" i="2"/>
  <c r="L5" i="2" s="1"/>
  <c r="K5" i="2" s="1"/>
  <c r="I6" i="2"/>
  <c r="L6" i="2" s="1"/>
  <c r="K6" i="2" s="1"/>
  <c r="I7" i="2"/>
  <c r="L7" i="2" s="1"/>
  <c r="K7" i="2" s="1"/>
  <c r="I8" i="2"/>
  <c r="L8" i="2" s="1"/>
  <c r="K8" i="2" s="1"/>
  <c r="I9" i="2"/>
  <c r="L9" i="2" s="1"/>
  <c r="K9" i="2" s="1"/>
  <c r="I10" i="2"/>
  <c r="L10" i="2" s="1"/>
  <c r="K10" i="2" s="1"/>
  <c r="I11" i="2"/>
  <c r="L11" i="2" s="1"/>
  <c r="K11" i="2" s="1"/>
  <c r="I12" i="2"/>
  <c r="L12" i="2" s="1"/>
  <c r="K12" i="2" s="1"/>
  <c r="I13" i="2"/>
  <c r="L13" i="2" s="1"/>
  <c r="K13" i="2" s="1"/>
  <c r="I14" i="2"/>
  <c r="L14" i="2" s="1"/>
  <c r="K14" i="2" s="1"/>
  <c r="I15" i="2"/>
  <c r="L15" i="2" s="1"/>
  <c r="K15" i="2" s="1"/>
  <c r="I16" i="2"/>
  <c r="L16" i="2" s="1"/>
  <c r="K16" i="2" s="1"/>
  <c r="I17" i="2"/>
  <c r="L17" i="2" s="1"/>
  <c r="K17" i="2" s="1"/>
  <c r="I18" i="2"/>
  <c r="L18" i="2" s="1"/>
  <c r="K18" i="2" s="1"/>
  <c r="I19" i="2"/>
  <c r="L19" i="2" s="1"/>
  <c r="K19" i="2" s="1"/>
  <c r="I20" i="2"/>
  <c r="L20" i="2" s="1"/>
  <c r="K20" i="2" s="1"/>
  <c r="I21" i="2"/>
  <c r="L21" i="2" s="1"/>
  <c r="K21" i="2" s="1"/>
  <c r="I22" i="2"/>
  <c r="L22" i="2" s="1"/>
  <c r="K22" i="2" s="1"/>
  <c r="I23" i="2"/>
  <c r="L23" i="2" s="1"/>
  <c r="K23" i="2" s="1"/>
  <c r="I24" i="2"/>
  <c r="L24" i="2" s="1"/>
  <c r="K24" i="2" s="1"/>
  <c r="I25" i="2"/>
  <c r="L25" i="2" s="1"/>
  <c r="K25" i="2" s="1"/>
  <c r="I26" i="2"/>
  <c r="L26" i="2" s="1"/>
  <c r="K26" i="2" s="1"/>
  <c r="I27" i="2"/>
  <c r="L27" i="2" s="1"/>
  <c r="K27" i="2" s="1"/>
  <c r="I28" i="2"/>
  <c r="L28" i="2" s="1"/>
  <c r="K28" i="2" s="1"/>
  <c r="I29" i="2"/>
  <c r="L29" i="2" s="1"/>
  <c r="K29" i="2" s="1"/>
  <c r="I30" i="2"/>
  <c r="L30" i="2" s="1"/>
  <c r="K30" i="2" s="1"/>
  <c r="I31" i="2"/>
  <c r="L31" i="2" s="1"/>
  <c r="K31" i="2" s="1"/>
  <c r="I32" i="2"/>
  <c r="L32" i="2" s="1"/>
  <c r="K32" i="2" s="1"/>
  <c r="I33" i="2"/>
  <c r="L33" i="2" s="1"/>
  <c r="K33" i="2" s="1"/>
  <c r="I34" i="2"/>
  <c r="L34" i="2" s="1"/>
  <c r="K34" i="2" s="1"/>
  <c r="I35" i="2"/>
  <c r="L35" i="2" s="1"/>
  <c r="K35" i="2" s="1"/>
  <c r="I36" i="2"/>
  <c r="L36" i="2" s="1"/>
  <c r="K36" i="2" s="1"/>
  <c r="I37" i="2"/>
  <c r="L37" i="2" s="1"/>
  <c r="K37" i="2" s="1"/>
  <c r="I38" i="2"/>
  <c r="L38" i="2" s="1"/>
  <c r="K38" i="2" s="1"/>
  <c r="I39" i="2"/>
  <c r="L39" i="2" s="1"/>
  <c r="K39" i="2" s="1"/>
  <c r="I40" i="2"/>
  <c r="L40" i="2" s="1"/>
  <c r="K40" i="2" s="1"/>
  <c r="I41" i="2"/>
  <c r="L41" i="2" s="1"/>
  <c r="K41" i="2" s="1"/>
  <c r="I42" i="2"/>
  <c r="L42" i="2" s="1"/>
  <c r="K42" i="2" s="1"/>
  <c r="I43" i="2"/>
  <c r="L43" i="2" s="1"/>
  <c r="K43" i="2" s="1"/>
  <c r="I44" i="2"/>
  <c r="L44" i="2" s="1"/>
  <c r="K44" i="2" s="1"/>
  <c r="I45" i="2"/>
  <c r="L45" i="2" s="1"/>
  <c r="K45" i="2" s="1"/>
  <c r="I46" i="2"/>
  <c r="L46" i="2" s="1"/>
  <c r="K46" i="2" s="1"/>
  <c r="I47" i="2"/>
  <c r="L47" i="2" s="1"/>
  <c r="K47" i="2" s="1"/>
  <c r="I48" i="2"/>
  <c r="L48" i="2" s="1"/>
  <c r="K48" i="2" s="1"/>
  <c r="I49" i="2"/>
  <c r="L49" i="2" s="1"/>
  <c r="K49" i="2" s="1"/>
  <c r="I50" i="2"/>
  <c r="L50" i="2" s="1"/>
  <c r="K50" i="2" s="1"/>
  <c r="I51" i="2"/>
  <c r="L51" i="2" s="1"/>
  <c r="K51" i="2" s="1"/>
  <c r="I52" i="2"/>
  <c r="L52" i="2" s="1"/>
  <c r="K52" i="2" s="1"/>
  <c r="I53" i="2"/>
  <c r="L53" i="2" s="1"/>
  <c r="K53" i="2" s="1"/>
  <c r="I54" i="2"/>
  <c r="L54" i="2" s="1"/>
  <c r="K54" i="2" s="1"/>
  <c r="I55" i="2"/>
  <c r="L55" i="2" s="1"/>
  <c r="K55" i="2" s="1"/>
  <c r="I56" i="2"/>
  <c r="L56" i="2" s="1"/>
  <c r="K56" i="2" s="1"/>
  <c r="I57" i="2"/>
  <c r="L57" i="2" s="1"/>
  <c r="K57" i="2" s="1"/>
  <c r="I58" i="2"/>
  <c r="L58" i="2" s="1"/>
  <c r="K58" i="2" s="1"/>
  <c r="I59" i="2"/>
  <c r="L59" i="2" s="1"/>
  <c r="K59" i="2" s="1"/>
  <c r="I60" i="2"/>
  <c r="L60" i="2" s="1"/>
  <c r="K60" i="2" s="1"/>
  <c r="I61" i="2"/>
  <c r="L61" i="2" s="1"/>
  <c r="K61" i="2" s="1"/>
  <c r="I62" i="2"/>
  <c r="L62" i="2" s="1"/>
  <c r="K62" i="2" s="1"/>
  <c r="I63" i="2"/>
  <c r="L63" i="2" s="1"/>
  <c r="K63" i="2" s="1"/>
  <c r="I64" i="2"/>
  <c r="L64" i="2" s="1"/>
  <c r="K64" i="2" s="1"/>
  <c r="I65" i="2"/>
  <c r="L65" i="2" s="1"/>
  <c r="K65" i="2" s="1"/>
  <c r="I66" i="2"/>
  <c r="L66" i="2" s="1"/>
  <c r="K66" i="2" s="1"/>
  <c r="I67" i="2"/>
  <c r="L67" i="2" s="1"/>
  <c r="K67" i="2" s="1"/>
  <c r="I68" i="2"/>
  <c r="L68" i="2" s="1"/>
  <c r="K68" i="2" s="1"/>
  <c r="I69" i="2"/>
  <c r="L69" i="2" s="1"/>
  <c r="K69" i="2" s="1"/>
  <c r="I70" i="2"/>
  <c r="L70" i="2" s="1"/>
  <c r="K70" i="2" s="1"/>
  <c r="I71" i="2"/>
  <c r="L71" i="2" s="1"/>
  <c r="K71" i="2" s="1"/>
  <c r="I72" i="2"/>
  <c r="L72" i="2" s="1"/>
  <c r="K72" i="2" s="1"/>
  <c r="I73" i="2"/>
  <c r="L73" i="2" s="1"/>
  <c r="K73" i="2" s="1"/>
  <c r="I74" i="2"/>
  <c r="L74" i="2" s="1"/>
  <c r="K74" i="2" s="1"/>
  <c r="I75" i="2"/>
  <c r="L75" i="2" s="1"/>
  <c r="K75" i="2" s="1"/>
  <c r="I76" i="2"/>
  <c r="L76" i="2" s="1"/>
  <c r="K76" i="2" s="1"/>
  <c r="I77" i="2"/>
  <c r="L77" i="2" s="1"/>
  <c r="K77" i="2" s="1"/>
  <c r="I78" i="2"/>
  <c r="L78" i="2" s="1"/>
  <c r="K78" i="2" s="1"/>
  <c r="I79" i="2"/>
  <c r="L79" i="2" s="1"/>
  <c r="K79" i="2" s="1"/>
  <c r="I80" i="2"/>
  <c r="L80" i="2" s="1"/>
  <c r="K80" i="2" s="1"/>
  <c r="I81" i="2"/>
  <c r="L81" i="2" s="1"/>
  <c r="K81" i="2" s="1"/>
  <c r="I82" i="2"/>
  <c r="L82" i="2" s="1"/>
  <c r="K82" i="2" s="1"/>
  <c r="I83" i="2"/>
  <c r="L83" i="2" s="1"/>
  <c r="K83" i="2" s="1"/>
  <c r="I84" i="2"/>
  <c r="L84" i="2" s="1"/>
  <c r="K84" i="2" s="1"/>
  <c r="I85" i="2"/>
  <c r="L85" i="2" s="1"/>
  <c r="K85" i="2" s="1"/>
  <c r="I86" i="2"/>
  <c r="L86" i="2" s="1"/>
  <c r="K86" i="2" s="1"/>
  <c r="I87" i="2"/>
  <c r="L87" i="2" s="1"/>
  <c r="K87" i="2" s="1"/>
  <c r="I88" i="2"/>
  <c r="L88" i="2" s="1"/>
  <c r="K88" i="2" s="1"/>
  <c r="I89" i="2"/>
  <c r="L89" i="2" s="1"/>
  <c r="K89" i="2" s="1"/>
  <c r="I90" i="2"/>
  <c r="L90" i="2" s="1"/>
  <c r="K90" i="2" s="1"/>
  <c r="I91" i="2"/>
  <c r="L91" i="2" s="1"/>
  <c r="K91" i="2" s="1"/>
  <c r="I92" i="2"/>
  <c r="L92" i="2" s="1"/>
  <c r="K92" i="2" s="1"/>
  <c r="I93" i="2"/>
  <c r="L93" i="2" s="1"/>
  <c r="K93" i="2" s="1"/>
  <c r="I94" i="2"/>
  <c r="L94" i="2" s="1"/>
  <c r="K94" i="2" s="1"/>
  <c r="I95" i="2"/>
  <c r="L95" i="2" s="1"/>
  <c r="K95" i="2" s="1"/>
  <c r="I96" i="2"/>
  <c r="L96" i="2" s="1"/>
  <c r="K96" i="2" s="1"/>
  <c r="I97" i="2"/>
  <c r="L97" i="2" s="1"/>
  <c r="K97" i="2" s="1"/>
  <c r="I98" i="2"/>
  <c r="L98" i="2" s="1"/>
  <c r="K98" i="2" s="1"/>
  <c r="I99" i="2"/>
  <c r="L99" i="2" s="1"/>
  <c r="K99" i="2" s="1"/>
  <c r="I100" i="2"/>
  <c r="L100" i="2" s="1"/>
  <c r="K100" i="2" s="1"/>
  <c r="I101" i="2"/>
  <c r="L101" i="2" s="1"/>
  <c r="K101" i="2" s="1"/>
  <c r="I102" i="2"/>
  <c r="L102" i="2" s="1"/>
  <c r="K102" i="2" s="1"/>
  <c r="I103" i="2"/>
  <c r="L103" i="2" s="1"/>
  <c r="K103" i="2" s="1"/>
  <c r="I104" i="2"/>
  <c r="L104" i="2" s="1"/>
  <c r="K104" i="2" s="1"/>
  <c r="I105" i="2"/>
  <c r="L105" i="2" s="1"/>
  <c r="K105" i="2" s="1"/>
  <c r="I106" i="2"/>
  <c r="L106" i="2" s="1"/>
  <c r="K106" i="2" s="1"/>
  <c r="I107" i="2"/>
  <c r="L107" i="2" s="1"/>
  <c r="K107" i="2" s="1"/>
  <c r="I108" i="2"/>
  <c r="L108" i="2" s="1"/>
  <c r="K108" i="2" s="1"/>
  <c r="I109" i="2"/>
  <c r="L109" i="2" s="1"/>
  <c r="K109" i="2" s="1"/>
  <c r="I110" i="2"/>
  <c r="L110" i="2" s="1"/>
  <c r="K110" i="2" s="1"/>
  <c r="I111" i="2"/>
  <c r="L111" i="2" s="1"/>
  <c r="K111" i="2" s="1"/>
  <c r="I112" i="2"/>
  <c r="L112" i="2" s="1"/>
  <c r="K112" i="2" s="1"/>
  <c r="I113" i="2"/>
  <c r="L113" i="2" s="1"/>
  <c r="K113" i="2" s="1"/>
  <c r="I114" i="2"/>
  <c r="L114" i="2" s="1"/>
  <c r="K114" i="2" s="1"/>
  <c r="I115" i="2"/>
  <c r="L115" i="2" s="1"/>
  <c r="K115" i="2" s="1"/>
  <c r="I116" i="2"/>
  <c r="L116" i="2" s="1"/>
  <c r="K116" i="2" s="1"/>
  <c r="I117" i="2"/>
  <c r="L117" i="2" s="1"/>
  <c r="K117" i="2" s="1"/>
  <c r="I118" i="2"/>
  <c r="L118" i="2" s="1"/>
  <c r="K118" i="2" s="1"/>
  <c r="I119" i="2"/>
  <c r="L119" i="2" s="1"/>
  <c r="K119" i="2" s="1"/>
  <c r="I120" i="2"/>
  <c r="L120" i="2" s="1"/>
  <c r="K120" i="2" s="1"/>
  <c r="I121" i="2"/>
  <c r="L121" i="2" s="1"/>
  <c r="K121" i="2" s="1"/>
  <c r="I122" i="2"/>
  <c r="L122" i="2" s="1"/>
  <c r="K122" i="2" s="1"/>
  <c r="I123" i="2"/>
  <c r="L123" i="2" s="1"/>
  <c r="K123" i="2" s="1"/>
  <c r="I124" i="2"/>
  <c r="L124" i="2" s="1"/>
  <c r="K124" i="2" s="1"/>
  <c r="I125" i="2"/>
  <c r="L125" i="2" s="1"/>
  <c r="K125" i="2" s="1"/>
  <c r="I126" i="2"/>
  <c r="L126" i="2" s="1"/>
  <c r="K126" i="2" s="1"/>
  <c r="I127" i="2"/>
  <c r="L127" i="2" s="1"/>
  <c r="K127" i="2" s="1"/>
  <c r="I128" i="2"/>
  <c r="L128" i="2" s="1"/>
  <c r="K128" i="2" s="1"/>
  <c r="I129" i="2"/>
  <c r="L129" i="2" s="1"/>
  <c r="K129" i="2" s="1"/>
  <c r="I130" i="2"/>
  <c r="L130" i="2" s="1"/>
  <c r="K130" i="2" s="1"/>
  <c r="I131" i="2"/>
  <c r="L131" i="2" s="1"/>
  <c r="K131" i="2" s="1"/>
  <c r="I132" i="2"/>
  <c r="L132" i="2" s="1"/>
  <c r="K132" i="2" s="1"/>
  <c r="I133" i="2"/>
  <c r="L133" i="2" s="1"/>
  <c r="K133" i="2" s="1"/>
  <c r="I134" i="2"/>
  <c r="L134" i="2" s="1"/>
  <c r="K134" i="2" s="1"/>
  <c r="I135" i="2"/>
  <c r="L135" i="2" s="1"/>
  <c r="K135" i="2" s="1"/>
  <c r="I136" i="2"/>
  <c r="L136" i="2" s="1"/>
  <c r="K136" i="2" s="1"/>
  <c r="I137" i="2"/>
  <c r="L137" i="2" s="1"/>
  <c r="K137" i="2" s="1"/>
  <c r="I138" i="2"/>
  <c r="L138" i="2" s="1"/>
  <c r="K138" i="2" s="1"/>
  <c r="I139" i="2"/>
  <c r="L139" i="2" s="1"/>
  <c r="K139" i="2" s="1"/>
  <c r="I140" i="2"/>
  <c r="L140" i="2" s="1"/>
  <c r="K140" i="2" s="1"/>
  <c r="I141" i="2"/>
  <c r="L141" i="2" s="1"/>
  <c r="K141" i="2" s="1"/>
  <c r="I142" i="2"/>
  <c r="L142" i="2" s="1"/>
  <c r="K142" i="2" s="1"/>
  <c r="I143" i="2"/>
  <c r="L143" i="2" s="1"/>
  <c r="K143" i="2" s="1"/>
  <c r="I144" i="2"/>
  <c r="L144" i="2" s="1"/>
  <c r="K144" i="2" s="1"/>
  <c r="I145" i="2"/>
  <c r="L145" i="2" s="1"/>
  <c r="K145" i="2" s="1"/>
  <c r="I146" i="2"/>
  <c r="L146" i="2" s="1"/>
  <c r="K146" i="2" s="1"/>
  <c r="I147" i="2"/>
  <c r="L147" i="2" s="1"/>
  <c r="K147" i="2" s="1"/>
  <c r="I148" i="2"/>
  <c r="L148" i="2" s="1"/>
  <c r="K148" i="2" s="1"/>
  <c r="I149" i="2"/>
  <c r="L149" i="2" s="1"/>
  <c r="K149" i="2" s="1"/>
  <c r="I150" i="2"/>
  <c r="L150" i="2" s="1"/>
  <c r="K150" i="2" s="1"/>
  <c r="I151" i="2"/>
  <c r="L151" i="2" s="1"/>
  <c r="K151" i="2" s="1"/>
  <c r="I152" i="2"/>
  <c r="L152" i="2" s="1"/>
  <c r="K152" i="2" s="1"/>
  <c r="I153" i="2"/>
  <c r="L153" i="2" s="1"/>
  <c r="K153" i="2" s="1"/>
  <c r="I154" i="2"/>
  <c r="L154" i="2" s="1"/>
  <c r="K154" i="2" s="1"/>
  <c r="I155" i="2"/>
  <c r="L155" i="2" s="1"/>
  <c r="K155" i="2" s="1"/>
  <c r="I156" i="2"/>
  <c r="L156" i="2" s="1"/>
  <c r="K156" i="2" s="1"/>
  <c r="I157" i="2"/>
  <c r="L157" i="2" s="1"/>
  <c r="K157" i="2" s="1"/>
  <c r="I158" i="2"/>
  <c r="L158" i="2" s="1"/>
  <c r="K158" i="2" s="1"/>
  <c r="I159" i="2"/>
  <c r="L159" i="2" s="1"/>
  <c r="K159" i="2" s="1"/>
  <c r="I160" i="2"/>
  <c r="L160" i="2" s="1"/>
  <c r="K160" i="2" s="1"/>
  <c r="I161" i="2"/>
  <c r="L161" i="2" s="1"/>
  <c r="K161" i="2" s="1"/>
  <c r="I162" i="2"/>
  <c r="L162" i="2" s="1"/>
  <c r="K162" i="2" s="1"/>
  <c r="I163" i="2"/>
  <c r="L163" i="2" s="1"/>
  <c r="K163" i="2" s="1"/>
  <c r="I164" i="2"/>
  <c r="L164" i="2" s="1"/>
  <c r="K164" i="2" s="1"/>
  <c r="I165" i="2"/>
  <c r="L165" i="2" s="1"/>
  <c r="K165" i="2" s="1"/>
  <c r="I166" i="2"/>
  <c r="L166" i="2" s="1"/>
  <c r="K166" i="2" s="1"/>
  <c r="I167" i="2"/>
  <c r="L167" i="2" s="1"/>
  <c r="K167" i="2" s="1"/>
  <c r="I168" i="2"/>
  <c r="L168" i="2" s="1"/>
  <c r="K168" i="2" s="1"/>
  <c r="I169" i="2"/>
  <c r="L169" i="2" s="1"/>
  <c r="K169" i="2" s="1"/>
  <c r="I170" i="2"/>
  <c r="L170" i="2" s="1"/>
  <c r="K170" i="2" s="1"/>
  <c r="I171" i="2"/>
  <c r="L171" i="2" s="1"/>
  <c r="K171" i="2" s="1"/>
  <c r="I172" i="2"/>
  <c r="L172" i="2" s="1"/>
  <c r="K172" i="2" s="1"/>
  <c r="I173" i="2"/>
  <c r="L173" i="2" s="1"/>
  <c r="K173" i="2" s="1"/>
  <c r="I174" i="2"/>
  <c r="L174" i="2" s="1"/>
  <c r="K174" i="2" s="1"/>
  <c r="I175" i="2"/>
  <c r="L175" i="2" s="1"/>
  <c r="K175" i="2" s="1"/>
  <c r="I176" i="2"/>
  <c r="L176" i="2" s="1"/>
  <c r="K176" i="2" s="1"/>
  <c r="I177" i="2"/>
  <c r="L177" i="2" s="1"/>
  <c r="K177" i="2" s="1"/>
  <c r="I178" i="2"/>
  <c r="L178" i="2" s="1"/>
  <c r="K178" i="2" s="1"/>
  <c r="I179" i="2"/>
  <c r="L179" i="2" s="1"/>
  <c r="K179" i="2" s="1"/>
  <c r="I180" i="2"/>
  <c r="L180" i="2" s="1"/>
  <c r="K180" i="2" s="1"/>
  <c r="I181" i="2"/>
  <c r="L181" i="2" s="1"/>
  <c r="K181" i="2" s="1"/>
  <c r="I182" i="2"/>
  <c r="L182" i="2" s="1"/>
  <c r="K182" i="2" s="1"/>
  <c r="I183" i="2"/>
  <c r="L183" i="2" s="1"/>
  <c r="K183" i="2" s="1"/>
  <c r="I184" i="2"/>
  <c r="L184" i="2" s="1"/>
  <c r="K184" i="2" s="1"/>
  <c r="I185" i="2"/>
  <c r="L185" i="2" s="1"/>
  <c r="K185" i="2" s="1"/>
  <c r="I186" i="2"/>
  <c r="L186" i="2" s="1"/>
  <c r="K186" i="2" s="1"/>
  <c r="I187" i="2"/>
  <c r="L187" i="2" s="1"/>
  <c r="K187" i="2" s="1"/>
  <c r="I188" i="2"/>
  <c r="L188" i="2" s="1"/>
  <c r="K188" i="2" s="1"/>
  <c r="I189" i="2"/>
  <c r="L189" i="2" s="1"/>
  <c r="K189" i="2" s="1"/>
  <c r="I190" i="2"/>
  <c r="L190" i="2" s="1"/>
  <c r="K190" i="2" s="1"/>
  <c r="I191" i="2"/>
  <c r="L191" i="2" s="1"/>
  <c r="K191" i="2" s="1"/>
  <c r="I192" i="2"/>
  <c r="L192" i="2" s="1"/>
  <c r="K192" i="2" s="1"/>
  <c r="I193" i="2"/>
  <c r="L193" i="2" s="1"/>
  <c r="K193" i="2" s="1"/>
  <c r="I194" i="2"/>
  <c r="L194" i="2" s="1"/>
  <c r="K194" i="2" s="1"/>
  <c r="I195" i="2"/>
  <c r="L195" i="2" s="1"/>
  <c r="K195" i="2" s="1"/>
  <c r="I196" i="2"/>
  <c r="L196" i="2" s="1"/>
  <c r="K196" i="2" s="1"/>
  <c r="I197" i="2"/>
  <c r="L197" i="2" s="1"/>
  <c r="K197" i="2" s="1"/>
  <c r="I198" i="2"/>
  <c r="L198" i="2" s="1"/>
  <c r="K198" i="2" s="1"/>
  <c r="I199" i="2"/>
  <c r="L199" i="2" s="1"/>
  <c r="K199" i="2" s="1"/>
  <c r="I200" i="2"/>
  <c r="L200" i="2" s="1"/>
  <c r="K200" i="2" s="1"/>
  <c r="I201" i="2"/>
  <c r="L201" i="2" s="1"/>
  <c r="K201" i="2" s="1"/>
  <c r="I202" i="2"/>
  <c r="L202" i="2" s="1"/>
  <c r="K202" i="2" s="1"/>
  <c r="I203" i="2"/>
  <c r="L203" i="2" s="1"/>
  <c r="K203" i="2" s="1"/>
  <c r="I204" i="2"/>
  <c r="L204" i="2" s="1"/>
  <c r="K204" i="2" s="1"/>
  <c r="I205" i="2"/>
  <c r="L205" i="2" s="1"/>
  <c r="K205" i="2" s="1"/>
  <c r="I206" i="2"/>
  <c r="L206" i="2" s="1"/>
  <c r="K206" i="2" s="1"/>
  <c r="I207" i="2"/>
  <c r="L207" i="2" s="1"/>
  <c r="K207" i="2" s="1"/>
  <c r="I208" i="2"/>
  <c r="L208" i="2" s="1"/>
  <c r="K208" i="2" s="1"/>
  <c r="I209" i="2"/>
  <c r="L209" i="2" s="1"/>
  <c r="K209" i="2" s="1"/>
  <c r="I210" i="2"/>
  <c r="L210" i="2" s="1"/>
  <c r="K210" i="2" s="1"/>
  <c r="I211" i="2"/>
  <c r="L211" i="2" s="1"/>
  <c r="K211" i="2" s="1"/>
  <c r="I212" i="2"/>
  <c r="L212" i="2" s="1"/>
  <c r="K212" i="2" s="1"/>
  <c r="I213" i="2"/>
  <c r="L213" i="2" s="1"/>
  <c r="K213" i="2" s="1"/>
  <c r="I214" i="2"/>
  <c r="L214" i="2" s="1"/>
  <c r="K214" i="2" s="1"/>
  <c r="I215" i="2"/>
  <c r="L215" i="2" s="1"/>
  <c r="K215" i="2" s="1"/>
  <c r="I216" i="2"/>
  <c r="L216" i="2" s="1"/>
  <c r="K216" i="2" s="1"/>
  <c r="I217" i="2"/>
  <c r="L217" i="2" s="1"/>
  <c r="K217" i="2" s="1"/>
  <c r="I218" i="2"/>
  <c r="L218" i="2" s="1"/>
  <c r="K218" i="2" s="1"/>
  <c r="I219" i="2"/>
  <c r="L219" i="2" s="1"/>
  <c r="K219" i="2" s="1"/>
  <c r="I220" i="2"/>
  <c r="L220" i="2" s="1"/>
  <c r="K220" i="2" s="1"/>
  <c r="I221" i="2"/>
  <c r="L221" i="2" s="1"/>
  <c r="K221" i="2" s="1"/>
  <c r="I222" i="2"/>
  <c r="L222" i="2" s="1"/>
  <c r="K222" i="2" s="1"/>
  <c r="I223" i="2"/>
  <c r="L223" i="2" s="1"/>
  <c r="K223" i="2" s="1"/>
  <c r="I224" i="2"/>
  <c r="L224" i="2" s="1"/>
  <c r="K224" i="2" s="1"/>
  <c r="I225" i="2"/>
  <c r="L225" i="2" s="1"/>
  <c r="K225" i="2" s="1"/>
  <c r="I226" i="2"/>
  <c r="L226" i="2" s="1"/>
  <c r="K226" i="2" s="1"/>
  <c r="I227" i="2"/>
  <c r="L227" i="2" s="1"/>
  <c r="K227" i="2" s="1"/>
  <c r="I228" i="2"/>
  <c r="L228" i="2" s="1"/>
  <c r="K228" i="2" s="1"/>
  <c r="I229" i="2"/>
  <c r="L229" i="2" s="1"/>
  <c r="K229" i="2" s="1"/>
  <c r="I230" i="2"/>
  <c r="L230" i="2" s="1"/>
  <c r="K230" i="2" s="1"/>
  <c r="I231" i="2"/>
  <c r="L231" i="2" s="1"/>
  <c r="K231" i="2" s="1"/>
  <c r="I232" i="2"/>
  <c r="L232" i="2" s="1"/>
  <c r="K232" i="2" s="1"/>
  <c r="I233" i="2"/>
  <c r="L233" i="2" s="1"/>
  <c r="K233" i="2" s="1"/>
  <c r="I234" i="2"/>
  <c r="L234" i="2" s="1"/>
  <c r="K234" i="2" s="1"/>
  <c r="I235" i="2"/>
  <c r="L235" i="2" s="1"/>
  <c r="K235" i="2" s="1"/>
  <c r="I236" i="2"/>
  <c r="L236" i="2" s="1"/>
  <c r="K236" i="2" s="1"/>
  <c r="I237" i="2"/>
  <c r="L237" i="2" s="1"/>
  <c r="K237" i="2" s="1"/>
  <c r="I238" i="2"/>
  <c r="L238" i="2" s="1"/>
  <c r="K238" i="2" s="1"/>
  <c r="I239" i="2"/>
  <c r="L239" i="2" s="1"/>
  <c r="K239" i="2" s="1"/>
  <c r="I240" i="2"/>
  <c r="L240" i="2" s="1"/>
  <c r="K240" i="2" s="1"/>
  <c r="I241" i="2"/>
  <c r="L241" i="2" s="1"/>
  <c r="K241" i="2" s="1"/>
  <c r="I242" i="2"/>
  <c r="L242" i="2" s="1"/>
  <c r="K242" i="2" s="1"/>
  <c r="I243" i="2"/>
  <c r="L243" i="2" s="1"/>
  <c r="K243" i="2" s="1"/>
  <c r="I244" i="2"/>
  <c r="L244" i="2" s="1"/>
  <c r="K244" i="2" s="1"/>
  <c r="I245" i="2"/>
  <c r="L245" i="2" s="1"/>
  <c r="K245" i="2" s="1"/>
  <c r="I246" i="2"/>
  <c r="L246" i="2" s="1"/>
  <c r="K246" i="2" s="1"/>
  <c r="I247" i="2"/>
  <c r="L247" i="2" s="1"/>
  <c r="K247" i="2" s="1"/>
  <c r="I248" i="2"/>
  <c r="L248" i="2" s="1"/>
  <c r="K248" i="2" s="1"/>
  <c r="I249" i="2"/>
  <c r="L249" i="2" s="1"/>
  <c r="K249" i="2" s="1"/>
  <c r="I250" i="2"/>
  <c r="L250" i="2" s="1"/>
  <c r="K250" i="2" s="1"/>
  <c r="I251" i="2"/>
  <c r="L251" i="2" s="1"/>
  <c r="K251" i="2" s="1"/>
  <c r="I252" i="2"/>
  <c r="L252" i="2" s="1"/>
  <c r="K252" i="2" s="1"/>
  <c r="I253" i="2"/>
  <c r="L253" i="2" s="1"/>
  <c r="K253" i="2" s="1"/>
  <c r="I254" i="2"/>
  <c r="L254" i="2" s="1"/>
  <c r="K254" i="2" s="1"/>
  <c r="I255" i="2"/>
  <c r="L255" i="2" s="1"/>
  <c r="K255" i="2" s="1"/>
  <c r="I256" i="2"/>
  <c r="L256" i="2" s="1"/>
  <c r="K256" i="2" s="1"/>
  <c r="I257" i="2"/>
  <c r="L257" i="2" s="1"/>
  <c r="K257" i="2" s="1"/>
  <c r="I258" i="2"/>
  <c r="L258" i="2" s="1"/>
  <c r="K258" i="2" s="1"/>
  <c r="I259" i="2"/>
  <c r="L259" i="2" s="1"/>
  <c r="K259" i="2" s="1"/>
  <c r="I260" i="2"/>
  <c r="L260" i="2" s="1"/>
  <c r="K260" i="2" s="1"/>
  <c r="I261" i="2"/>
  <c r="L261" i="2" s="1"/>
  <c r="K261" i="2" s="1"/>
  <c r="I262" i="2"/>
  <c r="L262" i="2" s="1"/>
  <c r="K262" i="2" s="1"/>
  <c r="I263" i="2"/>
  <c r="L263" i="2" s="1"/>
  <c r="K263" i="2" s="1"/>
  <c r="I264" i="2"/>
  <c r="L264" i="2" s="1"/>
  <c r="K264" i="2" s="1"/>
  <c r="I265" i="2"/>
  <c r="L265" i="2" s="1"/>
  <c r="K265" i="2" s="1"/>
  <c r="I266" i="2"/>
  <c r="L266" i="2" s="1"/>
  <c r="K266" i="2" s="1"/>
  <c r="I267" i="2"/>
  <c r="L267" i="2" s="1"/>
  <c r="K267" i="2" s="1"/>
  <c r="I268" i="2"/>
  <c r="L268" i="2" s="1"/>
  <c r="K268" i="2" s="1"/>
  <c r="I269" i="2"/>
  <c r="L269" i="2" s="1"/>
  <c r="K269" i="2" s="1"/>
  <c r="I270" i="2"/>
  <c r="L270" i="2" s="1"/>
  <c r="K270" i="2" s="1"/>
  <c r="I271" i="2"/>
  <c r="L271" i="2" s="1"/>
  <c r="K271" i="2" s="1"/>
  <c r="I272" i="2"/>
  <c r="L272" i="2" s="1"/>
  <c r="K272" i="2" s="1"/>
  <c r="I273" i="2"/>
  <c r="L273" i="2" s="1"/>
  <c r="K273" i="2" s="1"/>
  <c r="I274" i="2"/>
  <c r="L274" i="2" s="1"/>
  <c r="K274" i="2" s="1"/>
  <c r="I275" i="2"/>
  <c r="L275" i="2" s="1"/>
  <c r="K275" i="2" s="1"/>
  <c r="I276" i="2"/>
  <c r="L276" i="2" s="1"/>
  <c r="K276" i="2" s="1"/>
  <c r="I277" i="2"/>
  <c r="L277" i="2" s="1"/>
  <c r="K277" i="2" s="1"/>
  <c r="I278" i="2"/>
  <c r="L278" i="2" s="1"/>
  <c r="K278" i="2" s="1"/>
  <c r="I279" i="2"/>
  <c r="L279" i="2" s="1"/>
  <c r="K279" i="2" s="1"/>
  <c r="I280" i="2"/>
  <c r="L280" i="2" s="1"/>
  <c r="K280" i="2" s="1"/>
  <c r="I281" i="2"/>
  <c r="L281" i="2" s="1"/>
  <c r="K281" i="2" s="1"/>
  <c r="I282" i="2"/>
  <c r="L282" i="2" s="1"/>
  <c r="K282" i="2" s="1"/>
  <c r="I283" i="2"/>
  <c r="L283" i="2" s="1"/>
  <c r="K283" i="2" s="1"/>
  <c r="I284" i="2"/>
  <c r="L284" i="2" s="1"/>
  <c r="K284" i="2" s="1"/>
  <c r="I285" i="2"/>
  <c r="L285" i="2" s="1"/>
  <c r="K285" i="2" s="1"/>
  <c r="I286" i="2"/>
  <c r="L286" i="2" s="1"/>
  <c r="K286" i="2" s="1"/>
  <c r="I287" i="2"/>
  <c r="L287" i="2" s="1"/>
  <c r="K287" i="2" s="1"/>
  <c r="I288" i="2"/>
  <c r="L288" i="2" s="1"/>
  <c r="K288" i="2" s="1"/>
  <c r="I289" i="2"/>
  <c r="L289" i="2" s="1"/>
  <c r="K289" i="2" s="1"/>
  <c r="I290" i="2"/>
  <c r="L290" i="2" s="1"/>
  <c r="K290" i="2" s="1"/>
  <c r="I291" i="2"/>
  <c r="L291" i="2" s="1"/>
  <c r="K291" i="2" s="1"/>
  <c r="I292" i="2"/>
  <c r="L292" i="2" s="1"/>
  <c r="K292" i="2" s="1"/>
  <c r="I293" i="2"/>
  <c r="L293" i="2" s="1"/>
  <c r="K293" i="2" s="1"/>
  <c r="I294" i="2"/>
  <c r="L294" i="2" s="1"/>
  <c r="K294" i="2" s="1"/>
  <c r="I295" i="2"/>
  <c r="L295" i="2" s="1"/>
  <c r="K295" i="2" s="1"/>
  <c r="I296" i="2"/>
  <c r="L296" i="2" s="1"/>
  <c r="K296" i="2" s="1"/>
  <c r="I297" i="2"/>
  <c r="L297" i="2" s="1"/>
  <c r="K297" i="2" s="1"/>
  <c r="I298" i="2"/>
  <c r="L298" i="2" s="1"/>
  <c r="K298" i="2" s="1"/>
  <c r="I299" i="2"/>
  <c r="L299" i="2" s="1"/>
  <c r="K299" i="2" s="1"/>
  <c r="I300" i="2"/>
  <c r="L300" i="2" s="1"/>
  <c r="K300" i="2" s="1"/>
  <c r="I301" i="2"/>
  <c r="L301" i="2" s="1"/>
  <c r="K301" i="2" s="1"/>
  <c r="I302" i="2"/>
  <c r="L302" i="2" s="1"/>
  <c r="K302" i="2" s="1"/>
  <c r="I303" i="2"/>
  <c r="L303" i="2" s="1"/>
  <c r="K303" i="2" s="1"/>
  <c r="I304" i="2"/>
  <c r="L304" i="2" s="1"/>
  <c r="K304" i="2" s="1"/>
  <c r="I305" i="2"/>
  <c r="L305" i="2" s="1"/>
  <c r="K305" i="2" s="1"/>
  <c r="I306" i="2"/>
  <c r="L306" i="2" s="1"/>
  <c r="K306" i="2" s="1"/>
  <c r="I307" i="2"/>
  <c r="L307" i="2" s="1"/>
  <c r="K307" i="2" s="1"/>
  <c r="I308" i="2"/>
  <c r="L308" i="2" s="1"/>
  <c r="K308" i="2" s="1"/>
  <c r="I309" i="2"/>
  <c r="L309" i="2" s="1"/>
  <c r="K309" i="2" s="1"/>
  <c r="I310" i="2"/>
  <c r="L310" i="2" s="1"/>
  <c r="K310" i="2" s="1"/>
  <c r="I311" i="2"/>
  <c r="L311" i="2" s="1"/>
  <c r="K311" i="2" s="1"/>
  <c r="I312" i="2"/>
  <c r="L312" i="2" s="1"/>
  <c r="K312" i="2" s="1"/>
  <c r="I313" i="2"/>
  <c r="L313" i="2" s="1"/>
  <c r="K313" i="2" s="1"/>
  <c r="I314" i="2"/>
  <c r="L314" i="2" s="1"/>
  <c r="K314" i="2" s="1"/>
  <c r="I315" i="2"/>
  <c r="L315" i="2" s="1"/>
  <c r="K315" i="2" s="1"/>
  <c r="I316" i="2"/>
  <c r="L316" i="2" s="1"/>
  <c r="K316" i="2" s="1"/>
  <c r="I317" i="2"/>
  <c r="L317" i="2" s="1"/>
  <c r="K317" i="2" s="1"/>
  <c r="I318" i="2"/>
  <c r="L318" i="2" s="1"/>
  <c r="K318" i="2" s="1"/>
  <c r="I319" i="2"/>
  <c r="L319" i="2" s="1"/>
  <c r="K319" i="2" s="1"/>
  <c r="I320" i="2"/>
  <c r="L320" i="2" s="1"/>
  <c r="K320" i="2" s="1"/>
  <c r="I321" i="2"/>
  <c r="L321" i="2" s="1"/>
  <c r="K321" i="2" s="1"/>
  <c r="I322" i="2"/>
  <c r="L322" i="2" s="1"/>
  <c r="K322" i="2" s="1"/>
  <c r="I323" i="2"/>
  <c r="L323" i="2" s="1"/>
  <c r="K323" i="2" s="1"/>
  <c r="I324" i="2"/>
  <c r="L324" i="2" s="1"/>
  <c r="K324" i="2" s="1"/>
  <c r="I325" i="2"/>
  <c r="L325" i="2" s="1"/>
  <c r="K325" i="2" s="1"/>
  <c r="I326" i="2"/>
  <c r="L326" i="2" s="1"/>
  <c r="K326" i="2" s="1"/>
  <c r="I327" i="2"/>
  <c r="L327" i="2" s="1"/>
  <c r="K327" i="2" s="1"/>
  <c r="I328" i="2"/>
  <c r="L328" i="2" s="1"/>
  <c r="K328" i="2" s="1"/>
  <c r="I329" i="2"/>
  <c r="L329" i="2" s="1"/>
  <c r="K329" i="2" s="1"/>
  <c r="I330" i="2"/>
  <c r="L330" i="2" s="1"/>
  <c r="K330" i="2" s="1"/>
  <c r="I331" i="2"/>
  <c r="L331" i="2" s="1"/>
  <c r="K331" i="2" s="1"/>
  <c r="I332" i="2"/>
  <c r="L332" i="2" s="1"/>
  <c r="K332" i="2" s="1"/>
  <c r="I333" i="2"/>
  <c r="L333" i="2" s="1"/>
  <c r="K333" i="2" s="1"/>
  <c r="I334" i="2"/>
  <c r="L334" i="2" s="1"/>
  <c r="K334" i="2" s="1"/>
  <c r="I335" i="2"/>
  <c r="L335" i="2" s="1"/>
  <c r="K335" i="2" s="1"/>
  <c r="I336" i="2"/>
  <c r="L336" i="2" s="1"/>
  <c r="K336" i="2" s="1"/>
  <c r="I337" i="2"/>
  <c r="L337" i="2" s="1"/>
  <c r="K337" i="2" s="1"/>
  <c r="I338" i="2"/>
  <c r="L338" i="2" s="1"/>
  <c r="K338" i="2" s="1"/>
  <c r="I339" i="2"/>
  <c r="L339" i="2" s="1"/>
  <c r="K339" i="2" s="1"/>
  <c r="I340" i="2"/>
  <c r="L340" i="2" s="1"/>
  <c r="K340" i="2" s="1"/>
  <c r="I341" i="2"/>
  <c r="L341" i="2" s="1"/>
  <c r="K341" i="2" s="1"/>
  <c r="I342" i="2"/>
  <c r="L342" i="2" s="1"/>
  <c r="K342" i="2" s="1"/>
  <c r="I343" i="2"/>
  <c r="L343" i="2" s="1"/>
  <c r="K343" i="2" s="1"/>
  <c r="I344" i="2"/>
  <c r="L344" i="2" s="1"/>
  <c r="K344" i="2" s="1"/>
  <c r="I345" i="2"/>
  <c r="L345" i="2" s="1"/>
  <c r="K345" i="2" s="1"/>
  <c r="I346" i="2"/>
  <c r="L346" i="2" s="1"/>
  <c r="K346" i="2" s="1"/>
  <c r="I347" i="2"/>
  <c r="L347" i="2" s="1"/>
  <c r="K347" i="2" s="1"/>
  <c r="I348" i="2"/>
  <c r="L348" i="2" s="1"/>
  <c r="K348" i="2" s="1"/>
  <c r="I349" i="2"/>
  <c r="L349" i="2" s="1"/>
  <c r="K349" i="2" s="1"/>
  <c r="I350" i="2"/>
  <c r="L350" i="2" s="1"/>
  <c r="K350" i="2" s="1"/>
  <c r="I351" i="2"/>
  <c r="L351" i="2" s="1"/>
  <c r="K351" i="2" s="1"/>
  <c r="I352" i="2"/>
  <c r="L352" i="2" s="1"/>
  <c r="K352" i="2" s="1"/>
  <c r="I353" i="2"/>
  <c r="L353" i="2" s="1"/>
  <c r="K353" i="2" s="1"/>
  <c r="I354" i="2"/>
  <c r="L354" i="2" s="1"/>
  <c r="K354" i="2" s="1"/>
  <c r="I355" i="2"/>
  <c r="L355" i="2" s="1"/>
  <c r="K355" i="2" s="1"/>
  <c r="I356" i="2"/>
  <c r="L356" i="2" s="1"/>
  <c r="K356" i="2" s="1"/>
  <c r="I357" i="2"/>
  <c r="L357" i="2" s="1"/>
  <c r="K357" i="2" s="1"/>
  <c r="I358" i="2"/>
  <c r="L358" i="2" s="1"/>
  <c r="K358" i="2" s="1"/>
  <c r="I359" i="2"/>
  <c r="L359" i="2" s="1"/>
  <c r="K359" i="2" s="1"/>
  <c r="I360" i="2"/>
  <c r="L360" i="2" s="1"/>
  <c r="K360" i="2" s="1"/>
  <c r="I361" i="2"/>
  <c r="L361" i="2" s="1"/>
  <c r="K361" i="2" s="1"/>
  <c r="I362" i="2"/>
  <c r="L362" i="2" s="1"/>
  <c r="K362" i="2" s="1"/>
  <c r="I363" i="2"/>
  <c r="L363" i="2" s="1"/>
  <c r="K363" i="2" s="1"/>
  <c r="I364" i="2"/>
  <c r="L364" i="2" s="1"/>
  <c r="K364" i="2" s="1"/>
  <c r="I365" i="2"/>
  <c r="L365" i="2" s="1"/>
  <c r="K365" i="2" s="1"/>
  <c r="I366" i="2"/>
  <c r="L366" i="2" s="1"/>
  <c r="K366" i="2" s="1"/>
  <c r="I367" i="2"/>
  <c r="L367" i="2" s="1"/>
  <c r="K367" i="2" s="1"/>
  <c r="I368" i="2"/>
  <c r="L368" i="2" s="1"/>
  <c r="K368" i="2" s="1"/>
  <c r="I369" i="2"/>
  <c r="L369" i="2" s="1"/>
  <c r="K369" i="2" s="1"/>
  <c r="I370" i="2"/>
  <c r="L370" i="2" s="1"/>
  <c r="K370" i="2" s="1"/>
  <c r="I371" i="2"/>
  <c r="L371" i="2" s="1"/>
  <c r="K371" i="2" s="1"/>
  <c r="I372" i="2"/>
  <c r="L372" i="2" s="1"/>
  <c r="K372" i="2" s="1"/>
  <c r="I373" i="2"/>
  <c r="L373" i="2" s="1"/>
  <c r="K373" i="2" s="1"/>
  <c r="I374" i="2"/>
  <c r="L374" i="2" s="1"/>
  <c r="K374" i="2" s="1"/>
  <c r="I375" i="2"/>
  <c r="L375" i="2" s="1"/>
  <c r="K375" i="2" s="1"/>
  <c r="I376" i="2"/>
  <c r="L376" i="2" s="1"/>
  <c r="K376" i="2" s="1"/>
  <c r="I377" i="2"/>
  <c r="L377" i="2" s="1"/>
  <c r="K377" i="2" s="1"/>
  <c r="I378" i="2"/>
  <c r="L378" i="2" s="1"/>
  <c r="K378" i="2" s="1"/>
  <c r="I379" i="2"/>
  <c r="L379" i="2" s="1"/>
  <c r="K379" i="2" s="1"/>
  <c r="I380" i="2"/>
  <c r="L380" i="2" s="1"/>
  <c r="K380" i="2" s="1"/>
  <c r="I381" i="2"/>
  <c r="L381" i="2" s="1"/>
  <c r="K381" i="2" s="1"/>
  <c r="I382" i="2"/>
  <c r="L382" i="2" s="1"/>
  <c r="K382" i="2" s="1"/>
  <c r="I383" i="2"/>
  <c r="L383" i="2" s="1"/>
  <c r="K383" i="2" s="1"/>
  <c r="I384" i="2"/>
  <c r="L384" i="2" s="1"/>
  <c r="K384" i="2" s="1"/>
  <c r="I385" i="2"/>
  <c r="L385" i="2" s="1"/>
  <c r="K385" i="2" s="1"/>
  <c r="I386" i="2"/>
  <c r="L386" i="2" s="1"/>
  <c r="K386" i="2" s="1"/>
  <c r="I387" i="2"/>
  <c r="L387" i="2" s="1"/>
  <c r="K387" i="2" s="1"/>
  <c r="I388" i="2"/>
  <c r="L388" i="2" s="1"/>
  <c r="K388" i="2" s="1"/>
  <c r="I389" i="2"/>
  <c r="L389" i="2" s="1"/>
  <c r="K389" i="2" s="1"/>
  <c r="I390" i="2"/>
  <c r="L390" i="2" s="1"/>
  <c r="K390" i="2" s="1"/>
  <c r="I391" i="2"/>
  <c r="L391" i="2" s="1"/>
  <c r="K391" i="2" s="1"/>
  <c r="I392" i="2"/>
  <c r="L392" i="2" s="1"/>
  <c r="K392" i="2" s="1"/>
  <c r="I393" i="2"/>
  <c r="L393" i="2" s="1"/>
  <c r="K393" i="2" s="1"/>
  <c r="I394" i="2"/>
  <c r="L394" i="2" s="1"/>
  <c r="K394" i="2" s="1"/>
  <c r="I395" i="2"/>
  <c r="L395" i="2" s="1"/>
  <c r="K395" i="2" s="1"/>
  <c r="I396" i="2"/>
  <c r="L396" i="2" s="1"/>
  <c r="K396" i="2" s="1"/>
  <c r="I397" i="2"/>
  <c r="L397" i="2" s="1"/>
  <c r="K397" i="2" s="1"/>
  <c r="I398" i="2"/>
  <c r="L398" i="2" s="1"/>
  <c r="K398" i="2" s="1"/>
  <c r="I399" i="2"/>
  <c r="L399" i="2" s="1"/>
  <c r="K399" i="2" s="1"/>
  <c r="I400" i="2"/>
  <c r="L400" i="2" s="1"/>
  <c r="K400" i="2" s="1"/>
  <c r="I401" i="2"/>
  <c r="L401" i="2" s="1"/>
  <c r="K401" i="2" s="1"/>
  <c r="I402" i="2"/>
  <c r="L402" i="2" s="1"/>
  <c r="K402" i="2" s="1"/>
  <c r="I403" i="2"/>
  <c r="L403" i="2" s="1"/>
  <c r="K403" i="2" s="1"/>
  <c r="I404" i="2"/>
  <c r="L404" i="2" s="1"/>
  <c r="K404" i="2" s="1"/>
  <c r="I405" i="2"/>
  <c r="L405" i="2" s="1"/>
  <c r="K405" i="2" s="1"/>
  <c r="I406" i="2"/>
  <c r="L406" i="2" s="1"/>
  <c r="K406" i="2" s="1"/>
  <c r="I407" i="2"/>
  <c r="L407" i="2" s="1"/>
  <c r="K407" i="2" s="1"/>
  <c r="I408" i="2"/>
  <c r="L408" i="2" s="1"/>
  <c r="K408" i="2" s="1"/>
  <c r="I409" i="2"/>
  <c r="L409" i="2" s="1"/>
  <c r="K409" i="2" s="1"/>
  <c r="I410" i="2"/>
  <c r="L410" i="2" s="1"/>
  <c r="K410" i="2" s="1"/>
  <c r="I411" i="2"/>
  <c r="L411" i="2" s="1"/>
  <c r="K411" i="2" s="1"/>
  <c r="I412" i="2"/>
  <c r="L412" i="2" s="1"/>
  <c r="K412" i="2" s="1"/>
  <c r="I413" i="2"/>
  <c r="L413" i="2" s="1"/>
  <c r="K413" i="2" s="1"/>
  <c r="I414" i="2"/>
  <c r="L414" i="2" s="1"/>
  <c r="K414" i="2" s="1"/>
  <c r="I415" i="2"/>
  <c r="L415" i="2" s="1"/>
  <c r="K415" i="2" s="1"/>
  <c r="I416" i="2"/>
  <c r="L416" i="2" s="1"/>
  <c r="K416" i="2" s="1"/>
  <c r="I417" i="2"/>
  <c r="L417" i="2" s="1"/>
  <c r="K417" i="2" s="1"/>
  <c r="I418" i="2"/>
  <c r="L418" i="2" s="1"/>
  <c r="K418" i="2" s="1"/>
  <c r="I419" i="2"/>
  <c r="L419" i="2" s="1"/>
  <c r="K419" i="2" s="1"/>
  <c r="I420" i="2"/>
  <c r="L420" i="2" s="1"/>
  <c r="K420" i="2" s="1"/>
  <c r="I421" i="2"/>
  <c r="L421" i="2" s="1"/>
  <c r="K421" i="2" s="1"/>
  <c r="I422" i="2"/>
  <c r="L422" i="2" s="1"/>
  <c r="K422" i="2" s="1"/>
  <c r="I423" i="2"/>
  <c r="L423" i="2" s="1"/>
  <c r="K423" i="2" s="1"/>
  <c r="I424" i="2"/>
  <c r="L424" i="2" s="1"/>
  <c r="K424" i="2" s="1"/>
  <c r="I425" i="2"/>
  <c r="L425" i="2" s="1"/>
  <c r="K425" i="2" s="1"/>
  <c r="I426" i="2"/>
  <c r="L426" i="2" s="1"/>
  <c r="K426" i="2" s="1"/>
  <c r="I427" i="2"/>
  <c r="L427" i="2" s="1"/>
  <c r="K427" i="2" s="1"/>
  <c r="I428" i="2"/>
  <c r="L428" i="2" s="1"/>
  <c r="K428" i="2" s="1"/>
  <c r="I429" i="2"/>
  <c r="L429" i="2" s="1"/>
  <c r="K429" i="2" s="1"/>
  <c r="I430" i="2"/>
  <c r="L430" i="2" s="1"/>
  <c r="K430" i="2" s="1"/>
  <c r="I431" i="2"/>
  <c r="L431" i="2" s="1"/>
  <c r="K431" i="2" s="1"/>
  <c r="I432" i="2"/>
  <c r="L432" i="2" s="1"/>
  <c r="K432" i="2" s="1"/>
  <c r="I433" i="2"/>
  <c r="L433" i="2" s="1"/>
  <c r="K433" i="2" s="1"/>
  <c r="I434" i="2"/>
  <c r="L434" i="2" s="1"/>
  <c r="K434" i="2" s="1"/>
  <c r="I435" i="2"/>
  <c r="L435" i="2" s="1"/>
  <c r="K435" i="2" s="1"/>
  <c r="I436" i="2"/>
  <c r="L436" i="2" s="1"/>
  <c r="K436" i="2" s="1"/>
  <c r="I437" i="2"/>
  <c r="L437" i="2" s="1"/>
  <c r="K437" i="2" s="1"/>
  <c r="I438" i="2"/>
  <c r="L438" i="2" s="1"/>
  <c r="K438" i="2" s="1"/>
  <c r="I439" i="2"/>
  <c r="L439" i="2" s="1"/>
  <c r="K439" i="2" s="1"/>
  <c r="I440" i="2"/>
  <c r="L440" i="2" s="1"/>
  <c r="K440" i="2" s="1"/>
  <c r="I441" i="2"/>
  <c r="L441" i="2" s="1"/>
  <c r="K441" i="2" s="1"/>
  <c r="I442" i="2"/>
  <c r="L442" i="2" s="1"/>
  <c r="K442" i="2" s="1"/>
  <c r="I443" i="2"/>
  <c r="L443" i="2" s="1"/>
  <c r="K443" i="2" s="1"/>
  <c r="I444" i="2"/>
  <c r="L444" i="2" s="1"/>
  <c r="K444" i="2" s="1"/>
  <c r="I445" i="2"/>
  <c r="L445" i="2" s="1"/>
  <c r="K445" i="2" s="1"/>
  <c r="I446" i="2"/>
  <c r="L446" i="2" s="1"/>
  <c r="K446" i="2" s="1"/>
  <c r="I447" i="2"/>
  <c r="L447" i="2" s="1"/>
  <c r="K447" i="2" s="1"/>
  <c r="I448" i="2"/>
  <c r="L448" i="2" s="1"/>
  <c r="K448" i="2" s="1"/>
  <c r="I449" i="2"/>
  <c r="L449" i="2" s="1"/>
  <c r="K449" i="2" s="1"/>
  <c r="I450" i="2"/>
  <c r="L450" i="2" s="1"/>
  <c r="K450" i="2" s="1"/>
  <c r="I451" i="2"/>
  <c r="L451" i="2" s="1"/>
  <c r="K451" i="2" s="1"/>
  <c r="I452" i="2"/>
  <c r="L452" i="2" s="1"/>
  <c r="K452" i="2" s="1"/>
  <c r="I453" i="2"/>
  <c r="L453" i="2" s="1"/>
  <c r="K453" i="2" s="1"/>
  <c r="I454" i="2"/>
  <c r="L454" i="2" s="1"/>
  <c r="K454" i="2" s="1"/>
  <c r="I455" i="2"/>
  <c r="L455" i="2" s="1"/>
  <c r="K455" i="2" s="1"/>
  <c r="I456" i="2"/>
  <c r="L456" i="2" s="1"/>
  <c r="K456" i="2" s="1"/>
  <c r="I457" i="2"/>
  <c r="L457" i="2" s="1"/>
  <c r="K457" i="2" s="1"/>
  <c r="I458" i="2"/>
  <c r="L458" i="2" s="1"/>
  <c r="K458" i="2" s="1"/>
  <c r="I459" i="2"/>
  <c r="L459" i="2" s="1"/>
  <c r="K459" i="2" s="1"/>
  <c r="I460" i="2"/>
  <c r="L460" i="2" s="1"/>
  <c r="K460" i="2" s="1"/>
  <c r="I461" i="2"/>
  <c r="L461" i="2" s="1"/>
  <c r="K461" i="2" s="1"/>
  <c r="I462" i="2"/>
  <c r="L462" i="2" s="1"/>
  <c r="K462" i="2" s="1"/>
  <c r="I463" i="2"/>
  <c r="L463" i="2" s="1"/>
  <c r="K463" i="2" s="1"/>
  <c r="I464" i="2"/>
  <c r="L464" i="2" s="1"/>
  <c r="K464" i="2" s="1"/>
  <c r="I465" i="2"/>
  <c r="L465" i="2" s="1"/>
  <c r="K465" i="2" s="1"/>
  <c r="I466" i="2"/>
  <c r="L466" i="2" s="1"/>
  <c r="K466" i="2" s="1"/>
  <c r="I467" i="2"/>
  <c r="L467" i="2" s="1"/>
  <c r="K467" i="2" s="1"/>
  <c r="I468" i="2"/>
  <c r="L468" i="2" s="1"/>
  <c r="K468" i="2" s="1"/>
  <c r="I469" i="2"/>
  <c r="L469" i="2" s="1"/>
  <c r="K469" i="2" s="1"/>
  <c r="I470" i="2"/>
  <c r="L470" i="2" s="1"/>
  <c r="K470" i="2" s="1"/>
  <c r="I471" i="2"/>
  <c r="L471" i="2" s="1"/>
  <c r="K471" i="2" s="1"/>
  <c r="I472" i="2"/>
  <c r="L472" i="2" s="1"/>
  <c r="K472" i="2" s="1"/>
  <c r="I473" i="2"/>
  <c r="L473" i="2" s="1"/>
  <c r="K473" i="2" s="1"/>
  <c r="I474" i="2"/>
  <c r="L474" i="2" s="1"/>
  <c r="K474" i="2" s="1"/>
  <c r="I475" i="2"/>
  <c r="L475" i="2" s="1"/>
  <c r="K475" i="2" s="1"/>
  <c r="I476" i="2"/>
  <c r="L476" i="2" s="1"/>
  <c r="K476" i="2" s="1"/>
  <c r="I477" i="2"/>
  <c r="L477" i="2" s="1"/>
  <c r="K477" i="2" s="1"/>
  <c r="I478" i="2"/>
  <c r="L478" i="2" s="1"/>
  <c r="K478" i="2" s="1"/>
  <c r="I479" i="2"/>
  <c r="L479" i="2" s="1"/>
  <c r="K479" i="2" s="1"/>
  <c r="I480" i="2"/>
  <c r="L480" i="2" s="1"/>
  <c r="K480" i="2" s="1"/>
  <c r="I481" i="2"/>
  <c r="L481" i="2" s="1"/>
  <c r="K481" i="2" s="1"/>
  <c r="I482" i="2"/>
  <c r="L482" i="2" s="1"/>
  <c r="K482" i="2" s="1"/>
  <c r="I483" i="2"/>
  <c r="L483" i="2" s="1"/>
  <c r="K483" i="2" s="1"/>
  <c r="I484" i="2"/>
  <c r="L484" i="2" s="1"/>
  <c r="K484" i="2" s="1"/>
  <c r="I485" i="2"/>
  <c r="L485" i="2" s="1"/>
  <c r="K485" i="2" s="1"/>
  <c r="I486" i="2"/>
  <c r="L486" i="2" s="1"/>
  <c r="K486" i="2" s="1"/>
  <c r="I487" i="2"/>
  <c r="L487" i="2" s="1"/>
  <c r="K487" i="2" s="1"/>
  <c r="I488" i="2"/>
  <c r="L488" i="2" s="1"/>
  <c r="K488" i="2" s="1"/>
  <c r="I489" i="2"/>
  <c r="L489" i="2" s="1"/>
  <c r="K489" i="2" s="1"/>
  <c r="I490" i="2"/>
  <c r="L490" i="2" s="1"/>
  <c r="K490" i="2" s="1"/>
  <c r="I491" i="2"/>
  <c r="L491" i="2" s="1"/>
  <c r="K491" i="2" s="1"/>
  <c r="I492" i="2"/>
  <c r="L492" i="2" s="1"/>
  <c r="K492" i="2" s="1"/>
  <c r="I493" i="2"/>
  <c r="L493" i="2" s="1"/>
  <c r="K493" i="2" s="1"/>
  <c r="I494" i="2"/>
  <c r="L494" i="2" s="1"/>
  <c r="K494" i="2" s="1"/>
  <c r="I495" i="2"/>
  <c r="L495" i="2" s="1"/>
  <c r="K495" i="2" s="1"/>
  <c r="I496" i="2"/>
  <c r="L496" i="2" s="1"/>
  <c r="K496" i="2" s="1"/>
  <c r="I497" i="2"/>
  <c r="L497" i="2" s="1"/>
  <c r="K497" i="2" s="1"/>
  <c r="I498" i="2"/>
  <c r="L498" i="2" s="1"/>
  <c r="K498" i="2" s="1"/>
  <c r="I499" i="2"/>
  <c r="L499" i="2" s="1"/>
  <c r="K499" i="2" s="1"/>
  <c r="I500" i="2"/>
  <c r="L500" i="2" s="1"/>
  <c r="K500" i="2" s="1"/>
  <c r="I501" i="2"/>
  <c r="L501" i="2" s="1"/>
  <c r="K501" i="2" s="1"/>
  <c r="I502" i="2"/>
  <c r="L502" i="2" s="1"/>
  <c r="K502" i="2" s="1"/>
  <c r="I503" i="2"/>
  <c r="L503" i="2" s="1"/>
  <c r="K503" i="2" s="1"/>
  <c r="I504" i="2"/>
  <c r="L504" i="2" s="1"/>
  <c r="K504" i="2" s="1"/>
  <c r="I505" i="2"/>
  <c r="L505" i="2" s="1"/>
  <c r="K505" i="2" s="1"/>
  <c r="I506" i="2"/>
  <c r="L506" i="2" s="1"/>
  <c r="K506" i="2" s="1"/>
  <c r="I507" i="2"/>
  <c r="L507" i="2" s="1"/>
  <c r="K507" i="2" s="1"/>
  <c r="I508" i="2"/>
  <c r="L508" i="2" s="1"/>
  <c r="K508" i="2" s="1"/>
  <c r="I509" i="2"/>
  <c r="L509" i="2" s="1"/>
  <c r="K509" i="2" s="1"/>
  <c r="I510" i="2"/>
  <c r="L510" i="2" s="1"/>
  <c r="K510" i="2" s="1"/>
  <c r="I511" i="2"/>
  <c r="L511" i="2" s="1"/>
  <c r="K511" i="2" s="1"/>
  <c r="I512" i="2"/>
  <c r="L512" i="2" s="1"/>
  <c r="K512" i="2" s="1"/>
  <c r="I513" i="2"/>
  <c r="L513" i="2" s="1"/>
  <c r="K513" i="2" s="1"/>
  <c r="I514" i="2"/>
  <c r="L514" i="2" s="1"/>
  <c r="K514" i="2" s="1"/>
  <c r="I515" i="2"/>
  <c r="L515" i="2" s="1"/>
  <c r="K515" i="2" s="1"/>
  <c r="I516" i="2"/>
  <c r="L516" i="2" s="1"/>
  <c r="K516" i="2" s="1"/>
  <c r="I517" i="2"/>
  <c r="L517" i="2" s="1"/>
  <c r="K517" i="2" s="1"/>
  <c r="I518" i="2"/>
  <c r="L518" i="2" s="1"/>
  <c r="K518" i="2" s="1"/>
  <c r="I519" i="2"/>
  <c r="L519" i="2" s="1"/>
  <c r="K519" i="2" s="1"/>
  <c r="I520" i="2"/>
  <c r="L520" i="2" s="1"/>
  <c r="K520" i="2" s="1"/>
  <c r="I521" i="2"/>
  <c r="L521" i="2" s="1"/>
  <c r="K521" i="2" s="1"/>
  <c r="I522" i="2"/>
  <c r="L522" i="2" s="1"/>
  <c r="K522" i="2" s="1"/>
  <c r="I523" i="2"/>
  <c r="L523" i="2" s="1"/>
  <c r="K523" i="2" s="1"/>
  <c r="I524" i="2"/>
  <c r="L524" i="2" s="1"/>
  <c r="K524" i="2" s="1"/>
  <c r="I525" i="2"/>
  <c r="L525" i="2" s="1"/>
  <c r="K525" i="2" s="1"/>
  <c r="I526" i="2"/>
  <c r="L526" i="2" s="1"/>
  <c r="K526" i="2" s="1"/>
  <c r="I527" i="2"/>
  <c r="L527" i="2" s="1"/>
  <c r="K527" i="2" s="1"/>
  <c r="I528" i="2"/>
  <c r="L528" i="2" s="1"/>
  <c r="K528" i="2" s="1"/>
  <c r="I529" i="2"/>
  <c r="L529" i="2" s="1"/>
  <c r="K529" i="2" s="1"/>
  <c r="I530" i="2"/>
  <c r="L530" i="2" s="1"/>
  <c r="K530" i="2" s="1"/>
  <c r="I531" i="2"/>
  <c r="L531" i="2" s="1"/>
  <c r="K531" i="2" s="1"/>
  <c r="I532" i="2"/>
  <c r="L532" i="2" s="1"/>
  <c r="K532" i="2" s="1"/>
  <c r="I533" i="2"/>
  <c r="L533" i="2" s="1"/>
  <c r="K533" i="2" s="1"/>
  <c r="I534" i="2"/>
  <c r="L534" i="2" s="1"/>
  <c r="K534" i="2" s="1"/>
  <c r="I535" i="2"/>
  <c r="L535" i="2" s="1"/>
  <c r="K535" i="2" s="1"/>
  <c r="I536" i="2"/>
  <c r="L536" i="2" s="1"/>
  <c r="K536" i="2" s="1"/>
  <c r="I537" i="2"/>
  <c r="L537" i="2" s="1"/>
  <c r="K537" i="2" s="1"/>
  <c r="I538" i="2"/>
  <c r="L538" i="2" s="1"/>
  <c r="K538" i="2" s="1"/>
  <c r="I539" i="2"/>
  <c r="L539" i="2" s="1"/>
  <c r="K539" i="2" s="1"/>
  <c r="I540" i="2"/>
  <c r="L540" i="2" s="1"/>
  <c r="K540" i="2" s="1"/>
  <c r="I541" i="2"/>
  <c r="L541" i="2" s="1"/>
  <c r="K541" i="2" s="1"/>
  <c r="I542" i="2"/>
  <c r="L542" i="2" s="1"/>
  <c r="K542" i="2" s="1"/>
  <c r="I543" i="2"/>
  <c r="L543" i="2" s="1"/>
  <c r="K543" i="2" s="1"/>
  <c r="I544" i="2"/>
  <c r="L544" i="2" s="1"/>
  <c r="K544" i="2" s="1"/>
  <c r="I545" i="2"/>
  <c r="L545" i="2" s="1"/>
  <c r="K545" i="2" s="1"/>
  <c r="I546" i="2"/>
  <c r="L546" i="2" s="1"/>
  <c r="K546" i="2" s="1"/>
  <c r="I547" i="2"/>
  <c r="L547" i="2" s="1"/>
  <c r="K547" i="2" s="1"/>
  <c r="I548" i="2"/>
  <c r="L548" i="2" s="1"/>
  <c r="K548" i="2" s="1"/>
  <c r="I549" i="2"/>
  <c r="L549" i="2" s="1"/>
  <c r="K549" i="2" s="1"/>
  <c r="I550" i="2"/>
  <c r="L550" i="2" s="1"/>
  <c r="K550" i="2" s="1"/>
  <c r="I551" i="2"/>
  <c r="L551" i="2" s="1"/>
  <c r="K551" i="2" s="1"/>
  <c r="I552" i="2"/>
  <c r="L552" i="2" s="1"/>
  <c r="K552" i="2" s="1"/>
  <c r="I553" i="2"/>
  <c r="L553" i="2" s="1"/>
  <c r="K553" i="2" s="1"/>
  <c r="I554" i="2"/>
  <c r="L554" i="2" s="1"/>
  <c r="K554" i="2" s="1"/>
  <c r="I555" i="2"/>
  <c r="L555" i="2" s="1"/>
  <c r="K555" i="2" s="1"/>
  <c r="I556" i="2"/>
  <c r="L556" i="2" s="1"/>
  <c r="K556" i="2" s="1"/>
  <c r="I557" i="2"/>
  <c r="L557" i="2" s="1"/>
  <c r="K557" i="2" s="1"/>
  <c r="I558" i="2"/>
  <c r="L558" i="2" s="1"/>
  <c r="K558" i="2" s="1"/>
  <c r="I559" i="2"/>
  <c r="L559" i="2" s="1"/>
  <c r="K559" i="2" s="1"/>
  <c r="I560" i="2"/>
  <c r="L560" i="2" s="1"/>
  <c r="K560" i="2" s="1"/>
  <c r="I561" i="2"/>
  <c r="L561" i="2" s="1"/>
  <c r="K561" i="2" s="1"/>
  <c r="I562" i="2"/>
  <c r="L562" i="2" s="1"/>
  <c r="K562" i="2" s="1"/>
  <c r="I563" i="2"/>
  <c r="L563" i="2" s="1"/>
  <c r="K563" i="2" s="1"/>
  <c r="I564" i="2"/>
  <c r="L564" i="2" s="1"/>
  <c r="K564" i="2" s="1"/>
  <c r="I565" i="2"/>
  <c r="L565" i="2" s="1"/>
  <c r="K565" i="2" s="1"/>
  <c r="I566" i="2"/>
  <c r="L566" i="2" s="1"/>
  <c r="K566" i="2" s="1"/>
  <c r="I567" i="2"/>
  <c r="L567" i="2" s="1"/>
  <c r="K567" i="2" s="1"/>
  <c r="I568" i="2"/>
  <c r="L568" i="2" s="1"/>
  <c r="K568" i="2" s="1"/>
  <c r="I569" i="2"/>
  <c r="L569" i="2" s="1"/>
  <c r="K569" i="2" s="1"/>
  <c r="I570" i="2"/>
  <c r="L570" i="2" s="1"/>
  <c r="K570" i="2" s="1"/>
  <c r="I571" i="2"/>
  <c r="L571" i="2" s="1"/>
  <c r="K571" i="2" s="1"/>
  <c r="I572" i="2"/>
  <c r="L572" i="2" s="1"/>
  <c r="K572" i="2" s="1"/>
  <c r="I573" i="2"/>
  <c r="L573" i="2" s="1"/>
  <c r="K573" i="2" s="1"/>
  <c r="I574" i="2"/>
  <c r="L574" i="2" s="1"/>
  <c r="K574" i="2" s="1"/>
  <c r="I575" i="2"/>
  <c r="L575" i="2" s="1"/>
  <c r="K575" i="2" s="1"/>
  <c r="I576" i="2"/>
  <c r="L576" i="2" s="1"/>
  <c r="K576" i="2" s="1"/>
  <c r="I577" i="2"/>
  <c r="L577" i="2" s="1"/>
  <c r="K577" i="2" s="1"/>
  <c r="I578" i="2"/>
  <c r="L578" i="2" s="1"/>
  <c r="K578" i="2" s="1"/>
  <c r="I579" i="2"/>
  <c r="L579" i="2" s="1"/>
  <c r="K579" i="2" s="1"/>
  <c r="I580" i="2"/>
  <c r="L580" i="2" s="1"/>
  <c r="K580" i="2" s="1"/>
  <c r="I581" i="2"/>
  <c r="L581" i="2" s="1"/>
  <c r="K581" i="2" s="1"/>
  <c r="I582" i="2"/>
  <c r="L582" i="2" s="1"/>
  <c r="K582" i="2" s="1"/>
  <c r="I583" i="2"/>
  <c r="L583" i="2" s="1"/>
  <c r="K583" i="2" s="1"/>
  <c r="I584" i="2"/>
  <c r="L584" i="2" s="1"/>
  <c r="K584" i="2" s="1"/>
  <c r="I585" i="2"/>
  <c r="L585" i="2" s="1"/>
  <c r="K585" i="2" s="1"/>
  <c r="I586" i="2"/>
  <c r="L586" i="2" s="1"/>
  <c r="K586" i="2" s="1"/>
  <c r="I587" i="2"/>
  <c r="L587" i="2" s="1"/>
  <c r="K587" i="2" s="1"/>
  <c r="I588" i="2"/>
  <c r="L588" i="2" s="1"/>
  <c r="K588" i="2" s="1"/>
  <c r="I589" i="2"/>
  <c r="L589" i="2" s="1"/>
  <c r="K589" i="2" s="1"/>
  <c r="I590" i="2"/>
  <c r="L590" i="2" s="1"/>
  <c r="K590" i="2" s="1"/>
  <c r="I591" i="2"/>
  <c r="L591" i="2" s="1"/>
  <c r="K591" i="2" s="1"/>
  <c r="I592" i="2"/>
  <c r="L592" i="2" s="1"/>
  <c r="K592" i="2" s="1"/>
  <c r="I593" i="2"/>
  <c r="L593" i="2" s="1"/>
  <c r="K593" i="2" s="1"/>
  <c r="I594" i="2"/>
  <c r="L594" i="2" s="1"/>
  <c r="K594" i="2" s="1"/>
  <c r="I595" i="2"/>
  <c r="L595" i="2" s="1"/>
  <c r="K595" i="2" s="1"/>
  <c r="I596" i="2"/>
  <c r="L596" i="2" s="1"/>
  <c r="K596" i="2" s="1"/>
  <c r="I597" i="2"/>
  <c r="L597" i="2" s="1"/>
  <c r="K597" i="2" s="1"/>
  <c r="I598" i="2"/>
  <c r="L598" i="2" s="1"/>
  <c r="K598" i="2" s="1"/>
  <c r="I599" i="2"/>
  <c r="L599" i="2" s="1"/>
  <c r="K599" i="2" s="1"/>
  <c r="I600" i="2"/>
  <c r="L600" i="2" s="1"/>
  <c r="K600" i="2" s="1"/>
  <c r="I601" i="2"/>
  <c r="L601" i="2" s="1"/>
  <c r="K601" i="2" s="1"/>
  <c r="I602" i="2"/>
  <c r="L602" i="2" s="1"/>
  <c r="K602" i="2" s="1"/>
  <c r="I603" i="2"/>
  <c r="L603" i="2" s="1"/>
  <c r="K603" i="2" s="1"/>
  <c r="I604" i="2"/>
  <c r="L604" i="2" s="1"/>
  <c r="K604" i="2" s="1"/>
  <c r="I605" i="2"/>
  <c r="L605" i="2" s="1"/>
  <c r="K605" i="2" s="1"/>
  <c r="I606" i="2"/>
  <c r="L606" i="2" s="1"/>
  <c r="K606" i="2" s="1"/>
  <c r="I607" i="2"/>
  <c r="L607" i="2" s="1"/>
  <c r="K607" i="2" s="1"/>
  <c r="I608" i="2"/>
  <c r="L608" i="2" s="1"/>
  <c r="K608" i="2" s="1"/>
  <c r="I609" i="2"/>
  <c r="L609" i="2" s="1"/>
  <c r="K609" i="2" s="1"/>
  <c r="I610" i="2"/>
  <c r="L610" i="2" s="1"/>
  <c r="K610" i="2" s="1"/>
  <c r="I611" i="2"/>
  <c r="L611" i="2" s="1"/>
  <c r="K611" i="2" s="1"/>
  <c r="I612" i="2"/>
  <c r="L612" i="2" s="1"/>
  <c r="K612" i="2" s="1"/>
  <c r="I613" i="2"/>
  <c r="L613" i="2" s="1"/>
  <c r="K613" i="2" s="1"/>
  <c r="I614" i="2"/>
  <c r="L614" i="2" s="1"/>
  <c r="K614" i="2" s="1"/>
  <c r="I615" i="2"/>
  <c r="L615" i="2" s="1"/>
  <c r="K615" i="2" s="1"/>
  <c r="I616" i="2"/>
  <c r="L616" i="2" s="1"/>
  <c r="K616" i="2" s="1"/>
  <c r="I617" i="2"/>
  <c r="L617" i="2" s="1"/>
  <c r="K617" i="2" s="1"/>
  <c r="I618" i="2"/>
  <c r="L618" i="2" s="1"/>
  <c r="K618" i="2" s="1"/>
  <c r="I619" i="2"/>
  <c r="L619" i="2" s="1"/>
  <c r="K619" i="2" s="1"/>
  <c r="I620" i="2"/>
  <c r="L620" i="2" s="1"/>
  <c r="K620" i="2" s="1"/>
  <c r="I621" i="2"/>
  <c r="L621" i="2" s="1"/>
  <c r="K621" i="2" s="1"/>
  <c r="I622" i="2"/>
  <c r="L622" i="2" s="1"/>
  <c r="K622" i="2" s="1"/>
  <c r="I623" i="2"/>
  <c r="L623" i="2" s="1"/>
  <c r="K623" i="2" s="1"/>
  <c r="I624" i="2"/>
  <c r="L624" i="2" s="1"/>
  <c r="K624" i="2" s="1"/>
  <c r="I625" i="2"/>
  <c r="L625" i="2" s="1"/>
  <c r="K625" i="2" s="1"/>
  <c r="I626" i="2"/>
  <c r="L626" i="2" s="1"/>
  <c r="K626" i="2" s="1"/>
  <c r="I627" i="2"/>
  <c r="L627" i="2" s="1"/>
  <c r="K627" i="2" s="1"/>
  <c r="I628" i="2"/>
  <c r="L628" i="2" s="1"/>
  <c r="K628" i="2" s="1"/>
  <c r="I629" i="2"/>
  <c r="L629" i="2" s="1"/>
  <c r="K629" i="2" s="1"/>
  <c r="I630" i="2"/>
  <c r="L630" i="2" s="1"/>
  <c r="K630" i="2" s="1"/>
  <c r="I631" i="2"/>
  <c r="L631" i="2" s="1"/>
  <c r="K631" i="2" s="1"/>
  <c r="I632" i="2"/>
  <c r="L632" i="2" s="1"/>
  <c r="K632" i="2" s="1"/>
  <c r="I633" i="2"/>
  <c r="L633" i="2" s="1"/>
  <c r="K633" i="2" s="1"/>
  <c r="I634" i="2"/>
  <c r="L634" i="2" s="1"/>
  <c r="K634" i="2" s="1"/>
  <c r="I635" i="2"/>
  <c r="L635" i="2" s="1"/>
  <c r="K635" i="2" s="1"/>
  <c r="I636" i="2"/>
  <c r="L636" i="2" s="1"/>
  <c r="K636" i="2" s="1"/>
  <c r="I637" i="2"/>
  <c r="L637" i="2" s="1"/>
  <c r="K637" i="2" s="1"/>
  <c r="I638" i="2"/>
  <c r="L638" i="2" s="1"/>
  <c r="K638" i="2" s="1"/>
  <c r="I639" i="2"/>
  <c r="L639" i="2" s="1"/>
  <c r="K639" i="2" s="1"/>
  <c r="I640" i="2"/>
  <c r="L640" i="2" s="1"/>
  <c r="K640" i="2" s="1"/>
  <c r="I641" i="2"/>
  <c r="L641" i="2" s="1"/>
  <c r="K641" i="2" s="1"/>
  <c r="I642" i="2"/>
  <c r="L642" i="2" s="1"/>
  <c r="K642" i="2" s="1"/>
  <c r="I643" i="2"/>
  <c r="L643" i="2" s="1"/>
  <c r="K643" i="2" s="1"/>
  <c r="I644" i="2"/>
  <c r="L644" i="2" s="1"/>
  <c r="K644" i="2" s="1"/>
  <c r="I645" i="2"/>
  <c r="L645" i="2" s="1"/>
  <c r="K645" i="2" s="1"/>
  <c r="I646" i="2"/>
  <c r="L646" i="2" s="1"/>
  <c r="K646" i="2" s="1"/>
  <c r="I647" i="2"/>
  <c r="L647" i="2" s="1"/>
  <c r="K647" i="2" s="1"/>
  <c r="I648" i="2"/>
  <c r="L648" i="2" s="1"/>
  <c r="K648" i="2" s="1"/>
  <c r="I649" i="2"/>
  <c r="L649" i="2" s="1"/>
  <c r="K649" i="2" s="1"/>
  <c r="I650" i="2"/>
  <c r="L650" i="2" s="1"/>
  <c r="K650" i="2" s="1"/>
  <c r="I651" i="2"/>
  <c r="L651" i="2" s="1"/>
  <c r="K651" i="2" s="1"/>
  <c r="I652" i="2"/>
  <c r="L652" i="2" s="1"/>
  <c r="K652" i="2" s="1"/>
  <c r="I653" i="2"/>
  <c r="L653" i="2" s="1"/>
  <c r="K653" i="2" s="1"/>
  <c r="I654" i="2"/>
  <c r="L654" i="2" s="1"/>
  <c r="K654" i="2" s="1"/>
  <c r="I655" i="2"/>
  <c r="L655" i="2" s="1"/>
  <c r="K655" i="2" s="1"/>
  <c r="I656" i="2"/>
  <c r="L656" i="2" s="1"/>
  <c r="K656" i="2" s="1"/>
  <c r="I657" i="2"/>
  <c r="L657" i="2" s="1"/>
  <c r="K657" i="2" s="1"/>
  <c r="I658" i="2"/>
  <c r="L658" i="2" s="1"/>
  <c r="K658" i="2" s="1"/>
  <c r="I659" i="2"/>
  <c r="L659" i="2" s="1"/>
  <c r="K659" i="2" s="1"/>
  <c r="I660" i="2"/>
  <c r="L660" i="2" s="1"/>
  <c r="K660" i="2" s="1"/>
  <c r="I661" i="2"/>
  <c r="L661" i="2" s="1"/>
  <c r="K661" i="2" s="1"/>
  <c r="I662" i="2"/>
  <c r="L662" i="2" s="1"/>
  <c r="K662" i="2" s="1"/>
  <c r="I663" i="2"/>
  <c r="L663" i="2" s="1"/>
  <c r="K663" i="2" s="1"/>
  <c r="I664" i="2"/>
  <c r="L664" i="2" s="1"/>
  <c r="K664" i="2" s="1"/>
  <c r="I665" i="2"/>
  <c r="L665" i="2" s="1"/>
  <c r="K665" i="2" s="1"/>
  <c r="I666" i="2"/>
  <c r="L666" i="2" s="1"/>
  <c r="K666" i="2" s="1"/>
  <c r="I667" i="2"/>
  <c r="L667" i="2" s="1"/>
  <c r="K667" i="2" s="1"/>
  <c r="I668" i="2"/>
  <c r="L668" i="2" s="1"/>
  <c r="K668" i="2" s="1"/>
  <c r="I669" i="2"/>
  <c r="L669" i="2" s="1"/>
  <c r="K669" i="2" s="1"/>
  <c r="I670" i="2"/>
  <c r="L670" i="2" s="1"/>
  <c r="K670" i="2" s="1"/>
  <c r="I671" i="2"/>
  <c r="L671" i="2" s="1"/>
  <c r="K671" i="2" s="1"/>
  <c r="I672" i="2"/>
  <c r="L672" i="2" s="1"/>
  <c r="K672" i="2" s="1"/>
  <c r="I673" i="2"/>
  <c r="L673" i="2" s="1"/>
  <c r="K673" i="2" s="1"/>
  <c r="I674" i="2"/>
  <c r="L674" i="2" s="1"/>
  <c r="K674" i="2" s="1"/>
  <c r="I675" i="2"/>
  <c r="L675" i="2" s="1"/>
  <c r="K675" i="2" s="1"/>
  <c r="I676" i="2"/>
  <c r="L676" i="2" s="1"/>
  <c r="K676" i="2" s="1"/>
  <c r="I677" i="2"/>
  <c r="L677" i="2" s="1"/>
  <c r="K677" i="2" s="1"/>
  <c r="I678" i="2"/>
  <c r="L678" i="2" s="1"/>
  <c r="K678" i="2" s="1"/>
  <c r="I679" i="2"/>
  <c r="L679" i="2" s="1"/>
  <c r="K679" i="2" s="1"/>
  <c r="I680" i="2"/>
  <c r="L680" i="2" s="1"/>
  <c r="K680" i="2" s="1"/>
  <c r="I681" i="2"/>
  <c r="L681" i="2" s="1"/>
  <c r="K681" i="2" s="1"/>
  <c r="I682" i="2"/>
  <c r="L682" i="2" s="1"/>
  <c r="K682" i="2" s="1"/>
  <c r="I683" i="2"/>
  <c r="L683" i="2" s="1"/>
  <c r="K683" i="2" s="1"/>
  <c r="I684" i="2"/>
  <c r="L684" i="2" s="1"/>
  <c r="K684" i="2" s="1"/>
  <c r="I685" i="2"/>
  <c r="L685" i="2" s="1"/>
  <c r="K685" i="2" s="1"/>
  <c r="I686" i="2"/>
  <c r="L686" i="2" s="1"/>
  <c r="K686" i="2" s="1"/>
  <c r="I687" i="2"/>
  <c r="L687" i="2" s="1"/>
  <c r="K687" i="2" s="1"/>
  <c r="I688" i="2"/>
  <c r="L688" i="2" s="1"/>
  <c r="K688" i="2" s="1"/>
  <c r="I689" i="2"/>
  <c r="L689" i="2" s="1"/>
  <c r="K689" i="2" s="1"/>
  <c r="I690" i="2"/>
  <c r="L690" i="2" s="1"/>
  <c r="K690" i="2" s="1"/>
  <c r="I691" i="2"/>
  <c r="L691" i="2" s="1"/>
  <c r="K691" i="2" s="1"/>
  <c r="I692" i="2"/>
  <c r="L692" i="2" s="1"/>
  <c r="K692" i="2" s="1"/>
  <c r="I693" i="2"/>
  <c r="L693" i="2" s="1"/>
  <c r="K693" i="2" s="1"/>
  <c r="I694" i="2"/>
  <c r="L694" i="2" s="1"/>
  <c r="K694" i="2" s="1"/>
  <c r="I695" i="2"/>
  <c r="L695" i="2" s="1"/>
  <c r="K695" i="2" s="1"/>
  <c r="I696" i="2"/>
  <c r="L696" i="2" s="1"/>
  <c r="K696" i="2" s="1"/>
  <c r="I697" i="2"/>
  <c r="L697" i="2" s="1"/>
  <c r="K697" i="2" s="1"/>
  <c r="I698" i="2"/>
  <c r="L698" i="2" s="1"/>
  <c r="K698" i="2" s="1"/>
  <c r="I699" i="2"/>
  <c r="L699" i="2" s="1"/>
  <c r="K699" i="2" s="1"/>
  <c r="I700" i="2"/>
  <c r="L700" i="2" s="1"/>
  <c r="K700" i="2" s="1"/>
  <c r="I701" i="2"/>
  <c r="L701" i="2" s="1"/>
  <c r="K701" i="2" s="1"/>
  <c r="I702" i="2"/>
  <c r="L702" i="2" s="1"/>
  <c r="K702" i="2" s="1"/>
  <c r="I703" i="2"/>
  <c r="L703" i="2" s="1"/>
  <c r="K703" i="2" s="1"/>
  <c r="I704" i="2"/>
  <c r="L704" i="2" s="1"/>
  <c r="K704" i="2" s="1"/>
  <c r="I705" i="2"/>
  <c r="L705" i="2" s="1"/>
  <c r="K705" i="2" s="1"/>
  <c r="I706" i="2"/>
  <c r="L706" i="2" s="1"/>
  <c r="K706" i="2" s="1"/>
  <c r="I707" i="2"/>
  <c r="L707" i="2" s="1"/>
  <c r="K707" i="2" s="1"/>
  <c r="I708" i="2"/>
  <c r="L708" i="2" s="1"/>
  <c r="K708" i="2" s="1"/>
  <c r="I709" i="2"/>
  <c r="L709" i="2" s="1"/>
  <c r="K709" i="2" s="1"/>
  <c r="I710" i="2"/>
  <c r="L710" i="2" s="1"/>
  <c r="K710" i="2" s="1"/>
  <c r="I711" i="2"/>
  <c r="L711" i="2" s="1"/>
  <c r="K711" i="2" s="1"/>
  <c r="I712" i="2"/>
  <c r="L712" i="2" s="1"/>
  <c r="K712" i="2" s="1"/>
  <c r="I713" i="2"/>
  <c r="L713" i="2" s="1"/>
  <c r="K713" i="2" s="1"/>
  <c r="I714" i="2"/>
  <c r="L714" i="2" s="1"/>
  <c r="K714" i="2" s="1"/>
  <c r="I715" i="2"/>
  <c r="L715" i="2" s="1"/>
  <c r="K715" i="2" s="1"/>
  <c r="I716" i="2"/>
  <c r="L716" i="2" s="1"/>
  <c r="K716" i="2" s="1"/>
  <c r="I717" i="2"/>
  <c r="L717" i="2" s="1"/>
  <c r="K717" i="2" s="1"/>
  <c r="I718" i="2"/>
  <c r="L718" i="2" s="1"/>
  <c r="K718" i="2" s="1"/>
  <c r="I719" i="2"/>
  <c r="L719" i="2" s="1"/>
  <c r="K719" i="2" s="1"/>
  <c r="I720" i="2"/>
  <c r="L720" i="2" s="1"/>
  <c r="K720" i="2" s="1"/>
  <c r="I721" i="2"/>
  <c r="L721" i="2" s="1"/>
  <c r="K721" i="2" s="1"/>
  <c r="I722" i="2"/>
  <c r="L722" i="2" s="1"/>
  <c r="K722" i="2" s="1"/>
  <c r="I723" i="2"/>
  <c r="L723" i="2" s="1"/>
  <c r="K723" i="2" s="1"/>
  <c r="I724" i="2"/>
  <c r="L724" i="2" s="1"/>
  <c r="K724" i="2" s="1"/>
  <c r="I725" i="2"/>
  <c r="L725" i="2" s="1"/>
  <c r="K725" i="2" s="1"/>
  <c r="I726" i="2"/>
  <c r="L726" i="2" s="1"/>
  <c r="K726" i="2" s="1"/>
  <c r="I727" i="2"/>
  <c r="L727" i="2" s="1"/>
  <c r="K727" i="2" s="1"/>
  <c r="I728" i="2"/>
  <c r="L728" i="2" s="1"/>
  <c r="K728" i="2" s="1"/>
  <c r="I729" i="2"/>
  <c r="L729" i="2" s="1"/>
  <c r="K729" i="2" s="1"/>
  <c r="I730" i="2"/>
  <c r="L730" i="2" s="1"/>
  <c r="K730" i="2" s="1"/>
  <c r="I731" i="2"/>
  <c r="L731" i="2" s="1"/>
  <c r="K731" i="2" s="1"/>
  <c r="I732" i="2"/>
  <c r="L732" i="2" s="1"/>
  <c r="K732" i="2" s="1"/>
  <c r="I733" i="2"/>
  <c r="L733" i="2" s="1"/>
  <c r="K733" i="2" s="1"/>
  <c r="I734" i="2"/>
  <c r="L734" i="2" s="1"/>
  <c r="K734" i="2" s="1"/>
  <c r="I735" i="2"/>
  <c r="L735" i="2" s="1"/>
  <c r="K735" i="2" s="1"/>
  <c r="I736" i="2"/>
  <c r="L736" i="2" s="1"/>
  <c r="K736" i="2" s="1"/>
  <c r="I737" i="2"/>
  <c r="L737" i="2" s="1"/>
  <c r="K737" i="2" s="1"/>
  <c r="I738" i="2"/>
  <c r="L738" i="2" s="1"/>
  <c r="K738" i="2" s="1"/>
  <c r="I739" i="2"/>
  <c r="L739" i="2" s="1"/>
  <c r="K739" i="2" s="1"/>
  <c r="I740" i="2"/>
  <c r="L740" i="2" s="1"/>
  <c r="K740" i="2" s="1"/>
  <c r="I741" i="2"/>
  <c r="L741" i="2" s="1"/>
  <c r="K741" i="2" s="1"/>
  <c r="I742" i="2"/>
  <c r="L742" i="2" s="1"/>
  <c r="K742" i="2" s="1"/>
  <c r="I743" i="2"/>
  <c r="L743" i="2" s="1"/>
  <c r="K743" i="2" s="1"/>
  <c r="I744" i="2"/>
  <c r="L744" i="2" s="1"/>
  <c r="K744" i="2" s="1"/>
  <c r="I745" i="2"/>
  <c r="L745" i="2" s="1"/>
  <c r="K745" i="2" s="1"/>
  <c r="I746" i="2"/>
  <c r="L746" i="2" s="1"/>
  <c r="K746" i="2" s="1"/>
  <c r="I747" i="2"/>
  <c r="L747" i="2" s="1"/>
  <c r="K747" i="2" s="1"/>
  <c r="I748" i="2"/>
  <c r="L748" i="2" s="1"/>
  <c r="K748" i="2" s="1"/>
  <c r="I749" i="2"/>
  <c r="L749" i="2" s="1"/>
  <c r="K749" i="2" s="1"/>
  <c r="I750" i="2"/>
  <c r="L750" i="2" s="1"/>
  <c r="K750" i="2" s="1"/>
  <c r="I751" i="2"/>
  <c r="L751" i="2" s="1"/>
  <c r="K751" i="2" s="1"/>
  <c r="I752" i="2"/>
  <c r="L752" i="2" s="1"/>
  <c r="K752" i="2" s="1"/>
  <c r="I753" i="2"/>
  <c r="L753" i="2" s="1"/>
  <c r="K753" i="2" s="1"/>
  <c r="I754" i="2"/>
  <c r="L754" i="2" s="1"/>
  <c r="K754" i="2" s="1"/>
  <c r="I755" i="2"/>
  <c r="L755" i="2" s="1"/>
  <c r="K755" i="2" s="1"/>
  <c r="I756" i="2"/>
  <c r="L756" i="2" s="1"/>
  <c r="K756" i="2" s="1"/>
  <c r="I757" i="2"/>
  <c r="L757" i="2" s="1"/>
  <c r="K757" i="2" s="1"/>
  <c r="I758" i="2"/>
  <c r="L758" i="2" s="1"/>
  <c r="K758" i="2" s="1"/>
  <c r="I759" i="2"/>
  <c r="L759" i="2" s="1"/>
  <c r="K759" i="2" s="1"/>
  <c r="I760" i="2"/>
  <c r="L760" i="2" s="1"/>
  <c r="K760" i="2" s="1"/>
  <c r="I761" i="2"/>
  <c r="L761" i="2" s="1"/>
  <c r="K761" i="2" s="1"/>
  <c r="I762" i="2"/>
  <c r="L762" i="2" s="1"/>
  <c r="K762" i="2" s="1"/>
  <c r="I763" i="2"/>
  <c r="L763" i="2" s="1"/>
  <c r="K763" i="2" s="1"/>
  <c r="I764" i="2"/>
  <c r="L764" i="2" s="1"/>
  <c r="K764" i="2" s="1"/>
  <c r="I765" i="2"/>
  <c r="L765" i="2" s="1"/>
  <c r="K765" i="2" s="1"/>
  <c r="I766" i="2"/>
  <c r="L766" i="2" s="1"/>
  <c r="K766" i="2" s="1"/>
  <c r="I767" i="2"/>
  <c r="L767" i="2" s="1"/>
  <c r="K767" i="2" s="1"/>
  <c r="I768" i="2"/>
  <c r="L768" i="2" s="1"/>
  <c r="K768" i="2" s="1"/>
  <c r="I769" i="2"/>
  <c r="L769" i="2" s="1"/>
  <c r="K769" i="2" s="1"/>
  <c r="I770" i="2"/>
  <c r="L770" i="2" s="1"/>
  <c r="K770" i="2" s="1"/>
  <c r="I771" i="2"/>
  <c r="L771" i="2" s="1"/>
  <c r="K771" i="2" s="1"/>
  <c r="I772" i="2"/>
  <c r="L772" i="2" s="1"/>
  <c r="K772" i="2" s="1"/>
  <c r="I773" i="2"/>
  <c r="L773" i="2" s="1"/>
  <c r="K773" i="2" s="1"/>
  <c r="I774" i="2"/>
  <c r="L774" i="2" s="1"/>
  <c r="K774" i="2" s="1"/>
  <c r="I775" i="2"/>
  <c r="L775" i="2" s="1"/>
  <c r="K775" i="2" s="1"/>
  <c r="I776" i="2"/>
  <c r="L776" i="2" s="1"/>
  <c r="K776" i="2" s="1"/>
  <c r="I777" i="2"/>
  <c r="L777" i="2" s="1"/>
  <c r="K777" i="2" s="1"/>
  <c r="I778" i="2"/>
  <c r="L778" i="2" s="1"/>
  <c r="K778" i="2" s="1"/>
  <c r="I779" i="2"/>
  <c r="L779" i="2" s="1"/>
  <c r="K779" i="2" s="1"/>
  <c r="I780" i="2"/>
  <c r="L780" i="2" s="1"/>
  <c r="K780" i="2" s="1"/>
  <c r="I781" i="2"/>
  <c r="L781" i="2" s="1"/>
  <c r="K781" i="2" s="1"/>
  <c r="I782" i="2"/>
  <c r="L782" i="2" s="1"/>
  <c r="K782" i="2" s="1"/>
  <c r="I783" i="2"/>
  <c r="L783" i="2" s="1"/>
  <c r="K783" i="2" s="1"/>
  <c r="I784" i="2"/>
  <c r="L784" i="2" s="1"/>
  <c r="K784" i="2" s="1"/>
  <c r="I785" i="2"/>
  <c r="L785" i="2" s="1"/>
  <c r="K785" i="2" s="1"/>
  <c r="I786" i="2"/>
  <c r="L786" i="2" s="1"/>
  <c r="K786" i="2" s="1"/>
  <c r="I787" i="2"/>
  <c r="L787" i="2" s="1"/>
  <c r="K787" i="2" s="1"/>
  <c r="I788" i="2"/>
  <c r="L788" i="2" s="1"/>
  <c r="K788" i="2" s="1"/>
  <c r="I789" i="2"/>
  <c r="L789" i="2" s="1"/>
  <c r="K789" i="2" s="1"/>
  <c r="I790" i="2"/>
  <c r="L790" i="2" s="1"/>
  <c r="K790" i="2" s="1"/>
  <c r="I791" i="2"/>
  <c r="L791" i="2" s="1"/>
  <c r="K791" i="2" s="1"/>
  <c r="I792" i="2"/>
  <c r="L792" i="2" s="1"/>
  <c r="K792" i="2" s="1"/>
  <c r="I793" i="2"/>
  <c r="L793" i="2" s="1"/>
  <c r="K793" i="2" s="1"/>
  <c r="AB5" i="2"/>
  <c r="AB8" i="2" s="1"/>
  <c r="AB4" i="2"/>
  <c r="AB7" i="2" s="1"/>
</calcChain>
</file>

<file path=xl/sharedStrings.xml><?xml version="1.0" encoding="utf-8"?>
<sst xmlns="http://schemas.openxmlformats.org/spreadsheetml/2006/main" count="12874" uniqueCount="75">
  <si>
    <t>date</t>
  </si>
  <si>
    <t>month</t>
  </si>
  <si>
    <t>product_id</t>
  </si>
  <si>
    <t>product_category</t>
  </si>
  <si>
    <t>cost_price</t>
  </si>
  <si>
    <t>Inventory</t>
  </si>
  <si>
    <t>sales_quantity</t>
  </si>
  <si>
    <t>sale_price</t>
  </si>
  <si>
    <t>total_revenue</t>
  </si>
  <si>
    <t>discount_given</t>
  </si>
  <si>
    <t>Discount_price</t>
  </si>
  <si>
    <t>customer_location</t>
  </si>
  <si>
    <t>sales_channel</t>
  </si>
  <si>
    <t>payment_method</t>
  </si>
  <si>
    <t>customer_id</t>
  </si>
  <si>
    <t>customer_type</t>
  </si>
  <si>
    <t>promotion_type</t>
  </si>
  <si>
    <t>delivery_status</t>
  </si>
  <si>
    <t>January</t>
  </si>
  <si>
    <t>Shirts</t>
  </si>
  <si>
    <t>Kano</t>
  </si>
  <si>
    <t>Instagram</t>
  </si>
  <si>
    <t>Bank Transfer</t>
  </si>
  <si>
    <t>Returning Customer</t>
  </si>
  <si>
    <t>Free Shipping</t>
  </si>
  <si>
    <t>Delivered</t>
  </si>
  <si>
    <t>June</t>
  </si>
  <si>
    <t>Shorts</t>
  </si>
  <si>
    <t>Abuja</t>
  </si>
  <si>
    <t>Whatsapp</t>
  </si>
  <si>
    <t>Cash on Delivery</t>
  </si>
  <si>
    <t>Pending</t>
  </si>
  <si>
    <t>September</t>
  </si>
  <si>
    <t>Ibadan</t>
  </si>
  <si>
    <t>Twitter</t>
  </si>
  <si>
    <t>Credit Card</t>
  </si>
  <si>
    <t>New Customer</t>
  </si>
  <si>
    <t>April</t>
  </si>
  <si>
    <t>Lagos</t>
  </si>
  <si>
    <t>Flash Sale</t>
  </si>
  <si>
    <t>Buy Five Get 10% Off</t>
  </si>
  <si>
    <t>August</t>
  </si>
  <si>
    <t>Physical Store</t>
  </si>
  <si>
    <t>December</t>
  </si>
  <si>
    <t>May</t>
  </si>
  <si>
    <t>Trousers</t>
  </si>
  <si>
    <t>Returned</t>
  </si>
  <si>
    <t>March</t>
  </si>
  <si>
    <t>T-shirts</t>
  </si>
  <si>
    <t>July</t>
  </si>
  <si>
    <t>Port Harcourt</t>
  </si>
  <si>
    <t>Facecaps</t>
  </si>
  <si>
    <t>November</t>
  </si>
  <si>
    <t>February</t>
  </si>
  <si>
    <t>October</t>
  </si>
  <si>
    <t>Row Labels</t>
  </si>
  <si>
    <t>Grand Total</t>
  </si>
  <si>
    <t>Sum of total_revenue</t>
  </si>
  <si>
    <t>Sum of sales_quantity</t>
  </si>
  <si>
    <t>Average of total_revenue</t>
  </si>
  <si>
    <t>Count of customer_id</t>
  </si>
  <si>
    <t>no of rc</t>
  </si>
  <si>
    <t>no of nc</t>
  </si>
  <si>
    <t>Total Cost</t>
  </si>
  <si>
    <t>Total Profit</t>
  </si>
  <si>
    <t>Column Labels</t>
  </si>
  <si>
    <t>Average of sale_price</t>
  </si>
  <si>
    <t>Sum of customer_id</t>
  </si>
  <si>
    <t>Profit Margin</t>
  </si>
  <si>
    <t>State</t>
  </si>
  <si>
    <t>Average of Profit Margin</t>
  </si>
  <si>
    <t>Sales with discount</t>
  </si>
  <si>
    <t>Sum of inventory turnover</t>
  </si>
  <si>
    <t>Discount Effectivness</t>
  </si>
  <si>
    <t>Sum of Discount Effectivness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</si>
</sst>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6A]#,##0;[Red][$₦-46A]#,##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3" fontId="0" fillId="0" borderId="0" xfId="0" applyNumberFormat="1"/>
    <xf numFmtId="164"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49" fontId="0" fillId="0" borderId="0" xfId="0" applyNumberFormat="1"/>
    <xf numFmtId="1" fontId="0" fillId="0" borderId="0" xfId="0" applyNumberFormat="1"/>
    <xf numFmtId="9" fontId="0" fillId="0" borderId="0" xfId="0" applyNumberFormat="1" applyAlignment="1">
      <alignment horizontal="left"/>
    </xf>
    <xf numFmtId="10" fontId="0" fillId="0" borderId="0" xfId="0" applyNumberFormat="1"/>
    <xf numFmtId="9" fontId="0" fillId="0" borderId="0" xfId="0" applyNumberFormat="1"/>
    <xf numFmtId="43"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12">
    <dxf>
      <numFmt numFmtId="0" formatCode="General"/>
    </dxf>
    <dxf>
      <numFmt numFmtId="0" formatCode="General"/>
    </dxf>
    <dxf>
      <numFmt numFmtId="1" formatCode="0"/>
    </dxf>
    <dxf>
      <numFmt numFmtId="1" formatCode="0"/>
    </dxf>
    <dxf>
      <numFmt numFmtId="1" formatCode="0"/>
    </dxf>
    <dxf>
      <numFmt numFmtId="13" formatCode="0%"/>
    </dxf>
    <dxf>
      <numFmt numFmtId="13" formatCode="0%"/>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3" formatCode="0%"/>
    </dxf>
    <dxf>
      <numFmt numFmtId="13" formatCode="0%"/>
    </dxf>
    <dxf>
      <numFmt numFmtId="13" formatCode="0%"/>
    </dxf>
    <dxf>
      <numFmt numFmtId="164" formatCode="[$₦-46A]#,##0;[Red][$₦-46A]#,##0"/>
    </dxf>
    <dxf>
      <numFmt numFmtId="165" formatCode="_(* #,##0_);_(* \(#,##0\);_(* &quot;-&quot;??_);_(@_)"/>
    </dxf>
    <dxf>
      <numFmt numFmtId="13" formatCode="0%"/>
    </dxf>
    <dxf>
      <numFmt numFmtId="13" formatCode="0%"/>
    </dxf>
    <dxf>
      <numFmt numFmtId="13" formatCode="0%"/>
    </dxf>
    <dxf>
      <numFmt numFmtId="0" formatCode="General"/>
    </dxf>
    <dxf>
      <numFmt numFmtId="0" formatCode="General"/>
    </dxf>
    <dxf>
      <numFmt numFmtId="1" formatCode="0"/>
    </dxf>
    <dxf>
      <numFmt numFmtId="1" formatCode="0"/>
    </dxf>
    <dxf>
      <numFmt numFmtId="1" formatCode="0"/>
    </dxf>
    <dxf>
      <numFmt numFmtId="13" formatCode="0%"/>
    </dxf>
    <dxf>
      <numFmt numFmtId="13" formatCode="0%"/>
    </dxf>
    <dxf>
      <numFmt numFmtId="14" formatCode="0.00%"/>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3" formatCode="0%"/>
    </dxf>
    <dxf>
      <numFmt numFmtId="13" formatCode="0%"/>
    </dxf>
    <dxf>
      <numFmt numFmtId="13" formatCode="0%"/>
    </dxf>
    <dxf>
      <numFmt numFmtId="164" formatCode="[$₦-46A]#,##0;[Red][$₦-46A]#,##0"/>
    </dxf>
    <dxf>
      <numFmt numFmtId="165" formatCode="_(* #,##0_);_(* \(#,##0\);_(* &quot;-&quot;??_);_(@_)"/>
    </dxf>
    <dxf>
      <numFmt numFmtId="13" formatCode="0%"/>
    </dxf>
    <dxf>
      <numFmt numFmtId="13" formatCode="0%"/>
    </dxf>
    <dxf>
      <numFmt numFmtId="13" formatCode="0%"/>
    </dxf>
    <dxf>
      <numFmt numFmtId="30" formatCode="@"/>
    </dxf>
    <dxf>
      <numFmt numFmtId="30" formatCode="@"/>
    </dxf>
    <dxf>
      <numFmt numFmtId="30" formatCode="@"/>
    </dxf>
    <dxf>
      <numFmt numFmtId="1" formatCode="0"/>
    </dxf>
    <dxf>
      <numFmt numFmtId="30" formatCode="@"/>
    </dxf>
    <dxf>
      <numFmt numFmtId="30" formatCode="@"/>
    </dxf>
    <dxf>
      <numFmt numFmtId="13" formatCode="0%"/>
    </dxf>
    <dxf>
      <numFmt numFmtId="164" formatCode="[$₦-46A]#,##0;[Red][$₦-46A]#,##0"/>
    </dxf>
    <dxf>
      <numFmt numFmtId="164" formatCode="[$₦-46A]#,##0;[Red][$₦-46A]#,##0"/>
    </dxf>
    <dxf>
      <numFmt numFmtId="164" formatCode="[$₦-46A]#,##0;[Red][$₦-46A]#,##0"/>
    </dxf>
    <dxf>
      <numFmt numFmtId="164" formatCode="[$₦-46A]#,##0;[Red][$₦-46A]#,##0"/>
    </dxf>
    <dxf>
      <numFmt numFmtId="164" formatCode="[$₦-46A]#,##0;[Red][$₦-46A]#,##0"/>
    </dxf>
    <dxf>
      <numFmt numFmtId="164" formatCode="[$₦-46A]#,##0;[Red][$₦-46A]#,##0"/>
    </dxf>
    <dxf>
      <numFmt numFmtId="1" formatCode="0"/>
    </dxf>
    <dxf>
      <numFmt numFmtId="164" formatCode="[$₦-46A]#,##0;[Red][$₦-46A]#,##0"/>
    </dxf>
    <dxf>
      <numFmt numFmtId="30" formatCode="@"/>
    </dxf>
    <dxf>
      <numFmt numFmtId="1" formatCode="0"/>
    </dxf>
    <dxf>
      <numFmt numFmtId="30" formatCode="@"/>
    </dxf>
    <dxf>
      <numFmt numFmtId="19" formatCode="m/d/yyyy"/>
    </dxf>
    <dxf>
      <numFmt numFmtId="1" formatCode="0"/>
    </dxf>
    <dxf>
      <numFmt numFmtId="1" formatCode="0"/>
    </dxf>
    <dxf>
      <numFmt numFmtId="1" formatCode="0"/>
    </dxf>
    <dxf>
      <numFmt numFmtId="0" formatCode="General"/>
    </dxf>
    <dxf>
      <numFmt numFmtId="0" formatCode="General"/>
    </dxf>
    <dxf>
      <numFmt numFmtId="13" formatCode="0%"/>
    </dxf>
    <dxf>
      <numFmt numFmtId="14" formatCode="0.00%"/>
    </dxf>
    <dxf>
      <numFmt numFmtId="165" formatCode="_(* #,##0_);_(* \(#,##0\);_(* &quot;-&quot;??_);_(@_)"/>
    </dxf>
    <dxf>
      <numFmt numFmtId="165" formatCode="_(* #,##0_);_(* \(#,##0\);_(* &quot;-&quot;??_);_(@_)"/>
    </dxf>
    <dxf>
      <numFmt numFmtId="13" formatCode="0%"/>
    </dxf>
    <dxf>
      <numFmt numFmtId="13" formatCode="0%"/>
    </dxf>
    <dxf>
      <numFmt numFmtId="13" formatCode="0%"/>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46A]#,##0;[Red][$₦-46A]#,##0"/>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analysis.xlsx]monthly view!PivotTable3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view'!$B$3</c:f>
              <c:strCache>
                <c:ptCount val="1"/>
                <c:pt idx="0">
                  <c:v>Total</c:v>
                </c:pt>
              </c:strCache>
            </c:strRef>
          </c:tx>
          <c:spPr>
            <a:ln w="28575" cap="rnd">
              <a:solidFill>
                <a:schemeClr val="accent1"/>
              </a:solidFill>
              <a:round/>
            </a:ln>
            <a:effectLst/>
          </c:spPr>
          <c:marker>
            <c:symbol val="none"/>
          </c:marker>
          <c:trendline>
            <c:spPr>
              <a:ln w="19050" cap="rnd">
                <a:solidFill>
                  <a:srgbClr val="FF0000"/>
                </a:solidFill>
                <a:prstDash val="sysDot"/>
              </a:ln>
              <a:effectLst/>
            </c:spPr>
            <c:trendlineType val="linear"/>
            <c:dispRSqr val="0"/>
            <c:dispEq val="0"/>
          </c:trendline>
          <c:cat>
            <c:strRef>
              <c:f>'monthly view'!$A$4:$A$16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view'!$B$4:$B$16</c:f>
              <c:numCache>
                <c:formatCode>General</c:formatCode>
                <c:ptCount val="12"/>
                <c:pt idx="0">
                  <c:v>3474</c:v>
                </c:pt>
                <c:pt idx="1">
                  <c:v>2789</c:v>
                </c:pt>
                <c:pt idx="2">
                  <c:v>3543</c:v>
                </c:pt>
                <c:pt idx="3">
                  <c:v>3864</c:v>
                </c:pt>
                <c:pt idx="4">
                  <c:v>3576</c:v>
                </c:pt>
                <c:pt idx="5">
                  <c:v>2867</c:v>
                </c:pt>
                <c:pt idx="6">
                  <c:v>3306</c:v>
                </c:pt>
                <c:pt idx="7">
                  <c:v>3799</c:v>
                </c:pt>
                <c:pt idx="8">
                  <c:v>3640</c:v>
                </c:pt>
                <c:pt idx="9">
                  <c:v>2825</c:v>
                </c:pt>
                <c:pt idx="10">
                  <c:v>2756</c:v>
                </c:pt>
                <c:pt idx="11">
                  <c:v>3353</c:v>
                </c:pt>
              </c:numCache>
            </c:numRef>
          </c:val>
          <c:smooth val="0"/>
          <c:extLst>
            <c:ext xmlns:c16="http://schemas.microsoft.com/office/drawing/2014/chart" uri="{C3380CC4-5D6E-409C-BE32-E72D297353CC}">
              <c16:uniqueId val="{00000000-5087-4915-BE76-CD6E45A87734}"/>
            </c:ext>
          </c:extLst>
        </c:ser>
        <c:dLbls>
          <c:showLegendKey val="0"/>
          <c:showVal val="0"/>
          <c:showCatName val="0"/>
          <c:showSerName val="0"/>
          <c:showPercent val="0"/>
          <c:showBubbleSize val="0"/>
        </c:dLbls>
        <c:smooth val="0"/>
        <c:axId val="1780313551"/>
        <c:axId val="1780314799"/>
      </c:lineChart>
      <c:catAx>
        <c:axId val="178031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14799"/>
        <c:crosses val="autoZero"/>
        <c:auto val="1"/>
        <c:lblAlgn val="ctr"/>
        <c:lblOffset val="100"/>
        <c:noMultiLvlLbl val="0"/>
      </c:catAx>
      <c:valAx>
        <c:axId val="1780314799"/>
        <c:scaling>
          <c:orientation val="minMax"/>
        </c:scaling>
        <c:delete val="1"/>
        <c:axPos val="l"/>
        <c:numFmt formatCode="General" sourceLinked="1"/>
        <c:majorTickMark val="none"/>
        <c:minorTickMark val="none"/>
        <c:tickLblPos val="nextTo"/>
        <c:crossAx val="178031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[59th store sales perfomance analysis.xlsx]customer retention analysis!PivotTable10</c:name>
    <c:fmtId val="2"/>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w="19050">
            <a:solidFill>
              <a:schemeClr val="lt1"/>
            </a:solidFill>
          </a:ln>
          <a:effectLst/>
        </c:spPr>
      </c:pivotFmt>
      <c:pivotFmt>
        <c:idx val="3"/>
        <c:spPr>
          <a:solidFill>
            <a:schemeClr val="dk1">
              <a:tint val="88500"/>
            </a:schemeClr>
          </a:solidFill>
          <a:ln w="19050">
            <a:solidFill>
              <a:schemeClr val="lt1"/>
            </a:solidFill>
          </a:ln>
          <a:effectLst/>
        </c:spPr>
      </c:pivotFmt>
    </c:pivotFmts>
    <c:plotArea>
      <c:layout/>
      <c:pieChart>
        <c:varyColors val="1"/>
        <c:ser>
          <c:idx val="0"/>
          <c:order val="0"/>
          <c:tx>
            <c:strRef>
              <c:f>'customer retention analysis'!$B$13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CE7A-402F-A88E-60825CFD5DEA}"/>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CE7A-402F-A88E-60825CFD5DEA}"/>
              </c:ext>
            </c:extLst>
          </c:dPt>
          <c:cat>
            <c:strRef>
              <c:f>'customer retention analysis'!$A$14:$A$16</c:f>
              <c:strCache>
                <c:ptCount val="2"/>
                <c:pt idx="0">
                  <c:v>New Customer</c:v>
                </c:pt>
                <c:pt idx="1">
                  <c:v>Returning Customer</c:v>
                </c:pt>
              </c:strCache>
            </c:strRef>
          </c:cat>
          <c:val>
            <c:numRef>
              <c:f>'customer retention analysis'!$B$14:$B$16</c:f>
              <c:numCache>
                <c:formatCode>0%</c:formatCode>
                <c:ptCount val="2"/>
                <c:pt idx="0">
                  <c:v>0.48156915166091807</c:v>
                </c:pt>
                <c:pt idx="1">
                  <c:v>0.51843084833908193</c:v>
                </c:pt>
              </c:numCache>
            </c:numRef>
          </c:val>
          <c:extLst>
            <c:ext xmlns:c16="http://schemas.microsoft.com/office/drawing/2014/chart" uri="{C3380CC4-5D6E-409C-BE32-E72D297353CC}">
              <c16:uniqueId val="{00000006-390C-438F-8CDE-9F3C2CC3905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analysis.xlsx]sales channel effects!PivotTable14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channel effects'!$B$2</c:f>
              <c:strCache>
                <c:ptCount val="1"/>
                <c:pt idx="0">
                  <c:v>Total</c:v>
                </c:pt>
              </c:strCache>
            </c:strRef>
          </c:tx>
          <c:spPr>
            <a:solidFill>
              <a:schemeClr val="accent1"/>
            </a:solidFill>
            <a:ln>
              <a:noFill/>
            </a:ln>
            <a:effectLst/>
          </c:spPr>
          <c:invertIfNegative val="0"/>
          <c:cat>
            <c:strRef>
              <c:f>'sales channel effects'!$A$3:$A$7</c:f>
              <c:strCache>
                <c:ptCount val="4"/>
                <c:pt idx="0">
                  <c:v>Physical Store</c:v>
                </c:pt>
                <c:pt idx="1">
                  <c:v>Twitter</c:v>
                </c:pt>
                <c:pt idx="2">
                  <c:v>Instagram</c:v>
                </c:pt>
                <c:pt idx="3">
                  <c:v>Whatsapp</c:v>
                </c:pt>
              </c:strCache>
            </c:strRef>
          </c:cat>
          <c:val>
            <c:numRef>
              <c:f>'sales channel effects'!$B$3:$B$7</c:f>
              <c:numCache>
                <c:formatCode>0%</c:formatCode>
                <c:ptCount val="4"/>
                <c:pt idx="0">
                  <c:v>0.23063651228778917</c:v>
                </c:pt>
                <c:pt idx="1">
                  <c:v>0.25062521040734864</c:v>
                </c:pt>
                <c:pt idx="2">
                  <c:v>0.25191771269177127</c:v>
                </c:pt>
                <c:pt idx="3">
                  <c:v>0.26682056461309095</c:v>
                </c:pt>
              </c:numCache>
            </c:numRef>
          </c:val>
          <c:extLst>
            <c:ext xmlns:c16="http://schemas.microsoft.com/office/drawing/2014/chart" uri="{C3380CC4-5D6E-409C-BE32-E72D297353CC}">
              <c16:uniqueId val="{00000000-D47B-4654-A0A2-0DBBA8C2194E}"/>
            </c:ext>
          </c:extLst>
        </c:ser>
        <c:dLbls>
          <c:showLegendKey val="0"/>
          <c:showVal val="0"/>
          <c:showCatName val="0"/>
          <c:showSerName val="0"/>
          <c:showPercent val="0"/>
          <c:showBubbleSize val="0"/>
        </c:dLbls>
        <c:gapWidth val="182"/>
        <c:axId val="1101778704"/>
        <c:axId val="1101779120"/>
      </c:barChart>
      <c:catAx>
        <c:axId val="110177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79120"/>
        <c:crosses val="autoZero"/>
        <c:auto val="1"/>
        <c:lblAlgn val="ctr"/>
        <c:lblOffset val="100"/>
        <c:noMultiLvlLbl val="0"/>
      </c:catAx>
      <c:valAx>
        <c:axId val="1101779120"/>
        <c:scaling>
          <c:orientation val="minMax"/>
        </c:scaling>
        <c:delete val="1"/>
        <c:axPos val="b"/>
        <c:numFmt formatCode="0%" sourceLinked="1"/>
        <c:majorTickMark val="none"/>
        <c:minorTickMark val="none"/>
        <c:tickLblPos val="nextTo"/>
        <c:crossAx val="110177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analysis.xlsx]sales channel effects!PivotTable10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channel effects'!$B$17</c:f>
              <c:strCache>
                <c:ptCount val="1"/>
                <c:pt idx="0">
                  <c:v>Total</c:v>
                </c:pt>
              </c:strCache>
            </c:strRef>
          </c:tx>
          <c:spPr>
            <a:solidFill>
              <a:schemeClr val="accent1"/>
            </a:solidFill>
            <a:ln>
              <a:noFill/>
            </a:ln>
            <a:effectLst/>
          </c:spPr>
          <c:invertIfNegative val="0"/>
          <c:cat>
            <c:strRef>
              <c:f>'sales channel effects'!$A$18:$A$23</c:f>
              <c:strCache>
                <c:ptCount val="5"/>
                <c:pt idx="0">
                  <c:v>Kano</c:v>
                </c:pt>
                <c:pt idx="1">
                  <c:v>Port Harcourt</c:v>
                </c:pt>
                <c:pt idx="2">
                  <c:v>Abuja</c:v>
                </c:pt>
                <c:pt idx="3">
                  <c:v>Ibadan</c:v>
                </c:pt>
                <c:pt idx="4">
                  <c:v>Lagos</c:v>
                </c:pt>
              </c:strCache>
            </c:strRef>
          </c:cat>
          <c:val>
            <c:numRef>
              <c:f>'sales channel effects'!$B$18:$B$23</c:f>
              <c:numCache>
                <c:formatCode>General</c:formatCode>
                <c:ptCount val="5"/>
                <c:pt idx="0">
                  <c:v>5982</c:v>
                </c:pt>
                <c:pt idx="1">
                  <c:v>8099</c:v>
                </c:pt>
                <c:pt idx="2">
                  <c:v>8318</c:v>
                </c:pt>
                <c:pt idx="3">
                  <c:v>8674</c:v>
                </c:pt>
                <c:pt idx="4">
                  <c:v>8719</c:v>
                </c:pt>
              </c:numCache>
            </c:numRef>
          </c:val>
          <c:extLst>
            <c:ext xmlns:c16="http://schemas.microsoft.com/office/drawing/2014/chart" uri="{C3380CC4-5D6E-409C-BE32-E72D297353CC}">
              <c16:uniqueId val="{00000000-F025-4871-BCB9-00A1ED45094F}"/>
            </c:ext>
          </c:extLst>
        </c:ser>
        <c:dLbls>
          <c:showLegendKey val="0"/>
          <c:showVal val="0"/>
          <c:showCatName val="0"/>
          <c:showSerName val="0"/>
          <c:showPercent val="0"/>
          <c:showBubbleSize val="0"/>
        </c:dLbls>
        <c:gapWidth val="219"/>
        <c:axId val="164321791"/>
        <c:axId val="164322207"/>
      </c:barChart>
      <c:catAx>
        <c:axId val="16432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2207"/>
        <c:crosses val="autoZero"/>
        <c:auto val="1"/>
        <c:lblAlgn val="ctr"/>
        <c:lblOffset val="100"/>
        <c:noMultiLvlLbl val="0"/>
      </c:catAx>
      <c:valAx>
        <c:axId val="164322207"/>
        <c:scaling>
          <c:orientation val="minMax"/>
        </c:scaling>
        <c:delete val="1"/>
        <c:axPos val="b"/>
        <c:numFmt formatCode="General" sourceLinked="1"/>
        <c:majorTickMark val="none"/>
        <c:minorTickMark val="none"/>
        <c:tickLblPos val="nextTo"/>
        <c:crossAx val="16432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analysis.xlsx]sales channel effects!PivotTable15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 effects'!$B$41</c:f>
              <c:strCache>
                <c:ptCount val="1"/>
                <c:pt idx="0">
                  <c:v>Total</c:v>
                </c:pt>
              </c:strCache>
            </c:strRef>
          </c:tx>
          <c:spPr>
            <a:solidFill>
              <a:schemeClr val="accent1"/>
            </a:solidFill>
            <a:ln>
              <a:noFill/>
            </a:ln>
            <a:effectLst/>
          </c:spPr>
          <c:invertIfNegative val="0"/>
          <c:cat>
            <c:strRef>
              <c:f>'sales channel effects'!$A$42:$A$54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channel effects'!$B$42:$B$54</c:f>
              <c:numCache>
                <c:formatCode>General</c:formatCode>
                <c:ptCount val="12"/>
                <c:pt idx="0">
                  <c:v>3474</c:v>
                </c:pt>
                <c:pt idx="1">
                  <c:v>2789</c:v>
                </c:pt>
                <c:pt idx="2">
                  <c:v>3543</c:v>
                </c:pt>
                <c:pt idx="3">
                  <c:v>3864</c:v>
                </c:pt>
                <c:pt idx="4">
                  <c:v>3576</c:v>
                </c:pt>
                <c:pt idx="5">
                  <c:v>2867</c:v>
                </c:pt>
                <c:pt idx="6">
                  <c:v>3306</c:v>
                </c:pt>
                <c:pt idx="7">
                  <c:v>3799</c:v>
                </c:pt>
                <c:pt idx="8">
                  <c:v>3640</c:v>
                </c:pt>
                <c:pt idx="9">
                  <c:v>2825</c:v>
                </c:pt>
                <c:pt idx="10">
                  <c:v>2756</c:v>
                </c:pt>
                <c:pt idx="11">
                  <c:v>3353</c:v>
                </c:pt>
              </c:numCache>
            </c:numRef>
          </c:val>
          <c:extLst>
            <c:ext xmlns:c16="http://schemas.microsoft.com/office/drawing/2014/chart" uri="{C3380CC4-5D6E-409C-BE32-E72D297353CC}">
              <c16:uniqueId val="{00000000-77D4-4621-83BD-949449A485C4}"/>
            </c:ext>
          </c:extLst>
        </c:ser>
        <c:dLbls>
          <c:showLegendKey val="0"/>
          <c:showVal val="0"/>
          <c:showCatName val="0"/>
          <c:showSerName val="0"/>
          <c:showPercent val="0"/>
          <c:showBubbleSize val="0"/>
        </c:dLbls>
        <c:gapWidth val="219"/>
        <c:overlap val="-27"/>
        <c:axId val="472265039"/>
        <c:axId val="472259215"/>
      </c:barChart>
      <c:catAx>
        <c:axId val="47226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59215"/>
        <c:crosses val="autoZero"/>
        <c:auto val="1"/>
        <c:lblAlgn val="ctr"/>
        <c:lblOffset val="100"/>
        <c:noMultiLvlLbl val="0"/>
      </c:catAx>
      <c:valAx>
        <c:axId val="472259215"/>
        <c:scaling>
          <c:orientation val="minMax"/>
        </c:scaling>
        <c:delete val="1"/>
        <c:axPos val="l"/>
        <c:numFmt formatCode="General" sourceLinked="1"/>
        <c:majorTickMark val="none"/>
        <c:minorTickMark val="none"/>
        <c:tickLblPos val="nextTo"/>
        <c:crossAx val="47226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analysis.xlsx]sales channel effects!PivotTable14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growth by sales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chemeClr val="accent6">
              <a:lumMod val="75000"/>
            </a:schemeClr>
          </a:solidFill>
          <a:ln w="19050">
            <a:solidFill>
              <a:schemeClr val="lt1"/>
            </a:solidFill>
          </a:ln>
          <a:effectLst/>
        </c:spPr>
      </c:pivotFmt>
      <c:pivotFmt>
        <c:idx val="4"/>
        <c:spPr>
          <a:solidFill>
            <a:schemeClr val="tx1">
              <a:lumMod val="65000"/>
              <a:lumOff val="35000"/>
            </a:schemeClr>
          </a:solidFill>
          <a:ln w="19050">
            <a:solidFill>
              <a:schemeClr val="lt1"/>
            </a:solidFill>
          </a:ln>
          <a:effectLst/>
        </c:spPr>
      </c:pivotFmt>
    </c:pivotFmts>
    <c:plotArea>
      <c:layout/>
      <c:pieChart>
        <c:varyColors val="1"/>
        <c:ser>
          <c:idx val="0"/>
          <c:order val="0"/>
          <c:tx>
            <c:strRef>
              <c:f>'sales channel effects'!$B$2</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4-4D52-4409-BC5A-C31D8AEF62FB}"/>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4D52-4409-BC5A-C31D8AEF62FB}"/>
              </c:ext>
            </c:extLst>
          </c:dPt>
          <c:dPt>
            <c:idx val="2"/>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5-4D52-4409-BC5A-C31D8AEF62FB}"/>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2-4D52-4409-BC5A-C31D8AEF62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 effects'!$A$3:$A$7</c:f>
              <c:strCache>
                <c:ptCount val="4"/>
                <c:pt idx="0">
                  <c:v>Physical Store</c:v>
                </c:pt>
                <c:pt idx="1">
                  <c:v>Twitter</c:v>
                </c:pt>
                <c:pt idx="2">
                  <c:v>Instagram</c:v>
                </c:pt>
                <c:pt idx="3">
                  <c:v>Whatsapp</c:v>
                </c:pt>
              </c:strCache>
            </c:strRef>
          </c:cat>
          <c:val>
            <c:numRef>
              <c:f>'sales channel effects'!$B$3:$B$7</c:f>
              <c:numCache>
                <c:formatCode>0%</c:formatCode>
                <c:ptCount val="4"/>
                <c:pt idx="0">
                  <c:v>0.23063651228778917</c:v>
                </c:pt>
                <c:pt idx="1">
                  <c:v>0.25062521040734864</c:v>
                </c:pt>
                <c:pt idx="2">
                  <c:v>0.25191771269177127</c:v>
                </c:pt>
                <c:pt idx="3">
                  <c:v>0.26682056461309095</c:v>
                </c:pt>
              </c:numCache>
            </c:numRef>
          </c:val>
          <c:extLst>
            <c:ext xmlns:c16="http://schemas.microsoft.com/office/drawing/2014/chart" uri="{C3380CC4-5D6E-409C-BE32-E72D297353CC}">
              <c16:uniqueId val="{00000000-4D52-4409-BC5A-C31D8AEF62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analysis.xlsx]sales channel effects!PivotTable18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channel effects'!$L$17</c:f>
              <c:strCache>
                <c:ptCount val="1"/>
                <c:pt idx="0">
                  <c:v>Total</c:v>
                </c:pt>
              </c:strCache>
            </c:strRef>
          </c:tx>
          <c:spPr>
            <a:solidFill>
              <a:schemeClr val="tx1"/>
            </a:solidFill>
            <a:ln>
              <a:noFill/>
            </a:ln>
            <a:effectLst/>
          </c:spPr>
          <c:invertIfNegative val="0"/>
          <c:cat>
            <c:strRef>
              <c:f>'sales channel effects'!$K$18:$K$22</c:f>
              <c:strCache>
                <c:ptCount val="4"/>
                <c:pt idx="0">
                  <c:v>Physical Store</c:v>
                </c:pt>
                <c:pt idx="1">
                  <c:v>Instagram</c:v>
                </c:pt>
                <c:pt idx="2">
                  <c:v>Twitter</c:v>
                </c:pt>
                <c:pt idx="3">
                  <c:v>Whatsapp</c:v>
                </c:pt>
              </c:strCache>
            </c:strRef>
          </c:cat>
          <c:val>
            <c:numRef>
              <c:f>'sales channel effects'!$L$18:$L$22</c:f>
              <c:numCache>
                <c:formatCode>0%</c:formatCode>
                <c:ptCount val="4"/>
                <c:pt idx="0">
                  <c:v>0.24055086449537597</c:v>
                </c:pt>
                <c:pt idx="1">
                  <c:v>0.24540108564535584</c:v>
                </c:pt>
                <c:pt idx="2">
                  <c:v>0.2540460394049055</c:v>
                </c:pt>
                <c:pt idx="3">
                  <c:v>0.26000201045436266</c:v>
                </c:pt>
              </c:numCache>
            </c:numRef>
          </c:val>
          <c:extLst>
            <c:ext xmlns:c16="http://schemas.microsoft.com/office/drawing/2014/chart" uri="{C3380CC4-5D6E-409C-BE32-E72D297353CC}">
              <c16:uniqueId val="{00000000-89A1-4255-9398-2705A085B4BF}"/>
            </c:ext>
          </c:extLst>
        </c:ser>
        <c:dLbls>
          <c:showLegendKey val="0"/>
          <c:showVal val="0"/>
          <c:showCatName val="0"/>
          <c:showSerName val="0"/>
          <c:showPercent val="0"/>
          <c:showBubbleSize val="0"/>
        </c:dLbls>
        <c:gapWidth val="182"/>
        <c:axId val="363726671"/>
        <c:axId val="363735823"/>
      </c:barChart>
      <c:catAx>
        <c:axId val="36372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35823"/>
        <c:crosses val="autoZero"/>
        <c:auto val="1"/>
        <c:lblAlgn val="ctr"/>
        <c:lblOffset val="100"/>
        <c:noMultiLvlLbl val="0"/>
      </c:catAx>
      <c:valAx>
        <c:axId val="363735823"/>
        <c:scaling>
          <c:orientation val="minMax"/>
        </c:scaling>
        <c:delete val="1"/>
        <c:axPos val="b"/>
        <c:numFmt formatCode="0%" sourceLinked="1"/>
        <c:majorTickMark val="none"/>
        <c:minorTickMark val="none"/>
        <c:tickLblPos val="nextTo"/>
        <c:crossAx val="3637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analysis.xlsx]promotion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promotion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'promotion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 analysis'!$A$4:$A$7</c:f>
              <c:strCache>
                <c:ptCount val="3"/>
                <c:pt idx="0">
                  <c:v>Free Shipping</c:v>
                </c:pt>
                <c:pt idx="1">
                  <c:v>Buy Five Get 10% Off</c:v>
                </c:pt>
                <c:pt idx="2">
                  <c:v>Flash Sale</c:v>
                </c:pt>
              </c:strCache>
            </c:strRef>
          </c:cat>
          <c:val>
            <c:numRef>
              <c:f>'promotion analysis'!$B$4:$B$7</c:f>
              <c:numCache>
                <c:formatCode>_(* #,##0_);_(* \(#,##0\);_(* "-"??_);_(@_)</c:formatCode>
                <c:ptCount val="3"/>
                <c:pt idx="0">
                  <c:v>49012500</c:v>
                </c:pt>
                <c:pt idx="1">
                  <c:v>57829500</c:v>
                </c:pt>
                <c:pt idx="2">
                  <c:v>59502000</c:v>
                </c:pt>
              </c:numCache>
            </c:numRef>
          </c:val>
          <c:extLst>
            <c:ext xmlns:c16="http://schemas.microsoft.com/office/drawing/2014/chart" uri="{C3380CC4-5D6E-409C-BE32-E72D297353CC}">
              <c16:uniqueId val="{00000001-B673-4818-8299-D130E0E300EC}"/>
            </c:ext>
          </c:extLst>
        </c:ser>
        <c:dLbls>
          <c:showLegendKey val="0"/>
          <c:showVal val="0"/>
          <c:showCatName val="0"/>
          <c:showSerName val="0"/>
          <c:showPercent val="0"/>
          <c:showBubbleSize val="0"/>
        </c:dLbls>
        <c:gapWidth val="219"/>
        <c:axId val="1088070528"/>
        <c:axId val="1088073024"/>
      </c:barChart>
      <c:catAx>
        <c:axId val="108807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73024"/>
        <c:crosses val="autoZero"/>
        <c:auto val="1"/>
        <c:lblAlgn val="ctr"/>
        <c:lblOffset val="100"/>
        <c:noMultiLvlLbl val="0"/>
      </c:catAx>
      <c:valAx>
        <c:axId val="1088073024"/>
        <c:scaling>
          <c:orientation val="minMax"/>
        </c:scaling>
        <c:delete val="1"/>
        <c:axPos val="b"/>
        <c:numFmt formatCode="_(* #,##0_);_(* \(#,##0\);_(* &quot;-&quot;??_);_(@_)" sourceLinked="1"/>
        <c:majorTickMark val="none"/>
        <c:minorTickMark val="none"/>
        <c:tickLblPos val="nextTo"/>
        <c:crossAx val="10880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[59th store sales perfomance analysis.xlsx]promotion 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w="19050">
            <a:solidFill>
              <a:schemeClr val="lt1"/>
            </a:solidFill>
          </a:ln>
          <a:effectLst/>
        </c:spPr>
      </c:pivotFmt>
      <c:pivotFmt>
        <c:idx val="12"/>
        <c:spPr>
          <a:solidFill>
            <a:schemeClr val="dk1">
              <a:tint val="88500"/>
            </a:schemeClr>
          </a:solidFill>
          <a:ln w="19050">
            <a:solidFill>
              <a:schemeClr val="lt1"/>
            </a:solidFill>
          </a:ln>
          <a:effectLst/>
        </c:spPr>
      </c:pivotFmt>
      <c:pivotFmt>
        <c:idx val="13"/>
        <c:spPr>
          <a:solidFill>
            <a:schemeClr val="dk1">
              <a:tint val="88500"/>
            </a:schemeClr>
          </a:solidFill>
          <a:ln w="19050">
            <a:solidFill>
              <a:schemeClr val="lt1"/>
            </a:solidFill>
          </a:ln>
          <a:effectLst/>
        </c:spPr>
      </c:pivotFmt>
    </c:pivotFmts>
    <c:plotArea>
      <c:layout/>
      <c:pieChart>
        <c:varyColors val="1"/>
        <c:ser>
          <c:idx val="0"/>
          <c:order val="0"/>
          <c:tx>
            <c:strRef>
              <c:f>'promotion analysis'!$L$4</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7064-4BD6-88FB-F882C2B4F7BA}"/>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7064-4BD6-88FB-F882C2B4F7BA}"/>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7064-4BD6-88FB-F882C2B4F7BA}"/>
              </c:ext>
            </c:extLst>
          </c:dPt>
          <c:cat>
            <c:strRef>
              <c:f>'promotion analysis'!$K$5:$K$8</c:f>
              <c:strCache>
                <c:ptCount val="3"/>
                <c:pt idx="0">
                  <c:v>Free Shipping</c:v>
                </c:pt>
                <c:pt idx="1">
                  <c:v>Buy Five Get 10% Off</c:v>
                </c:pt>
                <c:pt idx="2">
                  <c:v>Flash Sale</c:v>
                </c:pt>
              </c:strCache>
            </c:strRef>
          </c:cat>
          <c:val>
            <c:numRef>
              <c:f>'promotion analysis'!$L$5:$L$8</c:f>
              <c:numCache>
                <c:formatCode>0%</c:formatCode>
                <c:ptCount val="3"/>
                <c:pt idx="0">
                  <c:v>0.30176767676767674</c:v>
                </c:pt>
                <c:pt idx="1">
                  <c:v>0.33207070707070707</c:v>
                </c:pt>
                <c:pt idx="2">
                  <c:v>0.36616161616161619</c:v>
                </c:pt>
              </c:numCache>
            </c:numRef>
          </c:val>
          <c:extLst>
            <c:ext xmlns:c16="http://schemas.microsoft.com/office/drawing/2014/chart" uri="{C3380CC4-5D6E-409C-BE32-E72D297353CC}">
              <c16:uniqueId val="{00000000-D9AE-4345-9AC9-900A69BE76A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analysis.xlsx]promotion analysis!PivotTable17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promotion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'promotion analysis'!$H$8</c:f>
              <c:strCache>
                <c:ptCount val="1"/>
                <c:pt idx="0">
                  <c:v>Total</c:v>
                </c:pt>
              </c:strCache>
            </c:strRef>
          </c:tx>
          <c:spPr>
            <a:solidFill>
              <a:schemeClr val="accent1"/>
            </a:solidFill>
            <a:ln>
              <a:noFill/>
            </a:ln>
            <a:effectLst/>
          </c:spPr>
          <c:invertIfNegative val="0"/>
          <c:cat>
            <c:strRef>
              <c:f>'promotion analysis'!$G$9:$G$12</c:f>
              <c:strCache>
                <c:ptCount val="3"/>
                <c:pt idx="0">
                  <c:v>Free Shipping</c:v>
                </c:pt>
                <c:pt idx="1">
                  <c:v>Buy Five Get 10% Off</c:v>
                </c:pt>
                <c:pt idx="2">
                  <c:v>Flash Sale</c:v>
                </c:pt>
              </c:strCache>
            </c:strRef>
          </c:cat>
          <c:val>
            <c:numRef>
              <c:f>'promotion analysis'!$H$9:$H$12</c:f>
              <c:numCache>
                <c:formatCode>_(* #,##0_);_(* \(#,##0\);_(* "-"??_);_(@_)</c:formatCode>
                <c:ptCount val="3"/>
                <c:pt idx="0">
                  <c:v>11181</c:v>
                </c:pt>
                <c:pt idx="1">
                  <c:v>14148</c:v>
                </c:pt>
                <c:pt idx="2">
                  <c:v>14463</c:v>
                </c:pt>
              </c:numCache>
            </c:numRef>
          </c:val>
          <c:extLst>
            <c:ext xmlns:c16="http://schemas.microsoft.com/office/drawing/2014/chart" uri="{C3380CC4-5D6E-409C-BE32-E72D297353CC}">
              <c16:uniqueId val="{00000000-4F90-4BE5-BC16-84D7D790BD77}"/>
            </c:ext>
          </c:extLst>
        </c:ser>
        <c:dLbls>
          <c:showLegendKey val="0"/>
          <c:showVal val="0"/>
          <c:showCatName val="0"/>
          <c:showSerName val="0"/>
          <c:showPercent val="0"/>
          <c:showBubbleSize val="0"/>
        </c:dLbls>
        <c:gapWidth val="182"/>
        <c:axId val="473984159"/>
        <c:axId val="474002463"/>
      </c:barChart>
      <c:catAx>
        <c:axId val="47398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02463"/>
        <c:crosses val="autoZero"/>
        <c:auto val="1"/>
        <c:lblAlgn val="ctr"/>
        <c:lblOffset val="100"/>
        <c:noMultiLvlLbl val="0"/>
      </c:catAx>
      <c:valAx>
        <c:axId val="474002463"/>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8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analysis.xlsx]Sheet4!PivotTable14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5"/>
                <c:pt idx="0">
                  <c:v>T-shirts</c:v>
                </c:pt>
                <c:pt idx="1">
                  <c:v>Shorts</c:v>
                </c:pt>
                <c:pt idx="2">
                  <c:v>Facecaps</c:v>
                </c:pt>
                <c:pt idx="3">
                  <c:v>Shirts</c:v>
                </c:pt>
                <c:pt idx="4">
                  <c:v>Trousers</c:v>
                </c:pt>
              </c:strCache>
            </c:strRef>
          </c:cat>
          <c:val>
            <c:numRef>
              <c:f>Sheet4!$B$4:$B$9</c:f>
              <c:numCache>
                <c:formatCode>0</c:formatCode>
                <c:ptCount val="5"/>
                <c:pt idx="0">
                  <c:v>142.04999999999995</c:v>
                </c:pt>
                <c:pt idx="1">
                  <c:v>141.60000000000008</c:v>
                </c:pt>
                <c:pt idx="2">
                  <c:v>137.44999999999996</c:v>
                </c:pt>
                <c:pt idx="3">
                  <c:v>133.03000000000003</c:v>
                </c:pt>
                <c:pt idx="4">
                  <c:v>121.23999999999998</c:v>
                </c:pt>
              </c:numCache>
            </c:numRef>
          </c:val>
          <c:extLst>
            <c:ext xmlns:c16="http://schemas.microsoft.com/office/drawing/2014/chart" uri="{C3380CC4-5D6E-409C-BE32-E72D297353CC}">
              <c16:uniqueId val="{00000000-C50E-422D-8352-513D50676971}"/>
            </c:ext>
          </c:extLst>
        </c:ser>
        <c:dLbls>
          <c:showLegendKey val="0"/>
          <c:showVal val="0"/>
          <c:showCatName val="0"/>
          <c:showSerName val="0"/>
          <c:showPercent val="0"/>
          <c:showBubbleSize val="0"/>
        </c:dLbls>
        <c:gapWidth val="219"/>
        <c:axId val="172040287"/>
        <c:axId val="172047359"/>
      </c:barChart>
      <c:catAx>
        <c:axId val="17204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7359"/>
        <c:crosses val="autoZero"/>
        <c:auto val="1"/>
        <c:lblAlgn val="ctr"/>
        <c:lblOffset val="100"/>
        <c:noMultiLvlLbl val="0"/>
      </c:catAx>
      <c:valAx>
        <c:axId val="172047359"/>
        <c:scaling>
          <c:orientation val="minMax"/>
        </c:scaling>
        <c:delete val="1"/>
        <c:axPos val="l"/>
        <c:numFmt formatCode="0" sourceLinked="1"/>
        <c:majorTickMark val="none"/>
        <c:minorTickMark val="none"/>
        <c:tickLblPos val="nextTo"/>
        <c:crossAx val="17204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analysis.xlsx]monthly view!PivotTable1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view'!$B$28</c:f>
              <c:strCache>
                <c:ptCount val="1"/>
                <c:pt idx="0">
                  <c:v>Total</c:v>
                </c:pt>
              </c:strCache>
            </c:strRef>
          </c:tx>
          <c:spPr>
            <a:ln w="28575" cap="rnd">
              <a:solidFill>
                <a:schemeClr val="accent1"/>
              </a:solidFill>
              <a:round/>
            </a:ln>
            <a:effectLst/>
          </c:spPr>
          <c:marker>
            <c:symbol val="none"/>
          </c:marker>
          <c:trendline>
            <c:spPr>
              <a:ln w="19050" cap="rnd">
                <a:solidFill>
                  <a:srgbClr val="FF0000"/>
                </a:solidFill>
                <a:prstDash val="sysDot"/>
              </a:ln>
              <a:effectLst/>
            </c:spPr>
            <c:trendlineType val="linear"/>
            <c:dispRSqr val="0"/>
            <c:dispEq val="0"/>
          </c:trendline>
          <c:cat>
            <c:strRef>
              <c:f>'monthly view'!$A$29:$A$41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view'!$B$29:$B$41</c:f>
              <c:numCache>
                <c:formatCode>General</c:formatCode>
                <c:ptCount val="12"/>
                <c:pt idx="0">
                  <c:v>14109500</c:v>
                </c:pt>
                <c:pt idx="1">
                  <c:v>10404500</c:v>
                </c:pt>
                <c:pt idx="2">
                  <c:v>15884500</c:v>
                </c:pt>
                <c:pt idx="3">
                  <c:v>15640000</c:v>
                </c:pt>
                <c:pt idx="4">
                  <c:v>16270000</c:v>
                </c:pt>
                <c:pt idx="5">
                  <c:v>11698000</c:v>
                </c:pt>
                <c:pt idx="6">
                  <c:v>14558500</c:v>
                </c:pt>
                <c:pt idx="7">
                  <c:v>16137000</c:v>
                </c:pt>
                <c:pt idx="8">
                  <c:v>14394000</c:v>
                </c:pt>
                <c:pt idx="9">
                  <c:v>12419000</c:v>
                </c:pt>
                <c:pt idx="10">
                  <c:v>11697500</c:v>
                </c:pt>
                <c:pt idx="11">
                  <c:v>13131500</c:v>
                </c:pt>
              </c:numCache>
            </c:numRef>
          </c:val>
          <c:smooth val="0"/>
          <c:extLst>
            <c:ext xmlns:c16="http://schemas.microsoft.com/office/drawing/2014/chart" uri="{C3380CC4-5D6E-409C-BE32-E72D297353CC}">
              <c16:uniqueId val="{00000000-0D78-4935-8C20-2FB22D2C9F78}"/>
            </c:ext>
          </c:extLst>
        </c:ser>
        <c:dLbls>
          <c:showLegendKey val="0"/>
          <c:showVal val="0"/>
          <c:showCatName val="0"/>
          <c:showSerName val="0"/>
          <c:showPercent val="0"/>
          <c:showBubbleSize val="0"/>
        </c:dLbls>
        <c:smooth val="0"/>
        <c:axId val="1101293936"/>
        <c:axId val="1101292688"/>
      </c:lineChart>
      <c:catAx>
        <c:axId val="110129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92688"/>
        <c:crosses val="autoZero"/>
        <c:auto val="1"/>
        <c:lblAlgn val="ctr"/>
        <c:lblOffset val="100"/>
        <c:noMultiLvlLbl val="0"/>
      </c:catAx>
      <c:valAx>
        <c:axId val="1101292688"/>
        <c:scaling>
          <c:orientation val="minMax"/>
        </c:scaling>
        <c:delete val="1"/>
        <c:axPos val="l"/>
        <c:numFmt formatCode="General" sourceLinked="1"/>
        <c:majorTickMark val="none"/>
        <c:minorTickMark val="none"/>
        <c:tickLblPos val="nextTo"/>
        <c:crossAx val="110129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analysis.xlsx]product analysis!PivotTable6</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revenue by product</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dLbl>
          <c:idx val="0"/>
          <c:layout>
            <c:manualLayout>
              <c:x val="1.6775502064732092E-2"/>
              <c:y val="-1.4394135205442894E-2"/>
            </c:manualLayout>
          </c:layout>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790704228292292"/>
                  <c:h val="0.16604845500933832"/>
                </c:manualLayout>
              </c15:layout>
            </c:ext>
          </c:extLst>
        </c:dLbl>
      </c:pivotFmt>
      <c:pivotFmt>
        <c:idx val="4"/>
        <c:spPr>
          <a:solidFill>
            <a:schemeClr val="tx1"/>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581402413734184"/>
                  <c:h val="0.14619411602854857"/>
                </c:manualLayout>
              </c15:layout>
            </c:ext>
          </c:extLst>
        </c:dLbl>
      </c:pivotFmt>
      <c:pivotFmt>
        <c:idx val="5"/>
        <c:spPr>
          <a:solidFill>
            <a:schemeClr val="tx1"/>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604656950129456"/>
                  <c:h val="0.13957600303495196"/>
                </c:manualLayout>
              </c15:layout>
            </c:ext>
          </c:extLst>
        </c:dLbl>
      </c:pivotFmt>
      <c:pivotFmt>
        <c:idx val="6"/>
        <c:spPr>
          <a:solidFill>
            <a:schemeClr val="tx1"/>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000006042850399"/>
                  <c:h val="0.12633977704775878"/>
                </c:manualLayout>
              </c15:layout>
            </c:ext>
          </c:extLst>
        </c:dLbl>
      </c:pivotFmt>
      <c:pivotFmt>
        <c:idx val="7"/>
        <c:spPr>
          <a:solidFill>
            <a:schemeClr val="tx1"/>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186053321013235"/>
                  <c:h val="0.12633977704775878"/>
                </c:manualLayout>
              </c15:layout>
            </c:ext>
          </c:extLst>
        </c:dLbl>
      </c:pivotFmt>
    </c:pivotFmts>
    <c:plotArea>
      <c:layout/>
      <c:barChart>
        <c:barDir val="bar"/>
        <c:grouping val="clustered"/>
        <c:varyColors val="0"/>
        <c:ser>
          <c:idx val="0"/>
          <c:order val="0"/>
          <c:tx>
            <c:strRef>
              <c:f>'product analysis'!$B$3</c:f>
              <c:strCache>
                <c:ptCount val="1"/>
                <c:pt idx="0">
                  <c:v>Total</c:v>
                </c:pt>
              </c:strCache>
            </c:strRef>
          </c:tx>
          <c:spPr>
            <a:solidFill>
              <a:schemeClr val="tx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6-D16E-4549-8FAD-0AC0FB9A505B}"/>
              </c:ext>
            </c:extLst>
          </c:dPt>
          <c:dPt>
            <c:idx val="1"/>
            <c:invertIfNegative val="0"/>
            <c:bubble3D val="0"/>
            <c:spPr>
              <a:solidFill>
                <a:schemeClr val="tx1"/>
              </a:solidFill>
              <a:ln>
                <a:noFill/>
              </a:ln>
              <a:effectLst/>
            </c:spPr>
            <c:extLst>
              <c:ext xmlns:c16="http://schemas.microsoft.com/office/drawing/2014/chart" uri="{C3380CC4-5D6E-409C-BE32-E72D297353CC}">
                <c16:uniqueId val="{00000005-D16E-4549-8FAD-0AC0FB9A505B}"/>
              </c:ext>
            </c:extLst>
          </c:dPt>
          <c:dPt>
            <c:idx val="2"/>
            <c:invertIfNegative val="0"/>
            <c:bubble3D val="0"/>
            <c:spPr>
              <a:solidFill>
                <a:schemeClr val="tx1"/>
              </a:solidFill>
              <a:ln>
                <a:noFill/>
              </a:ln>
              <a:effectLst/>
            </c:spPr>
            <c:extLst>
              <c:ext xmlns:c16="http://schemas.microsoft.com/office/drawing/2014/chart" uri="{C3380CC4-5D6E-409C-BE32-E72D297353CC}">
                <c16:uniqueId val="{00000004-D16E-4549-8FAD-0AC0FB9A505B}"/>
              </c:ext>
            </c:extLst>
          </c:dPt>
          <c:dPt>
            <c:idx val="3"/>
            <c:invertIfNegative val="0"/>
            <c:bubble3D val="0"/>
            <c:spPr>
              <a:solidFill>
                <a:schemeClr val="tx1"/>
              </a:solidFill>
              <a:ln>
                <a:noFill/>
              </a:ln>
              <a:effectLst/>
            </c:spPr>
            <c:extLst>
              <c:ext xmlns:c16="http://schemas.microsoft.com/office/drawing/2014/chart" uri="{C3380CC4-5D6E-409C-BE32-E72D297353CC}">
                <c16:uniqueId val="{00000003-D16E-4549-8FAD-0AC0FB9A505B}"/>
              </c:ext>
            </c:extLst>
          </c:dPt>
          <c:dPt>
            <c:idx val="4"/>
            <c:invertIfNegative val="0"/>
            <c:bubble3D val="0"/>
            <c:spPr>
              <a:solidFill>
                <a:schemeClr val="tx1"/>
              </a:solidFill>
              <a:ln>
                <a:noFill/>
              </a:ln>
              <a:effectLst/>
            </c:spPr>
            <c:extLst>
              <c:ext xmlns:c16="http://schemas.microsoft.com/office/drawing/2014/chart" uri="{C3380CC4-5D6E-409C-BE32-E72D297353CC}">
                <c16:uniqueId val="{00000001-8A2D-4773-8182-E57434962E46}"/>
              </c:ext>
            </c:extLst>
          </c:dPt>
          <c:dLbls>
            <c:dLbl>
              <c:idx val="0"/>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186053321013235"/>
                      <c:h val="0.12633977704775878"/>
                    </c:manualLayout>
                  </c15:layout>
                </c:ext>
                <c:ext xmlns:c16="http://schemas.microsoft.com/office/drawing/2014/chart" uri="{C3380CC4-5D6E-409C-BE32-E72D297353CC}">
                  <c16:uniqueId val="{00000006-D16E-4549-8FAD-0AC0FB9A505B}"/>
                </c:ext>
              </c:extLst>
            </c:dLbl>
            <c:dLbl>
              <c:idx val="1"/>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000006042850399"/>
                      <c:h val="0.12633977704775878"/>
                    </c:manualLayout>
                  </c15:layout>
                </c:ext>
                <c:ext xmlns:c16="http://schemas.microsoft.com/office/drawing/2014/chart" uri="{C3380CC4-5D6E-409C-BE32-E72D297353CC}">
                  <c16:uniqueId val="{00000005-D16E-4549-8FAD-0AC0FB9A505B}"/>
                </c:ext>
              </c:extLst>
            </c:dLbl>
            <c:dLbl>
              <c:idx val="2"/>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604656950129456"/>
                      <c:h val="0.13957600303495196"/>
                    </c:manualLayout>
                  </c15:layout>
                </c:ext>
                <c:ext xmlns:c16="http://schemas.microsoft.com/office/drawing/2014/chart" uri="{C3380CC4-5D6E-409C-BE32-E72D297353CC}">
                  <c16:uniqueId val="{00000004-D16E-4549-8FAD-0AC0FB9A505B}"/>
                </c:ext>
              </c:extLst>
            </c:dLbl>
            <c:dLbl>
              <c:idx val="3"/>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581402413734184"/>
                      <c:h val="0.14619411602854857"/>
                    </c:manualLayout>
                  </c15:layout>
                </c:ext>
                <c:ext xmlns:c16="http://schemas.microsoft.com/office/drawing/2014/chart" uri="{C3380CC4-5D6E-409C-BE32-E72D297353CC}">
                  <c16:uniqueId val="{00000003-D16E-4549-8FAD-0AC0FB9A505B}"/>
                </c:ext>
              </c:extLst>
            </c:dLbl>
            <c:dLbl>
              <c:idx val="4"/>
              <c:layout>
                <c:manualLayout>
                  <c:x val="1.6775502064732092E-2"/>
                  <c:y val="-1.4394135205442894E-2"/>
                </c:manualLayout>
              </c:layout>
              <c:spPr>
                <a:noFill/>
                <a:ln>
                  <a:noFill/>
                </a:ln>
                <a:effectLst/>
              </c:spPr>
              <c:txPr>
                <a:bodyPr rot="0" spcFirstLastPara="1" vertOverflow="ellipsis" vert="horz" wrap="square" lIns="38100" tIns="19050" rIns="38100" bIns="19050" anchor="ctr" anchorCtr="0">
                  <a:no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790704228292292"/>
                      <c:h val="0.16604845500933832"/>
                    </c:manualLayout>
                  </c15:layout>
                </c:ext>
                <c:ext xmlns:c16="http://schemas.microsoft.com/office/drawing/2014/chart" uri="{C3380CC4-5D6E-409C-BE32-E72D297353CC}">
                  <c16:uniqueId val="{00000001-8A2D-4773-8182-E57434962E46}"/>
                </c:ext>
              </c:extLst>
            </c:dLbl>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analysis'!$A$4:$A$9</c:f>
              <c:strCache>
                <c:ptCount val="5"/>
                <c:pt idx="0">
                  <c:v>Facecaps</c:v>
                </c:pt>
                <c:pt idx="1">
                  <c:v>Shorts</c:v>
                </c:pt>
                <c:pt idx="2">
                  <c:v>T-shirts</c:v>
                </c:pt>
                <c:pt idx="3">
                  <c:v>Shirts</c:v>
                </c:pt>
                <c:pt idx="4">
                  <c:v>Trousers</c:v>
                </c:pt>
              </c:strCache>
            </c:strRef>
          </c:cat>
          <c:val>
            <c:numRef>
              <c:f>'product analysis'!$B$4:$B$9</c:f>
              <c:numCache>
                <c:formatCode>_(* #,##0_);_(* \(#,##0\);_(* "-"??_);_(@_)</c:formatCode>
                <c:ptCount val="5"/>
                <c:pt idx="0">
                  <c:v>19477500</c:v>
                </c:pt>
                <c:pt idx="1">
                  <c:v>23448000</c:v>
                </c:pt>
                <c:pt idx="2">
                  <c:v>29606500</c:v>
                </c:pt>
                <c:pt idx="3">
                  <c:v>40675000</c:v>
                </c:pt>
                <c:pt idx="4">
                  <c:v>53137000</c:v>
                </c:pt>
              </c:numCache>
            </c:numRef>
          </c:val>
          <c:extLst>
            <c:ext xmlns:c16="http://schemas.microsoft.com/office/drawing/2014/chart" uri="{C3380CC4-5D6E-409C-BE32-E72D297353CC}">
              <c16:uniqueId val="{00000000-01F0-4EE1-9EAB-2117E29C83F4}"/>
            </c:ext>
          </c:extLst>
        </c:ser>
        <c:dLbls>
          <c:dLblPos val="outEnd"/>
          <c:showLegendKey val="0"/>
          <c:showVal val="1"/>
          <c:showCatName val="0"/>
          <c:showSerName val="0"/>
          <c:showPercent val="0"/>
          <c:showBubbleSize val="0"/>
        </c:dLbls>
        <c:gapWidth val="219"/>
        <c:axId val="2143657327"/>
        <c:axId val="2143653999"/>
      </c:barChart>
      <c:catAx>
        <c:axId val="2143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143653999"/>
        <c:crosses val="autoZero"/>
        <c:auto val="1"/>
        <c:lblAlgn val="ctr"/>
        <c:lblOffset val="100"/>
        <c:noMultiLvlLbl val="0"/>
      </c:catAx>
      <c:valAx>
        <c:axId val="2143653999"/>
        <c:scaling>
          <c:orientation val="minMax"/>
        </c:scaling>
        <c:delete val="1"/>
        <c:axPos val="b"/>
        <c:numFmt formatCode="_(* #,##0_);_(* \(#,##0\);_(* &quot;-&quot;??_);_(@_)" sourceLinked="1"/>
        <c:majorTickMark val="none"/>
        <c:minorTickMark val="none"/>
        <c:tickLblPos val="nextTo"/>
        <c:crossAx val="214365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analysis.xlsx]sales channel effects!PivotTable10</c:name>
    <c:fmtId val="1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Sales</a:t>
            </a:r>
            <a:r>
              <a:rPr lang="en-US" sz="1100" baseline="0"/>
              <a:t> by location</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dLbl>
          <c:idx val="0"/>
          <c:layout>
            <c:manualLayout>
              <c:x val="0"/>
              <c:y val="-3.84598379356939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dLbl>
          <c:idx val="0"/>
          <c:layout>
            <c:manualLayout>
              <c:x val="0"/>
              <c:y val="-3.8459837935693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channel effects'!$B$17</c:f>
              <c:strCache>
                <c:ptCount val="1"/>
                <c:pt idx="0">
                  <c:v>Total</c:v>
                </c:pt>
              </c:strCache>
            </c:strRef>
          </c:tx>
          <c:spPr>
            <a:solidFill>
              <a:schemeClr val="tx1"/>
            </a:solidFill>
            <a:ln>
              <a:noFill/>
            </a:ln>
            <a:effectLst/>
          </c:spPr>
          <c:invertIfNegative val="0"/>
          <c:dPt>
            <c:idx val="3"/>
            <c:invertIfNegative val="0"/>
            <c:bubble3D val="0"/>
            <c:spPr>
              <a:solidFill>
                <a:schemeClr val="tx1"/>
              </a:solidFill>
              <a:ln>
                <a:noFill/>
              </a:ln>
              <a:effectLst/>
            </c:spPr>
            <c:extLst>
              <c:ext xmlns:c16="http://schemas.microsoft.com/office/drawing/2014/chart" uri="{C3380CC4-5D6E-409C-BE32-E72D297353CC}">
                <c16:uniqueId val="{00000002-4D77-4EEC-8D85-85790258DA24}"/>
              </c:ext>
            </c:extLst>
          </c:dPt>
          <c:dPt>
            <c:idx val="4"/>
            <c:invertIfNegative val="0"/>
            <c:bubble3D val="0"/>
            <c:spPr>
              <a:solidFill>
                <a:schemeClr val="tx1"/>
              </a:solidFill>
              <a:ln>
                <a:noFill/>
              </a:ln>
              <a:effectLst/>
            </c:spPr>
            <c:extLst>
              <c:ext xmlns:c16="http://schemas.microsoft.com/office/drawing/2014/chart" uri="{C3380CC4-5D6E-409C-BE32-E72D297353CC}">
                <c16:uniqueId val="{00000001-4D77-4EEC-8D85-85790258DA24}"/>
              </c:ext>
            </c:extLst>
          </c:dPt>
          <c:dLbls>
            <c:dLbl>
              <c:idx val="3"/>
              <c:layout>
                <c:manualLayout>
                  <c:x val="0"/>
                  <c:y val="-3.84598379356939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77-4EEC-8D85-85790258DA24}"/>
                </c:ext>
              </c:extLst>
            </c:dLbl>
            <c:dLbl>
              <c:idx val="4"/>
              <c:layout>
                <c:manualLayout>
                  <c:x val="0"/>
                  <c:y val="-3.84598379356939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77-4EEC-8D85-85790258DA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 effects'!$A$18:$A$23</c:f>
              <c:strCache>
                <c:ptCount val="5"/>
                <c:pt idx="0">
                  <c:v>Kano</c:v>
                </c:pt>
                <c:pt idx="1">
                  <c:v>Port Harcourt</c:v>
                </c:pt>
                <c:pt idx="2">
                  <c:v>Abuja</c:v>
                </c:pt>
                <c:pt idx="3">
                  <c:v>Ibadan</c:v>
                </c:pt>
                <c:pt idx="4">
                  <c:v>Lagos</c:v>
                </c:pt>
              </c:strCache>
            </c:strRef>
          </c:cat>
          <c:val>
            <c:numRef>
              <c:f>'sales channel effects'!$B$18:$B$23</c:f>
              <c:numCache>
                <c:formatCode>General</c:formatCode>
                <c:ptCount val="5"/>
                <c:pt idx="0">
                  <c:v>5982</c:v>
                </c:pt>
                <c:pt idx="1">
                  <c:v>8099</c:v>
                </c:pt>
                <c:pt idx="2">
                  <c:v>8318</c:v>
                </c:pt>
                <c:pt idx="3">
                  <c:v>8674</c:v>
                </c:pt>
                <c:pt idx="4">
                  <c:v>8719</c:v>
                </c:pt>
              </c:numCache>
            </c:numRef>
          </c:val>
          <c:extLst>
            <c:ext xmlns:c16="http://schemas.microsoft.com/office/drawing/2014/chart" uri="{C3380CC4-5D6E-409C-BE32-E72D297353CC}">
              <c16:uniqueId val="{00000000-4F9E-4F06-B7DC-8EBE87EC7E48}"/>
            </c:ext>
          </c:extLst>
        </c:ser>
        <c:dLbls>
          <c:dLblPos val="outEnd"/>
          <c:showLegendKey val="0"/>
          <c:showVal val="1"/>
          <c:showCatName val="0"/>
          <c:showSerName val="0"/>
          <c:showPercent val="0"/>
          <c:showBubbleSize val="0"/>
        </c:dLbls>
        <c:gapWidth val="219"/>
        <c:axId val="164321791"/>
        <c:axId val="164322207"/>
      </c:barChart>
      <c:catAx>
        <c:axId val="16432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2207"/>
        <c:crosses val="autoZero"/>
        <c:auto val="1"/>
        <c:lblAlgn val="ctr"/>
        <c:lblOffset val="100"/>
        <c:noMultiLvlLbl val="0"/>
      </c:catAx>
      <c:valAx>
        <c:axId val="164322207"/>
        <c:scaling>
          <c:orientation val="minMax"/>
        </c:scaling>
        <c:delete val="1"/>
        <c:axPos val="b"/>
        <c:numFmt formatCode="General" sourceLinked="1"/>
        <c:majorTickMark val="none"/>
        <c:minorTickMark val="none"/>
        <c:tickLblPos val="nextTo"/>
        <c:crossAx val="16432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[59th store sales perfomance analysis.xlsx]sales channel effects!PivotTable15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channel effects'!$B$41</c:f>
              <c:strCache>
                <c:ptCount val="1"/>
                <c:pt idx="0">
                  <c:v>Total</c:v>
                </c:pt>
              </c:strCache>
            </c:strRef>
          </c:tx>
          <c:spPr>
            <a:ln w="28575" cap="rnd">
              <a:solidFill>
                <a:schemeClr val="dk1">
                  <a:tint val="88500"/>
                </a:schemeClr>
              </a:solidFill>
              <a:round/>
            </a:ln>
            <a:effectLst/>
          </c:spPr>
          <c:marker>
            <c:symbol val="none"/>
          </c:marker>
          <c:trendline>
            <c:spPr>
              <a:ln w="19050" cap="rnd">
                <a:solidFill>
                  <a:srgbClr val="FF0000"/>
                </a:solidFill>
                <a:prstDash val="sysDash"/>
              </a:ln>
              <a:effectLst/>
            </c:spPr>
            <c:trendlineType val="linear"/>
            <c:dispRSqr val="0"/>
            <c:dispEq val="0"/>
          </c:trendline>
          <c:cat>
            <c:strRef>
              <c:f>'sales channel effects'!$A$42:$A$54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channel effects'!$B$42:$B$54</c:f>
              <c:numCache>
                <c:formatCode>General</c:formatCode>
                <c:ptCount val="12"/>
                <c:pt idx="0">
                  <c:v>3474</c:v>
                </c:pt>
                <c:pt idx="1">
                  <c:v>2789</c:v>
                </c:pt>
                <c:pt idx="2">
                  <c:v>3543</c:v>
                </c:pt>
                <c:pt idx="3">
                  <c:v>3864</c:v>
                </c:pt>
                <c:pt idx="4">
                  <c:v>3576</c:v>
                </c:pt>
                <c:pt idx="5">
                  <c:v>2867</c:v>
                </c:pt>
                <c:pt idx="6">
                  <c:v>3306</c:v>
                </c:pt>
                <c:pt idx="7">
                  <c:v>3799</c:v>
                </c:pt>
                <c:pt idx="8">
                  <c:v>3640</c:v>
                </c:pt>
                <c:pt idx="9">
                  <c:v>2825</c:v>
                </c:pt>
                <c:pt idx="10">
                  <c:v>2756</c:v>
                </c:pt>
                <c:pt idx="11">
                  <c:v>3353</c:v>
                </c:pt>
              </c:numCache>
            </c:numRef>
          </c:val>
          <c:smooth val="0"/>
          <c:extLst>
            <c:ext xmlns:c16="http://schemas.microsoft.com/office/drawing/2014/chart" uri="{C3380CC4-5D6E-409C-BE32-E72D297353CC}">
              <c16:uniqueId val="{00000000-4312-4168-93A1-E027BD18E0F0}"/>
            </c:ext>
          </c:extLst>
        </c:ser>
        <c:dLbls>
          <c:showLegendKey val="0"/>
          <c:showVal val="0"/>
          <c:showCatName val="0"/>
          <c:showSerName val="0"/>
          <c:showPercent val="0"/>
          <c:showBubbleSize val="0"/>
        </c:dLbls>
        <c:smooth val="0"/>
        <c:axId val="472265039"/>
        <c:axId val="472259215"/>
      </c:lineChart>
      <c:catAx>
        <c:axId val="47226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72259215"/>
        <c:crosses val="autoZero"/>
        <c:auto val="1"/>
        <c:lblAlgn val="ctr"/>
        <c:lblOffset val="100"/>
        <c:noMultiLvlLbl val="0"/>
      </c:catAx>
      <c:valAx>
        <c:axId val="472259215"/>
        <c:scaling>
          <c:orientation val="minMax"/>
        </c:scaling>
        <c:delete val="1"/>
        <c:axPos val="l"/>
        <c:numFmt formatCode="General" sourceLinked="1"/>
        <c:majorTickMark val="none"/>
        <c:minorTickMark val="none"/>
        <c:tickLblPos val="nextTo"/>
        <c:crossAx val="47226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analysis.xlsx]promotion analysis!PivotTable17</c:name>
    <c:fmtId val="9"/>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Sales by promotion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'promotion analysis'!$H$8</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 analysis'!$G$9:$G$12</c:f>
              <c:strCache>
                <c:ptCount val="3"/>
                <c:pt idx="0">
                  <c:v>Free Shipping</c:v>
                </c:pt>
                <c:pt idx="1">
                  <c:v>Buy Five Get 10% Off</c:v>
                </c:pt>
                <c:pt idx="2">
                  <c:v>Flash Sale</c:v>
                </c:pt>
              </c:strCache>
            </c:strRef>
          </c:cat>
          <c:val>
            <c:numRef>
              <c:f>'promotion analysis'!$H$9:$H$12</c:f>
              <c:numCache>
                <c:formatCode>_(* #,##0_);_(* \(#,##0\);_(* "-"??_);_(@_)</c:formatCode>
                <c:ptCount val="3"/>
                <c:pt idx="0">
                  <c:v>11181</c:v>
                </c:pt>
                <c:pt idx="1">
                  <c:v>14148</c:v>
                </c:pt>
                <c:pt idx="2">
                  <c:v>14463</c:v>
                </c:pt>
              </c:numCache>
            </c:numRef>
          </c:val>
          <c:extLst>
            <c:ext xmlns:c16="http://schemas.microsoft.com/office/drawing/2014/chart" uri="{C3380CC4-5D6E-409C-BE32-E72D297353CC}">
              <c16:uniqueId val="{00000000-645C-4EE4-A265-CC0EAC01754B}"/>
            </c:ext>
          </c:extLst>
        </c:ser>
        <c:dLbls>
          <c:dLblPos val="outEnd"/>
          <c:showLegendKey val="0"/>
          <c:showVal val="1"/>
          <c:showCatName val="0"/>
          <c:showSerName val="0"/>
          <c:showPercent val="0"/>
          <c:showBubbleSize val="0"/>
        </c:dLbls>
        <c:gapWidth val="182"/>
        <c:axId val="473984159"/>
        <c:axId val="474002463"/>
      </c:barChart>
      <c:catAx>
        <c:axId val="47398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74002463"/>
        <c:crosses val="autoZero"/>
        <c:auto val="1"/>
        <c:lblAlgn val="ctr"/>
        <c:lblOffset val="100"/>
        <c:noMultiLvlLbl val="0"/>
      </c:catAx>
      <c:valAx>
        <c:axId val="474002463"/>
        <c:scaling>
          <c:orientation val="minMax"/>
        </c:scaling>
        <c:delete val="1"/>
        <c:axPos val="b"/>
        <c:numFmt formatCode="_(* #,##0_);_(* \(#,##0\);_(* &quot;-&quot;??_);_(@_)" sourceLinked="1"/>
        <c:majorTickMark val="none"/>
        <c:minorTickMark val="none"/>
        <c:tickLblPos val="nextTo"/>
        <c:crossAx val="47398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analysis.xlsx]Sheet4!PivotTable14</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Discount effects against products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442495126705652E-2"/>
          <c:y val="0.24753635743028513"/>
          <c:w val="0.9571150097465887"/>
          <c:h val="0.63524446739166818"/>
        </c:manualLayout>
      </c:layout>
      <c:barChart>
        <c:barDir val="col"/>
        <c:grouping val="clustered"/>
        <c:varyColors val="0"/>
        <c:ser>
          <c:idx val="0"/>
          <c:order val="0"/>
          <c:tx>
            <c:strRef>
              <c:f>Sheet4!$B$3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5"/>
                <c:pt idx="0">
                  <c:v>T-shirts</c:v>
                </c:pt>
                <c:pt idx="1">
                  <c:v>Shorts</c:v>
                </c:pt>
                <c:pt idx="2">
                  <c:v>Facecaps</c:v>
                </c:pt>
                <c:pt idx="3">
                  <c:v>Shirts</c:v>
                </c:pt>
                <c:pt idx="4">
                  <c:v>Trousers</c:v>
                </c:pt>
              </c:strCache>
            </c:strRef>
          </c:cat>
          <c:val>
            <c:numRef>
              <c:f>Sheet4!$B$4:$B$9</c:f>
              <c:numCache>
                <c:formatCode>0</c:formatCode>
                <c:ptCount val="5"/>
                <c:pt idx="0">
                  <c:v>142.04999999999995</c:v>
                </c:pt>
                <c:pt idx="1">
                  <c:v>141.60000000000008</c:v>
                </c:pt>
                <c:pt idx="2">
                  <c:v>137.44999999999996</c:v>
                </c:pt>
                <c:pt idx="3">
                  <c:v>133.03000000000003</c:v>
                </c:pt>
                <c:pt idx="4">
                  <c:v>121.23999999999998</c:v>
                </c:pt>
              </c:numCache>
            </c:numRef>
          </c:val>
          <c:extLst>
            <c:ext xmlns:c16="http://schemas.microsoft.com/office/drawing/2014/chart" uri="{C3380CC4-5D6E-409C-BE32-E72D297353CC}">
              <c16:uniqueId val="{00000000-54C3-470A-B698-722762627240}"/>
            </c:ext>
          </c:extLst>
        </c:ser>
        <c:dLbls>
          <c:showLegendKey val="0"/>
          <c:showVal val="0"/>
          <c:showCatName val="0"/>
          <c:showSerName val="0"/>
          <c:showPercent val="0"/>
          <c:showBubbleSize val="0"/>
        </c:dLbls>
        <c:gapWidth val="219"/>
        <c:axId val="172040287"/>
        <c:axId val="172047359"/>
      </c:barChart>
      <c:catAx>
        <c:axId val="17204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7359"/>
        <c:crosses val="autoZero"/>
        <c:auto val="1"/>
        <c:lblAlgn val="ctr"/>
        <c:lblOffset val="100"/>
        <c:noMultiLvlLbl val="0"/>
      </c:catAx>
      <c:valAx>
        <c:axId val="172047359"/>
        <c:scaling>
          <c:orientation val="minMax"/>
        </c:scaling>
        <c:delete val="1"/>
        <c:axPos val="l"/>
        <c:numFmt formatCode="0" sourceLinked="1"/>
        <c:majorTickMark val="none"/>
        <c:minorTickMark val="none"/>
        <c:tickLblPos val="nextTo"/>
        <c:crossAx val="17204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[59th store sales perfomance analysis.xlsx]customer retention analysis!PivotTable10</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customer count</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w="19050">
            <a:solidFill>
              <a:schemeClr val="lt1"/>
            </a:solidFill>
          </a:ln>
          <a:effectLst/>
        </c:spPr>
        <c:dLbl>
          <c:idx val="0"/>
          <c:layout>
            <c:manualLayout>
              <c:x val="1.9049539916488455E-2"/>
              <c:y val="-8.809105838899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w="19050">
            <a:solidFill>
              <a:schemeClr val="lt1"/>
            </a:solidFill>
          </a:ln>
          <a:effectLst/>
        </c:spPr>
        <c:dLbl>
          <c:idx val="0"/>
          <c:layout>
            <c:manualLayout>
              <c:x val="-6.4081810513494496E-3"/>
              <c:y val="4.126328589073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 retention analysis'!$B$13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0B5B-4E88-A3A4-80176324311C}"/>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0B5B-4E88-A3A4-80176324311C}"/>
              </c:ext>
            </c:extLst>
          </c:dPt>
          <c:dLbls>
            <c:dLbl>
              <c:idx val="0"/>
              <c:layout>
                <c:manualLayout>
                  <c:x val="1.9049539916488455E-2"/>
                  <c:y val="-8.80910583889964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5B-4E88-A3A4-80176324311C}"/>
                </c:ext>
              </c:extLst>
            </c:dLbl>
            <c:dLbl>
              <c:idx val="1"/>
              <c:layout>
                <c:manualLayout>
                  <c:x val="-6.4081810513494496E-3"/>
                  <c:y val="4.126328589073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5B-4E88-A3A4-8017632431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retention analysis'!$A$14:$A$16</c:f>
              <c:strCache>
                <c:ptCount val="2"/>
                <c:pt idx="0">
                  <c:v>New Customer</c:v>
                </c:pt>
                <c:pt idx="1">
                  <c:v>Returning Customer</c:v>
                </c:pt>
              </c:strCache>
            </c:strRef>
          </c:cat>
          <c:val>
            <c:numRef>
              <c:f>'customer retention analysis'!$B$14:$B$16</c:f>
              <c:numCache>
                <c:formatCode>0%</c:formatCode>
                <c:ptCount val="2"/>
                <c:pt idx="0">
                  <c:v>0.48156915166091807</c:v>
                </c:pt>
                <c:pt idx="1">
                  <c:v>0.51843084833908193</c:v>
                </c:pt>
              </c:numCache>
            </c:numRef>
          </c:val>
          <c:extLst>
            <c:ext xmlns:c16="http://schemas.microsoft.com/office/drawing/2014/chart" uri="{C3380CC4-5D6E-409C-BE32-E72D297353CC}">
              <c16:uniqueId val="{00000004-0B5B-4E88-A3A4-80176324311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analysis.xlsx]product analysis!PivotTable7</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Sales by product</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analysis'!$B$18</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analysis'!$A$19:$A$24</c:f>
              <c:strCache>
                <c:ptCount val="5"/>
                <c:pt idx="0">
                  <c:v>Trousers</c:v>
                </c:pt>
                <c:pt idx="1">
                  <c:v>Facecaps</c:v>
                </c:pt>
                <c:pt idx="2">
                  <c:v>Shorts</c:v>
                </c:pt>
                <c:pt idx="3">
                  <c:v>Shirts</c:v>
                </c:pt>
                <c:pt idx="4">
                  <c:v>T-shirts</c:v>
                </c:pt>
              </c:strCache>
            </c:strRef>
          </c:cat>
          <c:val>
            <c:numRef>
              <c:f>'product analysis'!$B$19:$B$24</c:f>
              <c:numCache>
                <c:formatCode>_(* #,##0_);_(* \(#,##0\);_(* "-"??_);_(@_)</c:formatCode>
                <c:ptCount val="5"/>
                <c:pt idx="0">
                  <c:v>7591</c:v>
                </c:pt>
                <c:pt idx="1">
                  <c:v>7791</c:v>
                </c:pt>
                <c:pt idx="2">
                  <c:v>7816</c:v>
                </c:pt>
                <c:pt idx="3">
                  <c:v>8135</c:v>
                </c:pt>
                <c:pt idx="4">
                  <c:v>8459</c:v>
                </c:pt>
              </c:numCache>
            </c:numRef>
          </c:val>
          <c:extLst>
            <c:ext xmlns:c16="http://schemas.microsoft.com/office/drawing/2014/chart" uri="{C3380CC4-5D6E-409C-BE32-E72D297353CC}">
              <c16:uniqueId val="{00000000-C1E3-4A82-BFAB-EB59BDFB6842}"/>
            </c:ext>
          </c:extLst>
        </c:ser>
        <c:dLbls>
          <c:dLblPos val="outEnd"/>
          <c:showLegendKey val="0"/>
          <c:showVal val="1"/>
          <c:showCatName val="0"/>
          <c:showSerName val="0"/>
          <c:showPercent val="0"/>
          <c:showBubbleSize val="0"/>
        </c:dLbls>
        <c:gapWidth val="219"/>
        <c:axId val="1853921887"/>
        <c:axId val="1853928959"/>
      </c:barChart>
      <c:catAx>
        <c:axId val="185392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28959"/>
        <c:crosses val="autoZero"/>
        <c:auto val="1"/>
        <c:lblAlgn val="ctr"/>
        <c:lblOffset val="100"/>
        <c:noMultiLvlLbl val="0"/>
      </c:catAx>
      <c:valAx>
        <c:axId val="1853928959"/>
        <c:scaling>
          <c:orientation val="minMax"/>
        </c:scaling>
        <c:delete val="1"/>
        <c:axPos val="b"/>
        <c:numFmt formatCode="_(* #,##0_);_(* \(#,##0\);_(* &quot;-&quot;??_);_(@_)" sourceLinked="1"/>
        <c:majorTickMark val="none"/>
        <c:minorTickMark val="none"/>
        <c:tickLblPos val="nextTo"/>
        <c:crossAx val="185392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[59th store sales perfomance analysis.xlsx]customer retention analysis!PivotTable10</c:name>
    <c:fmtId val="8"/>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solidFill>
          <a:ln w="19050">
            <a:solidFill>
              <a:schemeClr val="lt1"/>
            </a:solidFill>
          </a:ln>
          <a:effectLst/>
        </c:spPr>
      </c:pivotFmt>
      <c:pivotFmt>
        <c:idx val="9"/>
        <c:spPr>
          <a:solidFill>
            <a:schemeClr val="dk1">
              <a:tint val="88500"/>
            </a:schemeClr>
          </a:solidFill>
          <a:ln w="19050">
            <a:solidFill>
              <a:schemeClr val="lt1"/>
            </a:solidFill>
          </a:ln>
          <a:effectLst/>
        </c:spPr>
      </c:pivotFmt>
    </c:pivotFmts>
    <c:plotArea>
      <c:layout/>
      <c:pieChart>
        <c:varyColors val="1"/>
        <c:ser>
          <c:idx val="0"/>
          <c:order val="0"/>
          <c:tx>
            <c:strRef>
              <c:f>'customer retention analysis'!$B$13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6590-4B8C-A332-CC611AB47C15}"/>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6590-4B8C-A332-CC611AB47C15}"/>
              </c:ext>
            </c:extLst>
          </c:dPt>
          <c:cat>
            <c:strRef>
              <c:f>'customer retention analysis'!$A$14:$A$16</c:f>
              <c:strCache>
                <c:ptCount val="2"/>
                <c:pt idx="0">
                  <c:v>New Customer</c:v>
                </c:pt>
                <c:pt idx="1">
                  <c:v>Returning Customer</c:v>
                </c:pt>
              </c:strCache>
            </c:strRef>
          </c:cat>
          <c:val>
            <c:numRef>
              <c:f>'customer retention analysis'!$B$14:$B$16</c:f>
              <c:numCache>
                <c:formatCode>0%</c:formatCode>
                <c:ptCount val="2"/>
                <c:pt idx="0">
                  <c:v>0.48156915166091807</c:v>
                </c:pt>
                <c:pt idx="1">
                  <c:v>0.51843084833908193</c:v>
                </c:pt>
              </c:numCache>
            </c:numRef>
          </c:val>
          <c:extLst>
            <c:ext xmlns:c16="http://schemas.microsoft.com/office/drawing/2014/chart" uri="{C3380CC4-5D6E-409C-BE32-E72D297353CC}">
              <c16:uniqueId val="{00000006-2DCA-406F-AD6C-3CC8301F7A89}"/>
            </c:ext>
          </c:extLst>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analysis.xlsx]sales channel effects!PivotTable18</c:name>
    <c:fmtId val="19"/>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sales by sales channel</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channel effects'!$L$17</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 effects'!$K$18:$K$22</c:f>
              <c:strCache>
                <c:ptCount val="4"/>
                <c:pt idx="0">
                  <c:v>Physical Store</c:v>
                </c:pt>
                <c:pt idx="1">
                  <c:v>Instagram</c:v>
                </c:pt>
                <c:pt idx="2">
                  <c:v>Twitter</c:v>
                </c:pt>
                <c:pt idx="3">
                  <c:v>Whatsapp</c:v>
                </c:pt>
              </c:strCache>
            </c:strRef>
          </c:cat>
          <c:val>
            <c:numRef>
              <c:f>'sales channel effects'!$L$18:$L$22</c:f>
              <c:numCache>
                <c:formatCode>0%</c:formatCode>
                <c:ptCount val="4"/>
                <c:pt idx="0">
                  <c:v>0.24055086449537597</c:v>
                </c:pt>
                <c:pt idx="1">
                  <c:v>0.24540108564535584</c:v>
                </c:pt>
                <c:pt idx="2">
                  <c:v>0.2540460394049055</c:v>
                </c:pt>
                <c:pt idx="3">
                  <c:v>0.26000201045436266</c:v>
                </c:pt>
              </c:numCache>
            </c:numRef>
          </c:val>
          <c:extLst>
            <c:ext xmlns:c16="http://schemas.microsoft.com/office/drawing/2014/chart" uri="{C3380CC4-5D6E-409C-BE32-E72D297353CC}">
              <c16:uniqueId val="{00000000-A712-488B-A54F-F68F1A4D18EF}"/>
            </c:ext>
          </c:extLst>
        </c:ser>
        <c:dLbls>
          <c:dLblPos val="outEnd"/>
          <c:showLegendKey val="0"/>
          <c:showVal val="1"/>
          <c:showCatName val="0"/>
          <c:showSerName val="0"/>
          <c:showPercent val="0"/>
          <c:showBubbleSize val="0"/>
        </c:dLbls>
        <c:gapWidth val="182"/>
        <c:axId val="363726671"/>
        <c:axId val="363735823"/>
      </c:barChart>
      <c:catAx>
        <c:axId val="36372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35823"/>
        <c:crosses val="autoZero"/>
        <c:auto val="1"/>
        <c:lblAlgn val="ctr"/>
        <c:lblOffset val="100"/>
        <c:noMultiLvlLbl val="0"/>
      </c:catAx>
      <c:valAx>
        <c:axId val="363735823"/>
        <c:scaling>
          <c:orientation val="minMax"/>
        </c:scaling>
        <c:delete val="1"/>
        <c:axPos val="b"/>
        <c:numFmt formatCode="0%" sourceLinked="1"/>
        <c:majorTickMark val="none"/>
        <c:minorTickMark val="none"/>
        <c:tickLblPos val="nextTo"/>
        <c:crossAx val="3637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analysis.xlsx]customer !PivotTable11</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sales by customers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'!$G$15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'!$F$16:$F$18</c:f>
              <c:strCache>
                <c:ptCount val="2"/>
                <c:pt idx="0">
                  <c:v>Returning Customer</c:v>
                </c:pt>
                <c:pt idx="1">
                  <c:v>New Customer</c:v>
                </c:pt>
              </c:strCache>
            </c:strRef>
          </c:cat>
          <c:val>
            <c:numRef>
              <c:f>'customer '!$G$16:$G$18</c:f>
              <c:numCache>
                <c:formatCode>0%</c:formatCode>
                <c:ptCount val="2"/>
                <c:pt idx="0">
                  <c:v>0.52902593486127869</c:v>
                </c:pt>
                <c:pt idx="1">
                  <c:v>0.47097406513872137</c:v>
                </c:pt>
              </c:numCache>
            </c:numRef>
          </c:val>
          <c:extLst>
            <c:ext xmlns:c16="http://schemas.microsoft.com/office/drawing/2014/chart" uri="{C3380CC4-5D6E-409C-BE32-E72D297353CC}">
              <c16:uniqueId val="{00000000-3582-4BCF-99D1-40F7546FA337}"/>
            </c:ext>
          </c:extLst>
        </c:ser>
        <c:dLbls>
          <c:dLblPos val="outEnd"/>
          <c:showLegendKey val="0"/>
          <c:showVal val="1"/>
          <c:showCatName val="0"/>
          <c:showSerName val="0"/>
          <c:showPercent val="0"/>
          <c:showBubbleSize val="0"/>
        </c:dLbls>
        <c:gapWidth val="219"/>
        <c:axId val="1088070112"/>
        <c:axId val="1088073440"/>
      </c:barChart>
      <c:catAx>
        <c:axId val="108807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73440"/>
        <c:crosses val="autoZero"/>
        <c:auto val="1"/>
        <c:lblAlgn val="ctr"/>
        <c:lblOffset val="100"/>
        <c:noMultiLvlLbl val="0"/>
      </c:catAx>
      <c:valAx>
        <c:axId val="1088073440"/>
        <c:scaling>
          <c:orientation val="minMax"/>
        </c:scaling>
        <c:delete val="1"/>
        <c:axPos val="l"/>
        <c:numFmt formatCode="0%" sourceLinked="1"/>
        <c:majorTickMark val="none"/>
        <c:minorTickMark val="none"/>
        <c:tickLblPos val="nextTo"/>
        <c:crossAx val="10880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analysis.xlsx]customer !PivotTable11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'!$G$15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'!$F$16:$F$18</c:f>
              <c:strCache>
                <c:ptCount val="2"/>
                <c:pt idx="0">
                  <c:v>Returning Customer</c:v>
                </c:pt>
                <c:pt idx="1">
                  <c:v>New Customer</c:v>
                </c:pt>
              </c:strCache>
            </c:strRef>
          </c:cat>
          <c:val>
            <c:numRef>
              <c:f>'customer '!$G$16:$G$18</c:f>
              <c:numCache>
                <c:formatCode>0%</c:formatCode>
                <c:ptCount val="2"/>
                <c:pt idx="0">
                  <c:v>0.52902593486127869</c:v>
                </c:pt>
                <c:pt idx="1">
                  <c:v>0.47097406513872137</c:v>
                </c:pt>
              </c:numCache>
            </c:numRef>
          </c:val>
          <c:extLst>
            <c:ext xmlns:c16="http://schemas.microsoft.com/office/drawing/2014/chart" uri="{C3380CC4-5D6E-409C-BE32-E72D297353CC}">
              <c16:uniqueId val="{00000000-52E4-41E3-A955-1FA2E6F35958}"/>
            </c:ext>
          </c:extLst>
        </c:ser>
        <c:dLbls>
          <c:dLblPos val="outEnd"/>
          <c:showLegendKey val="0"/>
          <c:showVal val="1"/>
          <c:showCatName val="0"/>
          <c:showSerName val="0"/>
          <c:showPercent val="0"/>
          <c:showBubbleSize val="0"/>
        </c:dLbls>
        <c:gapWidth val="219"/>
        <c:axId val="1088070112"/>
        <c:axId val="1088073440"/>
      </c:barChart>
      <c:catAx>
        <c:axId val="108807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73440"/>
        <c:crosses val="autoZero"/>
        <c:auto val="1"/>
        <c:lblAlgn val="ctr"/>
        <c:lblOffset val="100"/>
        <c:noMultiLvlLbl val="0"/>
      </c:catAx>
      <c:valAx>
        <c:axId val="1088073440"/>
        <c:scaling>
          <c:orientation val="minMax"/>
        </c:scaling>
        <c:delete val="1"/>
        <c:axPos val="b"/>
        <c:numFmt formatCode="0%" sourceLinked="1"/>
        <c:majorTickMark val="none"/>
        <c:minorTickMark val="none"/>
        <c:tickLblPos val="nextTo"/>
        <c:crossAx val="10880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analysis.xlsx]customer !PivotTable9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'!$G$3:$G$4</c:f>
              <c:strCache>
                <c:ptCount val="1"/>
                <c:pt idx="0">
                  <c:v>New Customer</c:v>
                </c:pt>
              </c:strCache>
            </c:strRef>
          </c:tx>
          <c:spPr>
            <a:solidFill>
              <a:schemeClr val="accent1"/>
            </a:solidFill>
            <a:ln>
              <a:noFill/>
            </a:ln>
            <a:effectLst/>
          </c:spPr>
          <c:invertIfNegative val="0"/>
          <c:cat>
            <c:strRef>
              <c:f>'customer '!$F$5:$F$8</c:f>
              <c:strCache>
                <c:ptCount val="3"/>
                <c:pt idx="0">
                  <c:v>Buy Five Get 10% Off</c:v>
                </c:pt>
                <c:pt idx="1">
                  <c:v>Flash Sale</c:v>
                </c:pt>
                <c:pt idx="2">
                  <c:v>Free Shipping</c:v>
                </c:pt>
              </c:strCache>
            </c:strRef>
          </c:cat>
          <c:val>
            <c:numRef>
              <c:f>'customer '!$G$5:$G$8</c:f>
              <c:numCache>
                <c:formatCode>General</c:formatCode>
                <c:ptCount val="3"/>
                <c:pt idx="0">
                  <c:v>125</c:v>
                </c:pt>
                <c:pt idx="1">
                  <c:v>133</c:v>
                </c:pt>
                <c:pt idx="2">
                  <c:v>123</c:v>
                </c:pt>
              </c:numCache>
            </c:numRef>
          </c:val>
          <c:extLst>
            <c:ext xmlns:c16="http://schemas.microsoft.com/office/drawing/2014/chart" uri="{C3380CC4-5D6E-409C-BE32-E72D297353CC}">
              <c16:uniqueId val="{00000002-4AAE-42FA-A45B-8AB968A2F827}"/>
            </c:ext>
          </c:extLst>
        </c:ser>
        <c:ser>
          <c:idx val="1"/>
          <c:order val="1"/>
          <c:tx>
            <c:strRef>
              <c:f>'customer '!$H$3:$H$4</c:f>
              <c:strCache>
                <c:ptCount val="1"/>
                <c:pt idx="0">
                  <c:v>Returning Customer</c:v>
                </c:pt>
              </c:strCache>
            </c:strRef>
          </c:tx>
          <c:spPr>
            <a:solidFill>
              <a:schemeClr val="accent2"/>
            </a:solidFill>
            <a:ln>
              <a:noFill/>
            </a:ln>
            <a:effectLst/>
          </c:spPr>
          <c:invertIfNegative val="0"/>
          <c:cat>
            <c:strRef>
              <c:f>'customer '!$F$5:$F$8</c:f>
              <c:strCache>
                <c:ptCount val="3"/>
                <c:pt idx="0">
                  <c:v>Buy Five Get 10% Off</c:v>
                </c:pt>
                <c:pt idx="1">
                  <c:v>Flash Sale</c:v>
                </c:pt>
                <c:pt idx="2">
                  <c:v>Free Shipping</c:v>
                </c:pt>
              </c:strCache>
            </c:strRef>
          </c:cat>
          <c:val>
            <c:numRef>
              <c:f>'customer '!$H$5:$H$8</c:f>
              <c:numCache>
                <c:formatCode>General</c:formatCode>
                <c:ptCount val="3"/>
                <c:pt idx="0">
                  <c:v>138</c:v>
                </c:pt>
                <c:pt idx="1">
                  <c:v>157</c:v>
                </c:pt>
                <c:pt idx="2">
                  <c:v>116</c:v>
                </c:pt>
              </c:numCache>
            </c:numRef>
          </c:val>
          <c:extLst>
            <c:ext xmlns:c16="http://schemas.microsoft.com/office/drawing/2014/chart" uri="{C3380CC4-5D6E-409C-BE32-E72D297353CC}">
              <c16:uniqueId val="{00000000-001F-4782-99EC-035ECD442FFD}"/>
            </c:ext>
          </c:extLst>
        </c:ser>
        <c:dLbls>
          <c:showLegendKey val="0"/>
          <c:showVal val="0"/>
          <c:showCatName val="0"/>
          <c:showSerName val="0"/>
          <c:showPercent val="0"/>
          <c:showBubbleSize val="0"/>
        </c:dLbls>
        <c:gapWidth val="219"/>
        <c:overlap val="-27"/>
        <c:axId val="20150207"/>
        <c:axId val="20149375"/>
      </c:barChart>
      <c:catAx>
        <c:axId val="2015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9375"/>
        <c:crosses val="autoZero"/>
        <c:auto val="1"/>
        <c:lblAlgn val="ctr"/>
        <c:lblOffset val="100"/>
        <c:noMultiLvlLbl val="0"/>
      </c:catAx>
      <c:valAx>
        <c:axId val="20149375"/>
        <c:scaling>
          <c:orientation val="minMax"/>
        </c:scaling>
        <c:delete val="1"/>
        <c:axPos val="l"/>
        <c:numFmt formatCode="General" sourceLinked="1"/>
        <c:majorTickMark val="none"/>
        <c:minorTickMark val="none"/>
        <c:tickLblPos val="nextTo"/>
        <c:crossAx val="2015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analysis.xlsx]product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analysis'!$A$19:$A$24</c:f>
              <c:strCache>
                <c:ptCount val="5"/>
                <c:pt idx="0">
                  <c:v>Trousers</c:v>
                </c:pt>
                <c:pt idx="1">
                  <c:v>Facecaps</c:v>
                </c:pt>
                <c:pt idx="2">
                  <c:v>Shorts</c:v>
                </c:pt>
                <c:pt idx="3">
                  <c:v>Shirts</c:v>
                </c:pt>
                <c:pt idx="4">
                  <c:v>T-shirts</c:v>
                </c:pt>
              </c:strCache>
            </c:strRef>
          </c:cat>
          <c:val>
            <c:numRef>
              <c:f>'product analysis'!$B$19:$B$24</c:f>
              <c:numCache>
                <c:formatCode>_(* #,##0_);_(* \(#,##0\);_(* "-"??_);_(@_)</c:formatCode>
                <c:ptCount val="5"/>
                <c:pt idx="0">
                  <c:v>7591</c:v>
                </c:pt>
                <c:pt idx="1">
                  <c:v>7791</c:v>
                </c:pt>
                <c:pt idx="2">
                  <c:v>7816</c:v>
                </c:pt>
                <c:pt idx="3">
                  <c:v>8135</c:v>
                </c:pt>
                <c:pt idx="4">
                  <c:v>8459</c:v>
                </c:pt>
              </c:numCache>
            </c:numRef>
          </c:val>
          <c:extLst>
            <c:ext xmlns:c16="http://schemas.microsoft.com/office/drawing/2014/chart" uri="{C3380CC4-5D6E-409C-BE32-E72D297353CC}">
              <c16:uniqueId val="{00000000-C146-4605-8613-8F180C62256D}"/>
            </c:ext>
          </c:extLst>
        </c:ser>
        <c:dLbls>
          <c:dLblPos val="outEnd"/>
          <c:showLegendKey val="0"/>
          <c:showVal val="1"/>
          <c:showCatName val="0"/>
          <c:showSerName val="0"/>
          <c:showPercent val="0"/>
          <c:showBubbleSize val="0"/>
        </c:dLbls>
        <c:gapWidth val="219"/>
        <c:axId val="1853921887"/>
        <c:axId val="1853928959"/>
      </c:barChart>
      <c:catAx>
        <c:axId val="185392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28959"/>
        <c:crosses val="autoZero"/>
        <c:auto val="1"/>
        <c:lblAlgn val="ctr"/>
        <c:lblOffset val="100"/>
        <c:noMultiLvlLbl val="0"/>
      </c:catAx>
      <c:valAx>
        <c:axId val="1853928959"/>
        <c:scaling>
          <c:orientation val="minMax"/>
        </c:scaling>
        <c:delete val="1"/>
        <c:axPos val="b"/>
        <c:numFmt formatCode="_(* #,##0_);_(* \(#,##0\);_(* &quot;-&quot;??_);_(@_)" sourceLinked="1"/>
        <c:majorTickMark val="none"/>
        <c:minorTickMark val="none"/>
        <c:tickLblPos val="nextTo"/>
        <c:crossAx val="185392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analysis.xlsx]product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analysis'!$A$4:$A$9</c:f>
              <c:strCache>
                <c:ptCount val="5"/>
                <c:pt idx="0">
                  <c:v>Facecaps</c:v>
                </c:pt>
                <c:pt idx="1">
                  <c:v>Shorts</c:v>
                </c:pt>
                <c:pt idx="2">
                  <c:v>T-shirts</c:v>
                </c:pt>
                <c:pt idx="3">
                  <c:v>Shirts</c:v>
                </c:pt>
                <c:pt idx="4">
                  <c:v>Trousers</c:v>
                </c:pt>
              </c:strCache>
            </c:strRef>
          </c:cat>
          <c:val>
            <c:numRef>
              <c:f>'product analysis'!$B$4:$B$9</c:f>
              <c:numCache>
                <c:formatCode>_(* #,##0_);_(* \(#,##0\);_(* "-"??_);_(@_)</c:formatCode>
                <c:ptCount val="5"/>
                <c:pt idx="0">
                  <c:v>19477500</c:v>
                </c:pt>
                <c:pt idx="1">
                  <c:v>23448000</c:v>
                </c:pt>
                <c:pt idx="2">
                  <c:v>29606500</c:v>
                </c:pt>
                <c:pt idx="3">
                  <c:v>40675000</c:v>
                </c:pt>
                <c:pt idx="4">
                  <c:v>53137000</c:v>
                </c:pt>
              </c:numCache>
            </c:numRef>
          </c:val>
          <c:extLst>
            <c:ext xmlns:c16="http://schemas.microsoft.com/office/drawing/2014/chart" uri="{C3380CC4-5D6E-409C-BE32-E72D297353CC}">
              <c16:uniqueId val="{00000000-1AC3-489A-876A-A4FD1287665A}"/>
            </c:ext>
          </c:extLst>
        </c:ser>
        <c:dLbls>
          <c:dLblPos val="outEnd"/>
          <c:showLegendKey val="0"/>
          <c:showVal val="1"/>
          <c:showCatName val="0"/>
          <c:showSerName val="0"/>
          <c:showPercent val="0"/>
          <c:showBubbleSize val="0"/>
        </c:dLbls>
        <c:gapWidth val="219"/>
        <c:axId val="2143657327"/>
        <c:axId val="2143653999"/>
      </c:barChart>
      <c:catAx>
        <c:axId val="2143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653999"/>
        <c:crosses val="autoZero"/>
        <c:auto val="1"/>
        <c:lblAlgn val="ctr"/>
        <c:lblOffset val="100"/>
        <c:noMultiLvlLbl val="0"/>
      </c:catAx>
      <c:valAx>
        <c:axId val="2143653999"/>
        <c:scaling>
          <c:orientation val="minMax"/>
        </c:scaling>
        <c:delete val="1"/>
        <c:axPos val="b"/>
        <c:numFmt formatCode="_(* #,##0_);_(* \(#,##0\);_(* &quot;-&quot;??_);_(@_)" sourceLinked="1"/>
        <c:majorTickMark val="none"/>
        <c:minorTickMark val="none"/>
        <c:tickLblPos val="nextTo"/>
        <c:crossAx val="214365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analysis.xlsx]product 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sales price,total revenue by products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'product analysis'!$C$50</c:f>
              <c:strCache>
                <c:ptCount val="1"/>
                <c:pt idx="0">
                  <c:v>Sum of total_revenue</c:v>
                </c:pt>
              </c:strCache>
            </c:strRef>
          </c:tx>
          <c:spPr>
            <a:solidFill>
              <a:schemeClr val="accent2"/>
            </a:solidFill>
            <a:ln>
              <a:noFill/>
            </a:ln>
            <a:effectLst/>
          </c:spPr>
          <c:invertIfNegative val="0"/>
          <c:cat>
            <c:strRef>
              <c:f>'product analysis'!$A$51:$A$56</c:f>
              <c:strCache>
                <c:ptCount val="5"/>
                <c:pt idx="0">
                  <c:v>Facecaps</c:v>
                </c:pt>
                <c:pt idx="1">
                  <c:v>Shirts</c:v>
                </c:pt>
                <c:pt idx="2">
                  <c:v>Shorts</c:v>
                </c:pt>
                <c:pt idx="3">
                  <c:v>Trousers</c:v>
                </c:pt>
                <c:pt idx="4">
                  <c:v>T-shirts</c:v>
                </c:pt>
              </c:strCache>
            </c:strRef>
          </c:cat>
          <c:val>
            <c:numRef>
              <c:f>'product analysis'!$C$51:$C$56</c:f>
              <c:numCache>
                <c:formatCode>General</c:formatCode>
                <c:ptCount val="5"/>
                <c:pt idx="0">
                  <c:v>19477500</c:v>
                </c:pt>
                <c:pt idx="1">
                  <c:v>40675000</c:v>
                </c:pt>
                <c:pt idx="2">
                  <c:v>23448000</c:v>
                </c:pt>
                <c:pt idx="3">
                  <c:v>53137000</c:v>
                </c:pt>
                <c:pt idx="4">
                  <c:v>29606500</c:v>
                </c:pt>
              </c:numCache>
            </c:numRef>
          </c:val>
          <c:extLst>
            <c:ext xmlns:c16="http://schemas.microsoft.com/office/drawing/2014/chart" uri="{C3380CC4-5D6E-409C-BE32-E72D297353CC}">
              <c16:uniqueId val="{00000001-A04E-4F3D-9ACA-5078DE24FFDE}"/>
            </c:ext>
          </c:extLst>
        </c:ser>
        <c:dLbls>
          <c:showLegendKey val="0"/>
          <c:showVal val="0"/>
          <c:showCatName val="0"/>
          <c:showSerName val="0"/>
          <c:showPercent val="0"/>
          <c:showBubbleSize val="0"/>
        </c:dLbls>
        <c:gapWidth val="219"/>
        <c:axId val="157895471"/>
        <c:axId val="157892975"/>
      </c:barChart>
      <c:lineChart>
        <c:grouping val="standard"/>
        <c:varyColors val="0"/>
        <c:ser>
          <c:idx val="0"/>
          <c:order val="0"/>
          <c:tx>
            <c:strRef>
              <c:f>'product analysis'!$B$50</c:f>
              <c:strCache>
                <c:ptCount val="1"/>
                <c:pt idx="0">
                  <c:v>Average of sale_price</c:v>
                </c:pt>
              </c:strCache>
            </c:strRef>
          </c:tx>
          <c:spPr>
            <a:ln w="28575" cap="rnd">
              <a:solidFill>
                <a:schemeClr val="accent1"/>
              </a:solidFill>
              <a:round/>
            </a:ln>
            <a:effectLst/>
          </c:spPr>
          <c:marker>
            <c:symbol val="none"/>
          </c:marker>
          <c:cat>
            <c:strRef>
              <c:f>'product analysis'!$A$51:$A$56</c:f>
              <c:strCache>
                <c:ptCount val="5"/>
                <c:pt idx="0">
                  <c:v>Facecaps</c:v>
                </c:pt>
                <c:pt idx="1">
                  <c:v>Shirts</c:v>
                </c:pt>
                <c:pt idx="2">
                  <c:v>Shorts</c:v>
                </c:pt>
                <c:pt idx="3">
                  <c:v>Trousers</c:v>
                </c:pt>
                <c:pt idx="4">
                  <c:v>T-shirts</c:v>
                </c:pt>
              </c:strCache>
            </c:strRef>
          </c:cat>
          <c:val>
            <c:numRef>
              <c:f>'product analysis'!$B$51:$B$56</c:f>
              <c:numCache>
                <c:formatCode>General</c:formatCode>
                <c:ptCount val="5"/>
                <c:pt idx="0">
                  <c:v>2500</c:v>
                </c:pt>
                <c:pt idx="1">
                  <c:v>5000</c:v>
                </c:pt>
                <c:pt idx="2">
                  <c:v>3000</c:v>
                </c:pt>
                <c:pt idx="3">
                  <c:v>7000</c:v>
                </c:pt>
                <c:pt idx="4">
                  <c:v>3500</c:v>
                </c:pt>
              </c:numCache>
            </c:numRef>
          </c:val>
          <c:smooth val="0"/>
          <c:extLst>
            <c:ext xmlns:c16="http://schemas.microsoft.com/office/drawing/2014/chart" uri="{C3380CC4-5D6E-409C-BE32-E72D297353CC}">
              <c16:uniqueId val="{00000000-A04E-4F3D-9ACA-5078DE24FFDE}"/>
            </c:ext>
          </c:extLst>
        </c:ser>
        <c:dLbls>
          <c:showLegendKey val="0"/>
          <c:showVal val="0"/>
          <c:showCatName val="0"/>
          <c:showSerName val="0"/>
          <c:showPercent val="0"/>
          <c:showBubbleSize val="0"/>
        </c:dLbls>
        <c:marker val="1"/>
        <c:smooth val="0"/>
        <c:axId val="157894223"/>
        <c:axId val="157890895"/>
      </c:lineChart>
      <c:catAx>
        <c:axId val="15789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90895"/>
        <c:crosses val="autoZero"/>
        <c:auto val="1"/>
        <c:lblAlgn val="ctr"/>
        <c:lblOffset val="100"/>
        <c:noMultiLvlLbl val="0"/>
      </c:catAx>
      <c:valAx>
        <c:axId val="157890895"/>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94223"/>
        <c:crosses val="autoZero"/>
        <c:crossBetween val="between"/>
      </c:valAx>
      <c:valAx>
        <c:axId val="157892975"/>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95471"/>
        <c:crosses val="max"/>
        <c:crossBetween val="between"/>
      </c:valAx>
      <c:catAx>
        <c:axId val="157895471"/>
        <c:scaling>
          <c:orientation val="minMax"/>
        </c:scaling>
        <c:delete val="1"/>
        <c:axPos val="b"/>
        <c:numFmt formatCode="General" sourceLinked="1"/>
        <c:majorTickMark val="out"/>
        <c:minorTickMark val="none"/>
        <c:tickLblPos val="nextTo"/>
        <c:crossAx val="1578929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analysis.xlsx]customer retention analysis!PivotTable9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revenue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retention analysis'!$B$3</c:f>
              <c:strCache>
                <c:ptCount val="1"/>
                <c:pt idx="0">
                  <c:v>Total</c:v>
                </c:pt>
              </c:strCache>
            </c:strRef>
          </c:tx>
          <c:spPr>
            <a:solidFill>
              <a:schemeClr val="accent1"/>
            </a:solidFill>
            <a:ln>
              <a:noFill/>
            </a:ln>
            <a:effectLst/>
          </c:spPr>
          <c:invertIfNegative val="0"/>
          <c:cat>
            <c:strRef>
              <c:f>'customer retention analysis'!$A$4:$A$6</c:f>
              <c:strCache>
                <c:ptCount val="2"/>
                <c:pt idx="0">
                  <c:v>Returning Customer</c:v>
                </c:pt>
                <c:pt idx="1">
                  <c:v>New Customer</c:v>
                </c:pt>
              </c:strCache>
            </c:strRef>
          </c:cat>
          <c:val>
            <c:numRef>
              <c:f>'customer retention analysis'!$B$4:$B$6</c:f>
              <c:numCache>
                <c:formatCode>_(* #,##0_);_(* \(#,##0\);_(* "-"??_);_(@_)</c:formatCode>
                <c:ptCount val="2"/>
                <c:pt idx="0">
                  <c:v>211784.67153284673</c:v>
                </c:pt>
                <c:pt idx="1">
                  <c:v>208137.79527559056</c:v>
                </c:pt>
              </c:numCache>
            </c:numRef>
          </c:val>
          <c:extLst>
            <c:ext xmlns:c16="http://schemas.microsoft.com/office/drawing/2014/chart" uri="{C3380CC4-5D6E-409C-BE32-E72D297353CC}">
              <c16:uniqueId val="{00000000-6150-4A7F-A1FB-5BA0AE35D3C2}"/>
            </c:ext>
          </c:extLst>
        </c:ser>
        <c:dLbls>
          <c:showLegendKey val="0"/>
          <c:showVal val="0"/>
          <c:showCatName val="0"/>
          <c:showSerName val="0"/>
          <c:showPercent val="0"/>
          <c:showBubbleSize val="0"/>
        </c:dLbls>
        <c:gapWidth val="182"/>
        <c:axId val="48557743"/>
        <c:axId val="48562319"/>
      </c:barChart>
      <c:catAx>
        <c:axId val="4855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62319"/>
        <c:crosses val="autoZero"/>
        <c:auto val="1"/>
        <c:lblAlgn val="ctr"/>
        <c:lblOffset val="100"/>
        <c:noMultiLvlLbl val="0"/>
      </c:catAx>
      <c:valAx>
        <c:axId val="48562319"/>
        <c:scaling>
          <c:orientation val="minMax"/>
        </c:scaling>
        <c:delete val="1"/>
        <c:axPos val="b"/>
        <c:numFmt formatCode="_(* #,##0_);_(* \(#,##0\);_(* &quot;-&quot;??_);_(@_)" sourceLinked="1"/>
        <c:majorTickMark val="none"/>
        <c:minorTickMark val="none"/>
        <c:tickLblPos val="nextTo"/>
        <c:crossAx val="485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[59th store sales perfomance analysis.xlsx]customer retention analysis!PivotTable10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'customer retention analysis'!$B$13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E1-4F45-8A41-A71E929EC2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E1-4F45-8A41-A71E929EC2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retention analysis'!$A$14:$A$16</c:f>
              <c:strCache>
                <c:ptCount val="2"/>
                <c:pt idx="0">
                  <c:v>New Customer</c:v>
                </c:pt>
                <c:pt idx="1">
                  <c:v>Returning Customer</c:v>
                </c:pt>
              </c:strCache>
            </c:strRef>
          </c:cat>
          <c:val>
            <c:numRef>
              <c:f>'customer retention analysis'!$B$14:$B$16</c:f>
              <c:numCache>
                <c:formatCode>0%</c:formatCode>
                <c:ptCount val="2"/>
                <c:pt idx="0">
                  <c:v>0.48156915166091807</c:v>
                </c:pt>
                <c:pt idx="1">
                  <c:v>0.51843084833908193</c:v>
                </c:pt>
              </c:numCache>
            </c:numRef>
          </c:val>
          <c:extLst>
            <c:ext xmlns:c16="http://schemas.microsoft.com/office/drawing/2014/chart" uri="{C3380CC4-5D6E-409C-BE32-E72D297353CC}">
              <c16:uniqueId val="{00000000-1157-4864-8BA5-CEBFBC08981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18" Type="http://schemas.openxmlformats.org/officeDocument/2006/relationships/chart" Target="../charts/chart28.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image" Target="../media/image6.png"/><Relationship Id="rId17" Type="http://schemas.openxmlformats.org/officeDocument/2006/relationships/chart" Target="../charts/chart27.xml"/><Relationship Id="rId2" Type="http://schemas.openxmlformats.org/officeDocument/2006/relationships/chart" Target="../charts/chart20.xml"/><Relationship Id="rId16" Type="http://schemas.openxmlformats.org/officeDocument/2006/relationships/chart" Target="../charts/chart26.xml"/><Relationship Id="rId1" Type="http://schemas.openxmlformats.org/officeDocument/2006/relationships/image" Target="../media/image1.png"/><Relationship Id="rId6" Type="http://schemas.openxmlformats.org/officeDocument/2006/relationships/chart" Target="../charts/chart24.xml"/><Relationship Id="rId11" Type="http://schemas.openxmlformats.org/officeDocument/2006/relationships/image" Target="../media/image5.svg"/><Relationship Id="rId5" Type="http://schemas.openxmlformats.org/officeDocument/2006/relationships/chart" Target="../charts/chart23.xml"/><Relationship Id="rId15" Type="http://schemas.openxmlformats.org/officeDocument/2006/relationships/image" Target="../media/image9.svg"/><Relationship Id="rId10" Type="http://schemas.openxmlformats.org/officeDocument/2006/relationships/image" Target="../media/image4.png"/><Relationship Id="rId19" Type="http://schemas.openxmlformats.org/officeDocument/2006/relationships/chart" Target="../charts/chart29.xml"/><Relationship Id="rId4" Type="http://schemas.openxmlformats.org/officeDocument/2006/relationships/chart" Target="../charts/chart22.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3</xdr:col>
      <xdr:colOff>571500</xdr:colOff>
      <xdr:row>2</xdr:row>
      <xdr:rowOff>47625</xdr:rowOff>
    </xdr:from>
    <xdr:to>
      <xdr:col>15</xdr:col>
      <xdr:colOff>571500</xdr:colOff>
      <xdr:row>23</xdr:row>
      <xdr:rowOff>47625</xdr:rowOff>
    </xdr:to>
    <xdr:graphicFrame macro="">
      <xdr:nvGraphicFramePr>
        <xdr:cNvPr id="2" name="Chart 1">
          <a:extLst>
            <a:ext uri="{FF2B5EF4-FFF2-40B4-BE49-F238E27FC236}">
              <a16:creationId xmlns:a16="http://schemas.microsoft.com/office/drawing/2014/main" id="{376E30D1-5039-401C-94CE-0053FD1E5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24</xdr:row>
      <xdr:rowOff>76200</xdr:rowOff>
    </xdr:from>
    <xdr:to>
      <xdr:col>15</xdr:col>
      <xdr:colOff>342900</xdr:colOff>
      <xdr:row>40</xdr:row>
      <xdr:rowOff>147637</xdr:rowOff>
    </xdr:to>
    <xdr:graphicFrame macro="">
      <xdr:nvGraphicFramePr>
        <xdr:cNvPr id="3" name="Chart 2">
          <a:extLst>
            <a:ext uri="{FF2B5EF4-FFF2-40B4-BE49-F238E27FC236}">
              <a16:creationId xmlns:a16="http://schemas.microsoft.com/office/drawing/2014/main" id="{9822D8B4-DFD7-4DAD-A7AE-8CB47822F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600074</xdr:colOff>
      <xdr:row>8</xdr:row>
      <xdr:rowOff>76200</xdr:rowOff>
    </xdr:from>
    <xdr:to>
      <xdr:col>12</xdr:col>
      <xdr:colOff>476250</xdr:colOff>
      <xdr:row>26</xdr:row>
      <xdr:rowOff>19050</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E192C5C5-886B-468B-903D-2884505EEC6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619874" y="1600200"/>
              <a:ext cx="2314576" cy="337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171450</xdr:colOff>
      <xdr:row>16</xdr:row>
      <xdr:rowOff>85724</xdr:rowOff>
    </xdr:from>
    <xdr:to>
      <xdr:col>12</xdr:col>
      <xdr:colOff>419100</xdr:colOff>
      <xdr:row>29</xdr:row>
      <xdr:rowOff>176211</xdr:rowOff>
    </xdr:to>
    <xdr:graphicFrame macro="">
      <xdr:nvGraphicFramePr>
        <xdr:cNvPr id="3" name="Chart 2">
          <a:extLst>
            <a:ext uri="{FF2B5EF4-FFF2-40B4-BE49-F238E27FC236}">
              <a16:creationId xmlns:a16="http://schemas.microsoft.com/office/drawing/2014/main" id="{D40FA7FB-3A41-4CD7-BC8B-B857957F5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0</xdr:row>
      <xdr:rowOff>76200</xdr:rowOff>
    </xdr:from>
    <xdr:to>
      <xdr:col>17</xdr:col>
      <xdr:colOff>219075</xdr:colOff>
      <xdr:row>14</xdr:row>
      <xdr:rowOff>152400</xdr:rowOff>
    </xdr:to>
    <xdr:graphicFrame macro="">
      <xdr:nvGraphicFramePr>
        <xdr:cNvPr id="2" name="Chart 1">
          <a:extLst>
            <a:ext uri="{FF2B5EF4-FFF2-40B4-BE49-F238E27FC236}">
              <a16:creationId xmlns:a16="http://schemas.microsoft.com/office/drawing/2014/main" id="{59516F9E-E966-4673-B913-585924FA5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276225</xdr:colOff>
      <xdr:row>0</xdr:row>
      <xdr:rowOff>138112</xdr:rowOff>
    </xdr:from>
    <xdr:to>
      <xdr:col>18</xdr:col>
      <xdr:colOff>581025</xdr:colOff>
      <xdr:row>15</xdr:row>
      <xdr:rowOff>23812</xdr:rowOff>
    </xdr:to>
    <xdr:graphicFrame macro="">
      <xdr:nvGraphicFramePr>
        <xdr:cNvPr id="2" name="Chart 1">
          <a:extLst>
            <a:ext uri="{FF2B5EF4-FFF2-40B4-BE49-F238E27FC236}">
              <a16:creationId xmlns:a16="http://schemas.microsoft.com/office/drawing/2014/main" id="{AC56366A-F981-46C8-8A29-F7137D959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0</xdr:row>
      <xdr:rowOff>71437</xdr:rowOff>
    </xdr:from>
    <xdr:to>
      <xdr:col>10</xdr:col>
      <xdr:colOff>447675</xdr:colOff>
      <xdr:row>14</xdr:row>
      <xdr:rowOff>147637</xdr:rowOff>
    </xdr:to>
    <xdr:graphicFrame macro="">
      <xdr:nvGraphicFramePr>
        <xdr:cNvPr id="3" name="Chart 2">
          <a:extLst>
            <a:ext uri="{FF2B5EF4-FFF2-40B4-BE49-F238E27FC236}">
              <a16:creationId xmlns:a16="http://schemas.microsoft.com/office/drawing/2014/main" id="{9E67407D-ECD0-494D-98AE-A626DB191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34</xdr:row>
      <xdr:rowOff>23812</xdr:rowOff>
    </xdr:from>
    <xdr:to>
      <xdr:col>11</xdr:col>
      <xdr:colOff>323850</xdr:colOff>
      <xdr:row>48</xdr:row>
      <xdr:rowOff>100012</xdr:rowOff>
    </xdr:to>
    <xdr:graphicFrame macro="">
      <xdr:nvGraphicFramePr>
        <xdr:cNvPr id="5" name="Chart 4">
          <a:extLst>
            <a:ext uri="{FF2B5EF4-FFF2-40B4-BE49-F238E27FC236}">
              <a16:creationId xmlns:a16="http://schemas.microsoft.com/office/drawing/2014/main" id="{B1AAF253-8467-4FE4-A4EA-5CCA2B9F2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0</xdr:row>
      <xdr:rowOff>138112</xdr:rowOff>
    </xdr:from>
    <xdr:to>
      <xdr:col>10</xdr:col>
      <xdr:colOff>28575</xdr:colOff>
      <xdr:row>15</xdr:row>
      <xdr:rowOff>23812</xdr:rowOff>
    </xdr:to>
    <xdr:graphicFrame macro="">
      <xdr:nvGraphicFramePr>
        <xdr:cNvPr id="3" name="Chart 2">
          <a:extLst>
            <a:ext uri="{FF2B5EF4-FFF2-40B4-BE49-F238E27FC236}">
              <a16:creationId xmlns:a16="http://schemas.microsoft.com/office/drawing/2014/main" id="{F8CA3137-0C32-40C5-B331-2E807B69D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16</xdr:row>
      <xdr:rowOff>161925</xdr:rowOff>
    </xdr:from>
    <xdr:to>
      <xdr:col>8</xdr:col>
      <xdr:colOff>152400</xdr:colOff>
      <xdr:row>29</xdr:row>
      <xdr:rowOff>90486</xdr:rowOff>
    </xdr:to>
    <xdr:graphicFrame macro="">
      <xdr:nvGraphicFramePr>
        <xdr:cNvPr id="2" name="Chart 1">
          <a:extLst>
            <a:ext uri="{FF2B5EF4-FFF2-40B4-BE49-F238E27FC236}">
              <a16:creationId xmlns:a16="http://schemas.microsoft.com/office/drawing/2014/main" id="{9EBE3539-B2AA-4443-9BCD-D096A86AA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533399</xdr:colOff>
      <xdr:row>18</xdr:row>
      <xdr:rowOff>123825</xdr:rowOff>
    </xdr:from>
    <xdr:to>
      <xdr:col>13</xdr:col>
      <xdr:colOff>638174</xdr:colOff>
      <xdr:row>20</xdr:row>
      <xdr:rowOff>133349</xdr:rowOff>
    </xdr:to>
    <xdr:graphicFrame macro="">
      <xdr:nvGraphicFramePr>
        <xdr:cNvPr id="6" name="Chart 5">
          <a:extLst>
            <a:ext uri="{FF2B5EF4-FFF2-40B4-BE49-F238E27FC236}">
              <a16:creationId xmlns:a16="http://schemas.microsoft.com/office/drawing/2014/main" id="{BE869F34-787F-40D0-805F-F48DA46F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390525</xdr:colOff>
      <xdr:row>0</xdr:row>
      <xdr:rowOff>80962</xdr:rowOff>
    </xdr:from>
    <xdr:to>
      <xdr:col>17</xdr:col>
      <xdr:colOff>171450</xdr:colOff>
      <xdr:row>14</xdr:row>
      <xdr:rowOff>157162</xdr:rowOff>
    </xdr:to>
    <xdr:graphicFrame macro="">
      <xdr:nvGraphicFramePr>
        <xdr:cNvPr id="4" name="Chart 3">
          <a:extLst>
            <a:ext uri="{FF2B5EF4-FFF2-40B4-BE49-F238E27FC236}">
              <a16:creationId xmlns:a16="http://schemas.microsoft.com/office/drawing/2014/main" id="{7887D4A8-F3B2-4D80-B935-E0D16F955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16</xdr:row>
      <xdr:rowOff>52387</xdr:rowOff>
    </xdr:from>
    <xdr:to>
      <xdr:col>9</xdr:col>
      <xdr:colOff>323850</xdr:colOff>
      <xdr:row>30</xdr:row>
      <xdr:rowOff>128587</xdr:rowOff>
    </xdr:to>
    <xdr:graphicFrame macro="">
      <xdr:nvGraphicFramePr>
        <xdr:cNvPr id="3" name="Chart 2">
          <a:extLst>
            <a:ext uri="{FF2B5EF4-FFF2-40B4-BE49-F238E27FC236}">
              <a16:creationId xmlns:a16="http://schemas.microsoft.com/office/drawing/2014/main" id="{3B2C9328-7B44-46F5-B1E6-B925AA95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828675</xdr:colOff>
      <xdr:row>41</xdr:row>
      <xdr:rowOff>23812</xdr:rowOff>
    </xdr:from>
    <xdr:to>
      <xdr:col>10</xdr:col>
      <xdr:colOff>152400</xdr:colOff>
      <xdr:row>55</xdr:row>
      <xdr:rowOff>100012</xdr:rowOff>
    </xdr:to>
    <xdr:graphicFrame macro="">
      <xdr:nvGraphicFramePr>
        <xdr:cNvPr id="6" name="Chart 5">
          <a:extLst>
            <a:ext uri="{FF2B5EF4-FFF2-40B4-BE49-F238E27FC236}">
              <a16:creationId xmlns:a16="http://schemas.microsoft.com/office/drawing/2014/main" id="{0B766534-9512-493A-B220-02CFF33E8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276225</xdr:colOff>
      <xdr:row>0</xdr:row>
      <xdr:rowOff>42862</xdr:rowOff>
    </xdr:from>
    <xdr:to>
      <xdr:col>9</xdr:col>
      <xdr:colOff>209550</xdr:colOff>
      <xdr:row>14</xdr:row>
      <xdr:rowOff>119062</xdr:rowOff>
    </xdr:to>
    <xdr:graphicFrame macro="">
      <xdr:nvGraphicFramePr>
        <xdr:cNvPr id="7" name="Chart 6">
          <a:extLst>
            <a:ext uri="{FF2B5EF4-FFF2-40B4-BE49-F238E27FC236}">
              <a16:creationId xmlns:a16="http://schemas.microsoft.com/office/drawing/2014/main" id="{85949389-3C83-4978-8918-75278AE3B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581025</xdr:colOff>
      <xdr:row>22</xdr:row>
      <xdr:rowOff>100012</xdr:rowOff>
    </xdr:from>
    <xdr:to>
      <xdr:col>15</xdr:col>
      <xdr:colOff>438150</xdr:colOff>
      <xdr:row>36</xdr:row>
      <xdr:rowOff>176212</xdr:rowOff>
    </xdr:to>
    <xdr:graphicFrame macro="">
      <xdr:nvGraphicFramePr>
        <xdr:cNvPr id="2" name="Chart 1">
          <a:extLst>
            <a:ext uri="{FF2B5EF4-FFF2-40B4-BE49-F238E27FC236}">
              <a16:creationId xmlns:a16="http://schemas.microsoft.com/office/drawing/2014/main" id="{E4B32284-5A9D-4A3C-BA9F-E44424D9B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1085851</xdr:colOff>
      <xdr:row>9</xdr:row>
      <xdr:rowOff>133349</xdr:rowOff>
    </xdr:from>
    <xdr:to>
      <xdr:col>5</xdr:col>
      <xdr:colOff>1276351</xdr:colOff>
      <xdr:row>27</xdr:row>
      <xdr:rowOff>180974</xdr:rowOff>
    </xdr:to>
    <xdr:graphicFrame macro="">
      <xdr:nvGraphicFramePr>
        <xdr:cNvPr id="2" name="Chart 1">
          <a:extLst>
            <a:ext uri="{FF2B5EF4-FFF2-40B4-BE49-F238E27FC236}">
              <a16:creationId xmlns:a16="http://schemas.microsoft.com/office/drawing/2014/main" id="{96F2B649-0078-429F-8165-6A8505B2B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323850</xdr:colOff>
      <xdr:row>10</xdr:row>
      <xdr:rowOff>57150</xdr:rowOff>
    </xdr:from>
    <xdr:to>
      <xdr:col>14</xdr:col>
      <xdr:colOff>19050</xdr:colOff>
      <xdr:row>26</xdr:row>
      <xdr:rowOff>138112</xdr:rowOff>
    </xdr:to>
    <xdr:graphicFrame macro="">
      <xdr:nvGraphicFramePr>
        <xdr:cNvPr id="4" name="Chart 3">
          <a:extLst>
            <a:ext uri="{FF2B5EF4-FFF2-40B4-BE49-F238E27FC236}">
              <a16:creationId xmlns:a16="http://schemas.microsoft.com/office/drawing/2014/main" id="{D7C23306-AE6F-409B-92A4-80FC8D0E1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1219200</xdr:colOff>
      <xdr:row>14</xdr:row>
      <xdr:rowOff>119062</xdr:rowOff>
    </xdr:from>
    <xdr:to>
      <xdr:col>9</xdr:col>
      <xdr:colOff>114300</xdr:colOff>
      <xdr:row>29</xdr:row>
      <xdr:rowOff>4762</xdr:rowOff>
    </xdr:to>
    <xdr:graphicFrame macro="">
      <xdr:nvGraphicFramePr>
        <xdr:cNvPr id="5" name="Chart 4">
          <a:extLst>
            <a:ext uri="{FF2B5EF4-FFF2-40B4-BE49-F238E27FC236}">
              <a16:creationId xmlns:a16="http://schemas.microsoft.com/office/drawing/2014/main" id="{613C17BF-F6C7-432A-9B6A-76C363C19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371475</xdr:colOff>
      <xdr:row>1</xdr:row>
      <xdr:rowOff>133351</xdr:rowOff>
    </xdr:from>
    <xdr:to>
      <xdr:col>13</xdr:col>
      <xdr:colOff>276226</xdr:colOff>
      <xdr:row>24</xdr:row>
      <xdr:rowOff>28575</xdr:rowOff>
    </xdr:to>
    <xdr:graphicFrame macro="">
      <xdr:nvGraphicFramePr>
        <xdr:cNvPr id="2" name="Chart 1">
          <a:extLst>
            <a:ext uri="{FF2B5EF4-FFF2-40B4-BE49-F238E27FC236}">
              <a16:creationId xmlns:a16="http://schemas.microsoft.com/office/drawing/2014/main" id="{319FC468-5B72-4050-83CB-5B6C9CA64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90104</xdr:colOff>
      <xdr:row>4</xdr:row>
      <xdr:rowOff>153275</xdr:rowOff>
    </xdr:from>
    <xdr:to>
      <xdr:col>26</xdr:col>
      <xdr:colOff>317500</xdr:colOff>
      <xdr:row>18</xdr:row>
      <xdr:rowOff>11494</xdr:rowOff>
    </xdr:to>
    <xdr:sp macro="" textlink="">
      <xdr:nvSpPr>
        <xdr:cNvPr id="6" name="Rectangle 5">
          <a:extLst>
            <a:ext uri="{FF2B5EF4-FFF2-40B4-BE49-F238E27FC236}">
              <a16:creationId xmlns:a16="http://schemas.microsoft.com/office/drawing/2014/main" id="{589D8877-6618-4EDD-AB6F-464D38586FDA}"/>
            </a:ext>
          </a:extLst>
        </xdr:cNvPr>
        <xdr:cNvSpPr/>
      </xdr:nvSpPr>
      <xdr:spPr>
        <a:xfrm>
          <a:off x="9286656" y="897758"/>
          <a:ext cx="6971534" cy="2463908"/>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126999</xdr:colOff>
      <xdr:row>18</xdr:row>
      <xdr:rowOff>63500</xdr:rowOff>
    </xdr:from>
    <xdr:to>
      <xdr:col>26</xdr:col>
      <xdr:colOff>328081</xdr:colOff>
      <xdr:row>32</xdr:row>
      <xdr:rowOff>172252</xdr:rowOff>
    </xdr:to>
    <xdr:sp macro="" textlink="">
      <xdr:nvSpPr>
        <xdr:cNvPr id="29" name="Rectangle 28">
          <a:extLst>
            <a:ext uri="{FF2B5EF4-FFF2-40B4-BE49-F238E27FC236}">
              <a16:creationId xmlns:a16="http://schemas.microsoft.com/office/drawing/2014/main" id="{FE741F15-2666-4577-9E1B-F546DE9B3193}"/>
            </a:ext>
          </a:extLst>
        </xdr:cNvPr>
        <xdr:cNvSpPr/>
      </xdr:nvSpPr>
      <xdr:spPr>
        <a:xfrm>
          <a:off x="9334499" y="3492500"/>
          <a:ext cx="6953249" cy="2775752"/>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254001</xdr:colOff>
      <xdr:row>18</xdr:row>
      <xdr:rowOff>84667</xdr:rowOff>
    </xdr:from>
    <xdr:to>
      <xdr:col>15</xdr:col>
      <xdr:colOff>27993</xdr:colOff>
      <xdr:row>32</xdr:row>
      <xdr:rowOff>180903</xdr:rowOff>
    </xdr:to>
    <xdr:sp macro="" textlink="">
      <xdr:nvSpPr>
        <xdr:cNvPr id="27" name="Rectangle 26">
          <a:extLst>
            <a:ext uri="{FF2B5EF4-FFF2-40B4-BE49-F238E27FC236}">
              <a16:creationId xmlns:a16="http://schemas.microsoft.com/office/drawing/2014/main" id="{8EC0D45A-8A44-474A-9A1D-A23769433320}"/>
            </a:ext>
          </a:extLst>
        </xdr:cNvPr>
        <xdr:cNvSpPr/>
      </xdr:nvSpPr>
      <xdr:spPr>
        <a:xfrm>
          <a:off x="2095501" y="3513667"/>
          <a:ext cx="7139992" cy="2763236"/>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264583</xdr:colOff>
      <xdr:row>0</xdr:row>
      <xdr:rowOff>84666</xdr:rowOff>
    </xdr:from>
    <xdr:to>
      <xdr:col>26</xdr:col>
      <xdr:colOff>328084</xdr:colOff>
      <xdr:row>1</xdr:row>
      <xdr:rowOff>148166</xdr:rowOff>
    </xdr:to>
    <xdr:sp macro="" textlink="">
      <xdr:nvSpPr>
        <xdr:cNvPr id="2" name="Rectangle 1">
          <a:extLst>
            <a:ext uri="{FF2B5EF4-FFF2-40B4-BE49-F238E27FC236}">
              <a16:creationId xmlns:a16="http://schemas.microsoft.com/office/drawing/2014/main" id="{97373AD7-FB6A-46FF-8FB5-8C83B7AF45A0}"/>
            </a:ext>
          </a:extLst>
        </xdr:cNvPr>
        <xdr:cNvSpPr/>
      </xdr:nvSpPr>
      <xdr:spPr>
        <a:xfrm>
          <a:off x="2106083" y="84666"/>
          <a:ext cx="14181668" cy="25400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050"/>
        </a:p>
      </xdr:txBody>
    </xdr:sp>
    <xdr:clientData/>
  </xdr:twoCellAnchor>
  <xdr:twoCellAnchor>
    <xdr:from>
      <xdr:col>3</xdr:col>
      <xdr:colOff>264583</xdr:colOff>
      <xdr:row>2</xdr:row>
      <xdr:rowOff>31750</xdr:rowOff>
    </xdr:from>
    <xdr:to>
      <xdr:col>26</xdr:col>
      <xdr:colOff>327352</xdr:colOff>
      <xdr:row>4</xdr:row>
      <xdr:rowOff>64558</xdr:rowOff>
    </xdr:to>
    <xdr:sp macro="" textlink="">
      <xdr:nvSpPr>
        <xdr:cNvPr id="3" name="Rectangle 2">
          <a:extLst>
            <a:ext uri="{FF2B5EF4-FFF2-40B4-BE49-F238E27FC236}">
              <a16:creationId xmlns:a16="http://schemas.microsoft.com/office/drawing/2014/main" id="{B9578E14-8428-4E64-B2D7-726C9BBBA8C3}"/>
            </a:ext>
          </a:extLst>
        </xdr:cNvPr>
        <xdr:cNvSpPr/>
      </xdr:nvSpPr>
      <xdr:spPr>
        <a:xfrm>
          <a:off x="2106083" y="412750"/>
          <a:ext cx="14180936" cy="413808"/>
        </a:xfrm>
        <a:prstGeom prst="rect">
          <a:avLst/>
        </a:prstGeom>
        <a:solidFill>
          <a:schemeClr val="tx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48025</xdr:colOff>
      <xdr:row>10</xdr:row>
      <xdr:rowOff>84667</xdr:rowOff>
    </xdr:from>
    <xdr:to>
      <xdr:col>3</xdr:col>
      <xdr:colOff>169333</xdr:colOff>
      <xdr:row>32</xdr:row>
      <xdr:rowOff>188566</xdr:rowOff>
    </xdr:to>
    <xdr:sp macro="" textlink="">
      <xdr:nvSpPr>
        <xdr:cNvPr id="4" name="Rectangle 3">
          <a:extLst>
            <a:ext uri="{FF2B5EF4-FFF2-40B4-BE49-F238E27FC236}">
              <a16:creationId xmlns:a16="http://schemas.microsoft.com/office/drawing/2014/main" id="{5A844205-17CD-4B84-A882-482BE2AFCD62}"/>
            </a:ext>
          </a:extLst>
        </xdr:cNvPr>
        <xdr:cNvSpPr/>
      </xdr:nvSpPr>
      <xdr:spPr>
        <a:xfrm>
          <a:off x="48025" y="1989667"/>
          <a:ext cx="1962808" cy="4294899"/>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254000</xdr:colOff>
      <xdr:row>4</xdr:row>
      <xdr:rowOff>169334</xdr:rowOff>
    </xdr:from>
    <xdr:to>
      <xdr:col>15</xdr:col>
      <xdr:colOff>7883</xdr:colOff>
      <xdr:row>18</xdr:row>
      <xdr:rowOff>13286</xdr:rowOff>
    </xdr:to>
    <xdr:sp macro="" textlink="">
      <xdr:nvSpPr>
        <xdr:cNvPr id="5" name="Rectangle 4">
          <a:extLst>
            <a:ext uri="{FF2B5EF4-FFF2-40B4-BE49-F238E27FC236}">
              <a16:creationId xmlns:a16="http://schemas.microsoft.com/office/drawing/2014/main" id="{B6C2FFAF-DD02-4191-B003-20A975CAD743}"/>
            </a:ext>
          </a:extLst>
        </xdr:cNvPr>
        <xdr:cNvSpPr/>
      </xdr:nvSpPr>
      <xdr:spPr>
        <a:xfrm>
          <a:off x="2095500" y="931334"/>
          <a:ext cx="7119883" cy="2510952"/>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212396</xdr:colOff>
      <xdr:row>0</xdr:row>
      <xdr:rowOff>95249</xdr:rowOff>
    </xdr:from>
    <xdr:to>
      <xdr:col>12</xdr:col>
      <xdr:colOff>423333</xdr:colOff>
      <xdr:row>1</xdr:row>
      <xdr:rowOff>134772</xdr:rowOff>
    </xdr:to>
    <xdr:sp macro="" textlink="">
      <xdr:nvSpPr>
        <xdr:cNvPr id="9" name="TextBox 8">
          <a:extLst>
            <a:ext uri="{FF2B5EF4-FFF2-40B4-BE49-F238E27FC236}">
              <a16:creationId xmlns:a16="http://schemas.microsoft.com/office/drawing/2014/main" id="{E2114EB5-B85D-4706-A638-7C01521A11F1}"/>
            </a:ext>
          </a:extLst>
        </xdr:cNvPr>
        <xdr:cNvSpPr txBox="1"/>
      </xdr:nvSpPr>
      <xdr:spPr>
        <a:xfrm>
          <a:off x="2053896" y="95249"/>
          <a:ext cx="5735437" cy="230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FF0000"/>
              </a:solidFill>
              <a:latin typeface="Century Schoolbook" panose="02040604050505020304" pitchFamily="18" charset="0"/>
            </a:rPr>
            <a:t>59TH STORE'S SALES AND PERFOMANCE ANALYSIS</a:t>
          </a:r>
        </a:p>
      </xdr:txBody>
    </xdr:sp>
    <xdr:clientData/>
  </xdr:twoCellAnchor>
  <xdr:twoCellAnchor>
    <xdr:from>
      <xdr:col>7</xdr:col>
      <xdr:colOff>139701</xdr:colOff>
      <xdr:row>4</xdr:row>
      <xdr:rowOff>176740</xdr:rowOff>
    </xdr:from>
    <xdr:to>
      <xdr:col>10</xdr:col>
      <xdr:colOff>330201</xdr:colOff>
      <xdr:row>6</xdr:row>
      <xdr:rowOff>33865</xdr:rowOff>
    </xdr:to>
    <xdr:sp macro="" textlink="">
      <xdr:nvSpPr>
        <xdr:cNvPr id="10" name="TextBox 9">
          <a:extLst>
            <a:ext uri="{FF2B5EF4-FFF2-40B4-BE49-F238E27FC236}">
              <a16:creationId xmlns:a16="http://schemas.microsoft.com/office/drawing/2014/main" id="{AAAAAEA6-FBC3-4C2A-AFE3-D23196461535}"/>
            </a:ext>
          </a:extLst>
        </xdr:cNvPr>
        <xdr:cNvSpPr txBox="1"/>
      </xdr:nvSpPr>
      <xdr:spPr>
        <a:xfrm>
          <a:off x="4436534" y="938740"/>
          <a:ext cx="2032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95000"/>
                </a:schemeClr>
              </a:solidFill>
            </a:rPr>
            <a:t>SALES &amp; REVENUE ANALYSIS</a:t>
          </a:r>
        </a:p>
      </xdr:txBody>
    </xdr:sp>
    <xdr:clientData/>
  </xdr:twoCellAnchor>
  <xdr:twoCellAnchor>
    <xdr:from>
      <xdr:col>19</xdr:col>
      <xdr:colOff>559860</xdr:colOff>
      <xdr:row>4</xdr:row>
      <xdr:rowOff>146049</xdr:rowOff>
    </xdr:from>
    <xdr:to>
      <xdr:col>22</xdr:col>
      <xdr:colOff>288927</xdr:colOff>
      <xdr:row>5</xdr:row>
      <xdr:rowOff>165100</xdr:rowOff>
    </xdr:to>
    <xdr:sp macro="" textlink="">
      <xdr:nvSpPr>
        <xdr:cNvPr id="11" name="TextBox 10">
          <a:extLst>
            <a:ext uri="{FF2B5EF4-FFF2-40B4-BE49-F238E27FC236}">
              <a16:creationId xmlns:a16="http://schemas.microsoft.com/office/drawing/2014/main" id="{4210E415-EB52-4B3E-AEA3-D1198634BC6A}"/>
            </a:ext>
          </a:extLst>
        </xdr:cNvPr>
        <xdr:cNvSpPr txBox="1"/>
      </xdr:nvSpPr>
      <xdr:spPr>
        <a:xfrm>
          <a:off x="12222693" y="908049"/>
          <a:ext cx="1570567"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95000"/>
                </a:schemeClr>
              </a:solidFill>
            </a:rPr>
            <a:t>SALES ANALYSIS</a:t>
          </a:r>
        </a:p>
      </xdr:txBody>
    </xdr:sp>
    <xdr:clientData/>
  </xdr:twoCellAnchor>
  <xdr:twoCellAnchor>
    <xdr:from>
      <xdr:col>26</xdr:col>
      <xdr:colOff>209550</xdr:colOff>
      <xdr:row>4</xdr:row>
      <xdr:rowOff>133351</xdr:rowOff>
    </xdr:from>
    <xdr:to>
      <xdr:col>31</xdr:col>
      <xdr:colOff>333375</xdr:colOff>
      <xdr:row>5</xdr:row>
      <xdr:rowOff>171451</xdr:rowOff>
    </xdr:to>
    <xdr:sp macro="" textlink="">
      <xdr:nvSpPr>
        <xdr:cNvPr id="12" name="TextBox 11">
          <a:extLst>
            <a:ext uri="{FF2B5EF4-FFF2-40B4-BE49-F238E27FC236}">
              <a16:creationId xmlns:a16="http://schemas.microsoft.com/office/drawing/2014/main" id="{DBAE9901-C56C-45D5-B028-5C2328303BBD}"/>
            </a:ext>
          </a:extLst>
        </xdr:cNvPr>
        <xdr:cNvSpPr txBox="1"/>
      </xdr:nvSpPr>
      <xdr:spPr>
        <a:xfrm>
          <a:off x="16059150" y="895351"/>
          <a:ext cx="31718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95000"/>
                </a:schemeClr>
              </a:solidFill>
            </a:rPr>
            <a:t>59th</a:t>
          </a:r>
          <a:r>
            <a:rPr lang="en-US" sz="1100" baseline="0">
              <a:solidFill>
                <a:schemeClr val="bg1">
                  <a:lumMod val="95000"/>
                </a:schemeClr>
              </a:solidFill>
            </a:rPr>
            <a:t> Store Sales and Revenue dashboard</a:t>
          </a:r>
          <a:endParaRPr lang="en-US" sz="1100">
            <a:solidFill>
              <a:schemeClr val="bg1">
                <a:lumMod val="95000"/>
              </a:schemeClr>
            </a:solidFill>
          </a:endParaRPr>
        </a:p>
      </xdr:txBody>
    </xdr:sp>
    <xdr:clientData/>
  </xdr:twoCellAnchor>
  <xdr:twoCellAnchor>
    <xdr:from>
      <xdr:col>6</xdr:col>
      <xdr:colOff>34487</xdr:colOff>
      <xdr:row>19</xdr:row>
      <xdr:rowOff>8650</xdr:rowOff>
    </xdr:from>
    <xdr:to>
      <xdr:col>11</xdr:col>
      <xdr:colOff>485665</xdr:colOff>
      <xdr:row>20</xdr:row>
      <xdr:rowOff>80471</xdr:rowOff>
    </xdr:to>
    <xdr:sp macro="" textlink="">
      <xdr:nvSpPr>
        <xdr:cNvPr id="13" name="TextBox 12">
          <a:extLst>
            <a:ext uri="{FF2B5EF4-FFF2-40B4-BE49-F238E27FC236}">
              <a16:creationId xmlns:a16="http://schemas.microsoft.com/office/drawing/2014/main" id="{D3F33070-C06C-47FD-8936-6C4033298822}"/>
            </a:ext>
          </a:extLst>
        </xdr:cNvPr>
        <xdr:cNvSpPr txBox="1"/>
      </xdr:nvSpPr>
      <xdr:spPr>
        <a:xfrm>
          <a:off x="3713108" y="3544943"/>
          <a:ext cx="3516695" cy="25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95000"/>
                </a:schemeClr>
              </a:solidFill>
            </a:rPr>
            <a:t>CUSTOMER RETENTION &amp; PROMOTION</a:t>
          </a:r>
          <a:r>
            <a:rPr lang="en-US" sz="1100" baseline="0">
              <a:solidFill>
                <a:schemeClr val="bg1">
                  <a:lumMod val="95000"/>
                </a:schemeClr>
              </a:solidFill>
            </a:rPr>
            <a:t> EFFECT</a:t>
          </a:r>
          <a:r>
            <a:rPr lang="en-US" sz="1100">
              <a:solidFill>
                <a:schemeClr val="bg1">
                  <a:lumMod val="95000"/>
                </a:schemeClr>
              </a:solidFill>
            </a:rPr>
            <a:t> ANALYSIS</a:t>
          </a:r>
        </a:p>
      </xdr:txBody>
    </xdr:sp>
    <xdr:clientData/>
  </xdr:twoCellAnchor>
  <xdr:twoCellAnchor>
    <xdr:from>
      <xdr:col>18</xdr:col>
      <xdr:colOff>85287</xdr:colOff>
      <xdr:row>18</xdr:row>
      <xdr:rowOff>93391</xdr:rowOff>
    </xdr:from>
    <xdr:to>
      <xdr:col>23</xdr:col>
      <xdr:colOff>209112</xdr:colOff>
      <xdr:row>19</xdr:row>
      <xdr:rowOff>127111</xdr:rowOff>
    </xdr:to>
    <xdr:sp macro="" textlink="">
      <xdr:nvSpPr>
        <xdr:cNvPr id="14" name="TextBox 13">
          <a:extLst>
            <a:ext uri="{FF2B5EF4-FFF2-40B4-BE49-F238E27FC236}">
              <a16:creationId xmlns:a16="http://schemas.microsoft.com/office/drawing/2014/main" id="{6EF14AAC-3746-4619-84A9-ABCA7FA8B3D3}"/>
            </a:ext>
          </a:extLst>
        </xdr:cNvPr>
        <xdr:cNvSpPr txBox="1"/>
      </xdr:nvSpPr>
      <xdr:spPr>
        <a:xfrm>
          <a:off x="11121149" y="3443563"/>
          <a:ext cx="3189342" cy="219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95000"/>
                </a:schemeClr>
              </a:solidFill>
            </a:rPr>
            <a:t>DISCOUNT EFFECTIVNESS</a:t>
          </a:r>
          <a:r>
            <a:rPr lang="en-US" sz="1100" baseline="0">
              <a:solidFill>
                <a:schemeClr val="bg1">
                  <a:lumMod val="95000"/>
                </a:schemeClr>
              </a:solidFill>
            </a:rPr>
            <a:t> ANALYSIS</a:t>
          </a:r>
          <a:endParaRPr lang="en-US" sz="1100">
            <a:solidFill>
              <a:schemeClr val="bg1">
                <a:lumMod val="95000"/>
              </a:schemeClr>
            </a:solidFill>
          </a:endParaRPr>
        </a:p>
      </xdr:txBody>
    </xdr:sp>
    <xdr:clientData/>
  </xdr:twoCellAnchor>
  <xdr:twoCellAnchor>
    <xdr:from>
      <xdr:col>3</xdr:col>
      <xdr:colOff>566026</xdr:colOff>
      <xdr:row>3</xdr:row>
      <xdr:rowOff>57150</xdr:rowOff>
    </xdr:from>
    <xdr:to>
      <xdr:col>5</xdr:col>
      <xdr:colOff>594601</xdr:colOff>
      <xdr:row>4</xdr:row>
      <xdr:rowOff>28576</xdr:rowOff>
    </xdr:to>
    <xdr:sp macro="" textlink="">
      <xdr:nvSpPr>
        <xdr:cNvPr id="15" name="TextBox 14">
          <a:extLst>
            <a:ext uri="{FF2B5EF4-FFF2-40B4-BE49-F238E27FC236}">
              <a16:creationId xmlns:a16="http://schemas.microsoft.com/office/drawing/2014/main" id="{832A422C-4723-4E2E-BBED-B8FC2565AC5B}"/>
            </a:ext>
          </a:extLst>
        </xdr:cNvPr>
        <xdr:cNvSpPr txBox="1"/>
      </xdr:nvSpPr>
      <xdr:spPr>
        <a:xfrm>
          <a:off x="2405336" y="615512"/>
          <a:ext cx="1254782" cy="157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TOTAL REVENUE</a:t>
          </a:r>
        </a:p>
      </xdr:txBody>
    </xdr:sp>
    <xdr:clientData/>
  </xdr:twoCellAnchor>
  <xdr:twoCellAnchor>
    <xdr:from>
      <xdr:col>3</xdr:col>
      <xdr:colOff>612666</xdr:colOff>
      <xdr:row>2</xdr:row>
      <xdr:rowOff>9526</xdr:rowOff>
    </xdr:from>
    <xdr:to>
      <xdr:col>5</xdr:col>
      <xdr:colOff>574566</xdr:colOff>
      <xdr:row>3</xdr:row>
      <xdr:rowOff>47626</xdr:rowOff>
    </xdr:to>
    <xdr:sp macro="" textlink="KPI!A4">
      <xdr:nvSpPr>
        <xdr:cNvPr id="16" name="TextBox 15">
          <a:extLst>
            <a:ext uri="{FF2B5EF4-FFF2-40B4-BE49-F238E27FC236}">
              <a16:creationId xmlns:a16="http://schemas.microsoft.com/office/drawing/2014/main" id="{F8781799-1348-4C5C-99C8-59BD1A91DC6D}"/>
            </a:ext>
          </a:extLst>
        </xdr:cNvPr>
        <xdr:cNvSpPr txBox="1"/>
      </xdr:nvSpPr>
      <xdr:spPr>
        <a:xfrm>
          <a:off x="2451976" y="381767"/>
          <a:ext cx="1188107" cy="224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266629-A1F5-4181-BD59-2508196A41D9}" type="TxLink">
            <a:rPr lang="en-US" sz="1400" b="0" i="0" u="none" strike="noStrike">
              <a:solidFill>
                <a:schemeClr val="bg1"/>
              </a:solidFill>
              <a:latin typeface="Calibri"/>
              <a:cs typeface="Calibri"/>
            </a:rPr>
            <a:pPr algn="ctr"/>
            <a:t>₦166,344,000</a:t>
          </a:fld>
          <a:endParaRPr lang="en-US" sz="1400">
            <a:solidFill>
              <a:schemeClr val="bg1"/>
            </a:solidFill>
          </a:endParaRPr>
        </a:p>
      </xdr:txBody>
    </xdr:sp>
    <xdr:clientData/>
  </xdr:twoCellAnchor>
  <xdr:twoCellAnchor>
    <xdr:from>
      <xdr:col>8</xdr:col>
      <xdr:colOff>355600</xdr:colOff>
      <xdr:row>3</xdr:row>
      <xdr:rowOff>27516</xdr:rowOff>
    </xdr:from>
    <xdr:to>
      <xdr:col>10</xdr:col>
      <xdr:colOff>521759</xdr:colOff>
      <xdr:row>4</xdr:row>
      <xdr:rowOff>27517</xdr:rowOff>
    </xdr:to>
    <xdr:sp macro="" textlink="">
      <xdr:nvSpPr>
        <xdr:cNvPr id="17" name="TextBox 16">
          <a:extLst>
            <a:ext uri="{FF2B5EF4-FFF2-40B4-BE49-F238E27FC236}">
              <a16:creationId xmlns:a16="http://schemas.microsoft.com/office/drawing/2014/main" id="{9F34ACC7-4BBA-4340-A33E-5D806423203B}"/>
            </a:ext>
          </a:extLst>
        </xdr:cNvPr>
        <xdr:cNvSpPr txBox="1"/>
      </xdr:nvSpPr>
      <xdr:spPr>
        <a:xfrm>
          <a:off x="5266267" y="599016"/>
          <a:ext cx="1393825"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SALES</a:t>
          </a:r>
        </a:p>
      </xdr:txBody>
    </xdr:sp>
    <xdr:clientData/>
  </xdr:twoCellAnchor>
  <xdr:twoCellAnchor>
    <xdr:from>
      <xdr:col>8</xdr:col>
      <xdr:colOff>538691</xdr:colOff>
      <xdr:row>2</xdr:row>
      <xdr:rowOff>30692</xdr:rowOff>
    </xdr:from>
    <xdr:to>
      <xdr:col>10</xdr:col>
      <xdr:colOff>258234</xdr:colOff>
      <xdr:row>3</xdr:row>
      <xdr:rowOff>59267</xdr:rowOff>
    </xdr:to>
    <xdr:sp macro="" textlink="KPI!A8">
      <xdr:nvSpPr>
        <xdr:cNvPr id="18" name="TextBox 17">
          <a:extLst>
            <a:ext uri="{FF2B5EF4-FFF2-40B4-BE49-F238E27FC236}">
              <a16:creationId xmlns:a16="http://schemas.microsoft.com/office/drawing/2014/main" id="{D134B474-E467-4F2A-B1CE-C659708215E5}"/>
            </a:ext>
          </a:extLst>
        </xdr:cNvPr>
        <xdr:cNvSpPr txBox="1"/>
      </xdr:nvSpPr>
      <xdr:spPr>
        <a:xfrm>
          <a:off x="5449358" y="411692"/>
          <a:ext cx="947209"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0AF401-F616-4F91-A86D-3D4ADEDEB7F4}" type="TxLink">
            <a:rPr lang="en-US" sz="1400" b="0" i="0" u="none" strike="noStrike">
              <a:solidFill>
                <a:schemeClr val="bg1"/>
              </a:solidFill>
              <a:latin typeface="Calibri"/>
              <a:cs typeface="Calibri"/>
            </a:rPr>
            <a:pPr algn="ctr"/>
            <a:t> 39,792 </a:t>
          </a:fld>
          <a:endParaRPr lang="en-US" sz="1400">
            <a:solidFill>
              <a:schemeClr val="bg1"/>
            </a:solidFill>
          </a:endParaRPr>
        </a:p>
      </xdr:txBody>
    </xdr:sp>
    <xdr:clientData/>
  </xdr:twoCellAnchor>
  <xdr:twoCellAnchor>
    <xdr:from>
      <xdr:col>13</xdr:col>
      <xdr:colOff>520701</xdr:colOff>
      <xdr:row>2</xdr:row>
      <xdr:rowOff>42334</xdr:rowOff>
    </xdr:from>
    <xdr:to>
      <xdr:col>15</xdr:col>
      <xdr:colOff>244477</xdr:colOff>
      <xdr:row>3</xdr:row>
      <xdr:rowOff>70909</xdr:rowOff>
    </xdr:to>
    <xdr:sp macro="" textlink="KPI!B4">
      <xdr:nvSpPr>
        <xdr:cNvPr id="19" name="TextBox 18">
          <a:extLst>
            <a:ext uri="{FF2B5EF4-FFF2-40B4-BE49-F238E27FC236}">
              <a16:creationId xmlns:a16="http://schemas.microsoft.com/office/drawing/2014/main" id="{D7712A9F-BB52-42E2-9E76-8A7CCCB40ED0}"/>
            </a:ext>
          </a:extLst>
        </xdr:cNvPr>
        <xdr:cNvSpPr txBox="1"/>
      </xdr:nvSpPr>
      <xdr:spPr>
        <a:xfrm>
          <a:off x="8500534" y="423334"/>
          <a:ext cx="951443"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E13417-9D7C-4735-826C-5FB6FFEC8F95}" type="TxLink">
            <a:rPr lang="en-US" sz="1400" b="0" i="0" u="none" strike="noStrike">
              <a:solidFill>
                <a:schemeClr val="bg1"/>
              </a:solidFill>
              <a:latin typeface="Calibri"/>
              <a:cs typeface="Calibri"/>
            </a:rPr>
            <a:pPr algn="ctr"/>
            <a:t>55%</a:t>
          </a:fld>
          <a:endParaRPr lang="en-US" sz="1400">
            <a:solidFill>
              <a:schemeClr val="bg1"/>
            </a:solidFill>
          </a:endParaRPr>
        </a:p>
      </xdr:txBody>
    </xdr:sp>
    <xdr:clientData/>
  </xdr:twoCellAnchor>
  <xdr:twoCellAnchor>
    <xdr:from>
      <xdr:col>12</xdr:col>
      <xdr:colOff>608542</xdr:colOff>
      <xdr:row>3</xdr:row>
      <xdr:rowOff>21167</xdr:rowOff>
    </xdr:from>
    <xdr:to>
      <xdr:col>15</xdr:col>
      <xdr:colOff>541867</xdr:colOff>
      <xdr:row>4</xdr:row>
      <xdr:rowOff>68793</xdr:rowOff>
    </xdr:to>
    <xdr:sp macro="" textlink="">
      <xdr:nvSpPr>
        <xdr:cNvPr id="20" name="TextBox 19">
          <a:extLst>
            <a:ext uri="{FF2B5EF4-FFF2-40B4-BE49-F238E27FC236}">
              <a16:creationId xmlns:a16="http://schemas.microsoft.com/office/drawing/2014/main" id="{A061E96C-8F31-46CB-A477-31FC6263DB22}"/>
            </a:ext>
          </a:extLst>
        </xdr:cNvPr>
        <xdr:cNvSpPr txBox="1"/>
      </xdr:nvSpPr>
      <xdr:spPr>
        <a:xfrm>
          <a:off x="7974542" y="592667"/>
          <a:ext cx="1774825"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AVG</a:t>
          </a:r>
          <a:r>
            <a:rPr lang="en-US" sz="1100" baseline="0">
              <a:solidFill>
                <a:schemeClr val="bg1"/>
              </a:solidFill>
            </a:rPr>
            <a:t> PROFIT MARGIN</a:t>
          </a:r>
          <a:endParaRPr lang="en-US" sz="1100">
            <a:solidFill>
              <a:schemeClr val="bg1"/>
            </a:solidFill>
          </a:endParaRPr>
        </a:p>
      </xdr:txBody>
    </xdr:sp>
    <xdr:clientData/>
  </xdr:twoCellAnchor>
  <xdr:twoCellAnchor>
    <xdr:from>
      <xdr:col>18</xdr:col>
      <xdr:colOff>302684</xdr:colOff>
      <xdr:row>2</xdr:row>
      <xdr:rowOff>31750</xdr:rowOff>
    </xdr:from>
    <xdr:to>
      <xdr:col>19</xdr:col>
      <xdr:colOff>388409</xdr:colOff>
      <xdr:row>3</xdr:row>
      <xdr:rowOff>69850</xdr:rowOff>
    </xdr:to>
    <xdr:sp macro="" textlink="KPI!B8">
      <xdr:nvSpPr>
        <xdr:cNvPr id="21" name="TextBox 20">
          <a:extLst>
            <a:ext uri="{FF2B5EF4-FFF2-40B4-BE49-F238E27FC236}">
              <a16:creationId xmlns:a16="http://schemas.microsoft.com/office/drawing/2014/main" id="{0D046D8D-E576-4D7F-B7DD-D26557FE781D}"/>
            </a:ext>
          </a:extLst>
        </xdr:cNvPr>
        <xdr:cNvSpPr txBox="1"/>
      </xdr:nvSpPr>
      <xdr:spPr>
        <a:xfrm>
          <a:off x="11351684" y="412750"/>
          <a:ext cx="69955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C31F2C-1ED2-4071-9A31-F4EAE2AEECF7}" type="TxLink">
            <a:rPr lang="en-US" sz="1400" b="0" i="0" u="none" strike="noStrike">
              <a:solidFill>
                <a:schemeClr val="bg1"/>
              </a:solidFill>
              <a:latin typeface="Calibri"/>
              <a:cs typeface="Calibri"/>
            </a:rPr>
            <a:pPr algn="ctr"/>
            <a:t>61%</a:t>
          </a:fld>
          <a:endParaRPr lang="en-US" sz="1400">
            <a:solidFill>
              <a:schemeClr val="bg1"/>
            </a:solidFill>
          </a:endParaRPr>
        </a:p>
      </xdr:txBody>
    </xdr:sp>
    <xdr:clientData/>
  </xdr:twoCellAnchor>
  <xdr:twoCellAnchor>
    <xdr:from>
      <xdr:col>17</xdr:col>
      <xdr:colOff>404283</xdr:colOff>
      <xdr:row>3</xdr:row>
      <xdr:rowOff>57150</xdr:rowOff>
    </xdr:from>
    <xdr:to>
      <xdr:col>20</xdr:col>
      <xdr:colOff>156633</xdr:colOff>
      <xdr:row>4</xdr:row>
      <xdr:rowOff>57151</xdr:rowOff>
    </xdr:to>
    <xdr:sp macro="" textlink="">
      <xdr:nvSpPr>
        <xdr:cNvPr id="22" name="TextBox 21">
          <a:extLst>
            <a:ext uri="{FF2B5EF4-FFF2-40B4-BE49-F238E27FC236}">
              <a16:creationId xmlns:a16="http://schemas.microsoft.com/office/drawing/2014/main" id="{7AE72584-C448-44C0-9FD9-216923BED45B}"/>
            </a:ext>
          </a:extLst>
        </xdr:cNvPr>
        <xdr:cNvSpPr txBox="1"/>
      </xdr:nvSpPr>
      <xdr:spPr>
        <a:xfrm>
          <a:off x="10839450" y="628650"/>
          <a:ext cx="159385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INVENTORY</a:t>
          </a:r>
          <a:r>
            <a:rPr lang="en-US" sz="1100" baseline="0">
              <a:solidFill>
                <a:schemeClr val="bg1"/>
              </a:solidFill>
            </a:rPr>
            <a:t> TURNOVER</a:t>
          </a:r>
          <a:endParaRPr lang="en-US" sz="1100">
            <a:solidFill>
              <a:schemeClr val="bg1"/>
            </a:solidFill>
          </a:endParaRPr>
        </a:p>
      </xdr:txBody>
    </xdr:sp>
    <xdr:clientData/>
  </xdr:twoCellAnchor>
  <xdr:twoCellAnchor editAs="oneCell">
    <xdr:from>
      <xdr:col>0</xdr:col>
      <xdr:colOff>70909</xdr:colOff>
      <xdr:row>0</xdr:row>
      <xdr:rowOff>74084</xdr:rowOff>
    </xdr:from>
    <xdr:to>
      <xdr:col>3</xdr:col>
      <xdr:colOff>184662</xdr:colOff>
      <xdr:row>10</xdr:row>
      <xdr:rowOff>27916</xdr:rowOff>
    </xdr:to>
    <xdr:pic>
      <xdr:nvPicPr>
        <xdr:cNvPr id="26" name="Picture 25">
          <a:extLst>
            <a:ext uri="{FF2B5EF4-FFF2-40B4-BE49-F238E27FC236}">
              <a16:creationId xmlns:a16="http://schemas.microsoft.com/office/drawing/2014/main" id="{64A44132-365A-41CD-B256-D8C48C084B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909" y="74084"/>
          <a:ext cx="1955253" cy="1858832"/>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xdr:from>
      <xdr:col>3</xdr:col>
      <xdr:colOff>264583</xdr:colOff>
      <xdr:row>7</xdr:row>
      <xdr:rowOff>169334</xdr:rowOff>
    </xdr:from>
    <xdr:to>
      <xdr:col>6</xdr:col>
      <xdr:colOff>243416</xdr:colOff>
      <xdr:row>17</xdr:row>
      <xdr:rowOff>183310</xdr:rowOff>
    </xdr:to>
    <xdr:graphicFrame macro="">
      <xdr:nvGraphicFramePr>
        <xdr:cNvPr id="30" name="Chart 29">
          <a:extLst>
            <a:ext uri="{FF2B5EF4-FFF2-40B4-BE49-F238E27FC236}">
              <a16:creationId xmlns:a16="http://schemas.microsoft.com/office/drawing/2014/main" id="{8823884E-E479-4506-BED7-5C1E1AD66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95250</xdr:colOff>
      <xdr:row>7</xdr:row>
      <xdr:rowOff>169333</xdr:rowOff>
    </xdr:from>
    <xdr:to>
      <xdr:col>14</xdr:col>
      <xdr:colOff>582083</xdr:colOff>
      <xdr:row>17</xdr:row>
      <xdr:rowOff>179990</xdr:rowOff>
    </xdr:to>
    <xdr:graphicFrame macro="">
      <xdr:nvGraphicFramePr>
        <xdr:cNvPr id="33" name="Chart 32">
          <a:extLst>
            <a:ext uri="{FF2B5EF4-FFF2-40B4-BE49-F238E27FC236}">
              <a16:creationId xmlns:a16="http://schemas.microsoft.com/office/drawing/2014/main" id="{891A371D-686D-451A-A3EA-E7BEE2FF7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105832</xdr:colOff>
      <xdr:row>7</xdr:row>
      <xdr:rowOff>158749</xdr:rowOff>
    </xdr:from>
    <xdr:to>
      <xdr:col>26</xdr:col>
      <xdr:colOff>305018</xdr:colOff>
      <xdr:row>17</xdr:row>
      <xdr:rowOff>181046</xdr:rowOff>
    </xdr:to>
    <xdr:graphicFrame macro="">
      <xdr:nvGraphicFramePr>
        <xdr:cNvPr id="34" name="Chart 33">
          <a:extLst>
            <a:ext uri="{FF2B5EF4-FFF2-40B4-BE49-F238E27FC236}">
              <a16:creationId xmlns:a16="http://schemas.microsoft.com/office/drawing/2014/main" id="{08AEE354-60FD-4473-820B-5C1649078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261300</xdr:colOff>
      <xdr:row>21</xdr:row>
      <xdr:rowOff>63500</xdr:rowOff>
    </xdr:from>
    <xdr:to>
      <xdr:col>7</xdr:col>
      <xdr:colOff>158751</xdr:colOff>
      <xdr:row>32</xdr:row>
      <xdr:rowOff>143531</xdr:rowOff>
    </xdr:to>
    <xdr:graphicFrame macro="">
      <xdr:nvGraphicFramePr>
        <xdr:cNvPr id="38" name="Chart 37">
          <a:extLst>
            <a:ext uri="{FF2B5EF4-FFF2-40B4-BE49-F238E27FC236}">
              <a16:creationId xmlns:a16="http://schemas.microsoft.com/office/drawing/2014/main" id="{A3B150E6-8EB7-412E-9313-6874FF0AD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137584</xdr:colOff>
      <xdr:row>21</xdr:row>
      <xdr:rowOff>63500</xdr:rowOff>
    </xdr:from>
    <xdr:to>
      <xdr:col>26</xdr:col>
      <xdr:colOff>305093</xdr:colOff>
      <xdr:row>32</xdr:row>
      <xdr:rowOff>144588</xdr:rowOff>
    </xdr:to>
    <xdr:graphicFrame macro="">
      <xdr:nvGraphicFramePr>
        <xdr:cNvPr id="39" name="Chart 38">
          <a:extLst>
            <a:ext uri="{FF2B5EF4-FFF2-40B4-BE49-F238E27FC236}">
              <a16:creationId xmlns:a16="http://schemas.microsoft.com/office/drawing/2014/main" id="{3C00D1C9-FB4B-49E5-BD3C-1B30CF2C4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162034</xdr:colOff>
      <xdr:row>21</xdr:row>
      <xdr:rowOff>48173</xdr:rowOff>
    </xdr:from>
    <xdr:to>
      <xdr:col>14</xdr:col>
      <xdr:colOff>606206</xdr:colOff>
      <xdr:row>32</xdr:row>
      <xdr:rowOff>143531</xdr:rowOff>
    </xdr:to>
    <xdr:graphicFrame macro="">
      <xdr:nvGraphicFramePr>
        <xdr:cNvPr id="40" name="Chart 39">
          <a:extLst>
            <a:ext uri="{FF2B5EF4-FFF2-40B4-BE49-F238E27FC236}">
              <a16:creationId xmlns:a16="http://schemas.microsoft.com/office/drawing/2014/main" id="{1F594A3A-8B07-4893-85A7-65D11DB78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280057</xdr:colOff>
      <xdr:row>2</xdr:row>
      <xdr:rowOff>9525</xdr:rowOff>
    </xdr:from>
    <xdr:to>
      <xdr:col>4</xdr:col>
      <xdr:colOff>108606</xdr:colOff>
      <xdr:row>4</xdr:row>
      <xdr:rowOff>66675</xdr:rowOff>
    </xdr:to>
    <xdr:pic>
      <xdr:nvPicPr>
        <xdr:cNvPr id="42" name="Graphic 41" descr="Dollar with solid fill">
          <a:extLst>
            <a:ext uri="{FF2B5EF4-FFF2-40B4-BE49-F238E27FC236}">
              <a16:creationId xmlns:a16="http://schemas.microsoft.com/office/drawing/2014/main" id="{3621C028-02BB-4135-973F-95937CB9ABF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119367" y="381766"/>
          <a:ext cx="441653" cy="429392"/>
        </a:xfrm>
        <a:prstGeom prst="rect">
          <a:avLst/>
        </a:prstGeom>
      </xdr:spPr>
    </xdr:pic>
    <xdr:clientData/>
  </xdr:twoCellAnchor>
  <xdr:twoCellAnchor editAs="oneCell">
    <xdr:from>
      <xdr:col>8</xdr:col>
      <xdr:colOff>57149</xdr:colOff>
      <xdr:row>1</xdr:row>
      <xdr:rowOff>173567</xdr:rowOff>
    </xdr:from>
    <xdr:to>
      <xdr:col>8</xdr:col>
      <xdr:colOff>566208</xdr:colOff>
      <xdr:row>4</xdr:row>
      <xdr:rowOff>106892</xdr:rowOff>
    </xdr:to>
    <xdr:pic>
      <xdr:nvPicPr>
        <xdr:cNvPr id="43" name="Graphic 42" descr="Money with solid fill">
          <a:extLst>
            <a:ext uri="{FF2B5EF4-FFF2-40B4-BE49-F238E27FC236}">
              <a16:creationId xmlns:a16="http://schemas.microsoft.com/office/drawing/2014/main" id="{C67502A3-F14E-46D8-97A0-538BE48D90C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967816" y="364067"/>
          <a:ext cx="509059" cy="504825"/>
        </a:xfrm>
        <a:prstGeom prst="rect">
          <a:avLst/>
        </a:prstGeom>
      </xdr:spPr>
    </xdr:pic>
    <xdr:clientData/>
  </xdr:twoCellAnchor>
  <xdr:twoCellAnchor editAs="oneCell">
    <xdr:from>
      <xdr:col>12</xdr:col>
      <xdr:colOff>329142</xdr:colOff>
      <xdr:row>2</xdr:row>
      <xdr:rowOff>20108</xdr:rowOff>
    </xdr:from>
    <xdr:to>
      <xdr:col>13</xdr:col>
      <xdr:colOff>186267</xdr:colOff>
      <xdr:row>4</xdr:row>
      <xdr:rowOff>105833</xdr:rowOff>
    </xdr:to>
    <xdr:pic>
      <xdr:nvPicPr>
        <xdr:cNvPr id="44" name="Graphic 43" descr="Coins with solid fill">
          <a:extLst>
            <a:ext uri="{FF2B5EF4-FFF2-40B4-BE49-F238E27FC236}">
              <a16:creationId xmlns:a16="http://schemas.microsoft.com/office/drawing/2014/main" id="{753D88B0-627F-4719-B8F3-B6EA8F28CF2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695142" y="401108"/>
          <a:ext cx="470958" cy="466725"/>
        </a:xfrm>
        <a:prstGeom prst="rect">
          <a:avLst/>
        </a:prstGeom>
      </xdr:spPr>
    </xdr:pic>
    <xdr:clientData/>
  </xdr:twoCellAnchor>
  <xdr:twoCellAnchor editAs="oneCell">
    <xdr:from>
      <xdr:col>16</xdr:col>
      <xdr:colOff>589491</xdr:colOff>
      <xdr:row>1</xdr:row>
      <xdr:rowOff>151342</xdr:rowOff>
    </xdr:from>
    <xdr:to>
      <xdr:col>17</xdr:col>
      <xdr:colOff>484716</xdr:colOff>
      <xdr:row>4</xdr:row>
      <xdr:rowOff>84667</xdr:rowOff>
    </xdr:to>
    <xdr:pic>
      <xdr:nvPicPr>
        <xdr:cNvPr id="45" name="Graphic 44" descr="Gauge with solid fill">
          <a:extLst>
            <a:ext uri="{FF2B5EF4-FFF2-40B4-BE49-F238E27FC236}">
              <a16:creationId xmlns:a16="http://schemas.microsoft.com/office/drawing/2014/main" id="{205F07E6-4264-4943-8343-0BEF668AC7E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410824" y="341842"/>
          <a:ext cx="509059" cy="504825"/>
        </a:xfrm>
        <a:prstGeom prst="rect">
          <a:avLst/>
        </a:prstGeom>
      </xdr:spPr>
    </xdr:pic>
    <xdr:clientData/>
  </xdr:twoCellAnchor>
  <xdr:twoCellAnchor editAs="oneCell">
    <xdr:from>
      <xdr:col>0</xdr:col>
      <xdr:colOff>84666</xdr:colOff>
      <xdr:row>26</xdr:row>
      <xdr:rowOff>84668</xdr:rowOff>
    </xdr:from>
    <xdr:to>
      <xdr:col>3</xdr:col>
      <xdr:colOff>137582</xdr:colOff>
      <xdr:row>32</xdr:row>
      <xdr:rowOff>148168</xdr:rowOff>
    </xdr:to>
    <mc:AlternateContent xmlns:mc="http://schemas.openxmlformats.org/markup-compatibility/2006" xmlns:a14="http://schemas.microsoft.com/office/drawing/2010/main">
      <mc:Choice Requires="a14">
        <xdr:graphicFrame macro="">
          <xdr:nvGraphicFramePr>
            <xdr:cNvPr id="47" name="product_category">
              <a:extLst>
                <a:ext uri="{FF2B5EF4-FFF2-40B4-BE49-F238E27FC236}">
                  <a16:creationId xmlns:a16="http://schemas.microsoft.com/office/drawing/2014/main" id="{2BDE0CB4-B6E4-4592-A55B-9FEF29B8CE58}"/>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84666" y="5037668"/>
              <a:ext cx="1894416"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105833</xdr:colOff>
      <xdr:row>21</xdr:row>
      <xdr:rowOff>116417</xdr:rowOff>
    </xdr:from>
    <xdr:to>
      <xdr:col>3</xdr:col>
      <xdr:colOff>137583</xdr:colOff>
      <xdr:row>26</xdr:row>
      <xdr:rowOff>95248</xdr:rowOff>
    </xdr:to>
    <mc:AlternateContent xmlns:mc="http://schemas.openxmlformats.org/markup-compatibility/2006" xmlns:a14="http://schemas.microsoft.com/office/drawing/2010/main">
      <mc:Choice Requires="a14">
        <xdr:graphicFrame macro="">
          <xdr:nvGraphicFramePr>
            <xdr:cNvPr id="48" name="sales_channel">
              <a:extLst>
                <a:ext uri="{FF2B5EF4-FFF2-40B4-BE49-F238E27FC236}">
                  <a16:creationId xmlns:a16="http://schemas.microsoft.com/office/drawing/2014/main" id="{E1BA3480-98B6-4705-8173-2FD406460B20}"/>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05833" y="4116917"/>
              <a:ext cx="1873250" cy="931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264583</xdr:colOff>
      <xdr:row>7</xdr:row>
      <xdr:rowOff>169333</xdr:rowOff>
    </xdr:from>
    <xdr:to>
      <xdr:col>9</xdr:col>
      <xdr:colOff>116417</xdr:colOff>
      <xdr:row>17</xdr:row>
      <xdr:rowOff>181886</xdr:rowOff>
    </xdr:to>
    <xdr:graphicFrame macro="">
      <xdr:nvGraphicFramePr>
        <xdr:cNvPr id="50" name="Chart 49">
          <a:extLst>
            <a:ext uri="{FF2B5EF4-FFF2-40B4-BE49-F238E27FC236}">
              <a16:creationId xmlns:a16="http://schemas.microsoft.com/office/drawing/2014/main" id="{308B9CF0-8081-4C73-82BD-1A6F742D9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508000</xdr:colOff>
      <xdr:row>3</xdr:row>
      <xdr:rowOff>42333</xdr:rowOff>
    </xdr:from>
    <xdr:to>
      <xdr:col>26</xdr:col>
      <xdr:colOff>341841</xdr:colOff>
      <xdr:row>4</xdr:row>
      <xdr:rowOff>165099</xdr:rowOff>
    </xdr:to>
    <xdr:graphicFrame macro="">
      <xdr:nvGraphicFramePr>
        <xdr:cNvPr id="51" name="Chart 50">
          <a:extLst>
            <a:ext uri="{FF2B5EF4-FFF2-40B4-BE49-F238E27FC236}">
              <a16:creationId xmlns:a16="http://schemas.microsoft.com/office/drawing/2014/main" id="{DA428BC8-C68C-412A-BFF0-4312B19A7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137583</xdr:colOff>
      <xdr:row>7</xdr:row>
      <xdr:rowOff>169333</xdr:rowOff>
    </xdr:from>
    <xdr:to>
      <xdr:col>12</xdr:col>
      <xdr:colOff>63500</xdr:colOff>
      <xdr:row>17</xdr:row>
      <xdr:rowOff>181412</xdr:rowOff>
    </xdr:to>
    <xdr:graphicFrame macro="">
      <xdr:nvGraphicFramePr>
        <xdr:cNvPr id="52" name="Chart 51">
          <a:extLst>
            <a:ext uri="{FF2B5EF4-FFF2-40B4-BE49-F238E27FC236}">
              <a16:creationId xmlns:a16="http://schemas.microsoft.com/office/drawing/2014/main" id="{91C94D28-B9EB-42B9-8FDD-C175130AD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177728</xdr:colOff>
      <xdr:row>21</xdr:row>
      <xdr:rowOff>63501</xdr:rowOff>
    </xdr:from>
    <xdr:to>
      <xdr:col>11</xdr:col>
      <xdr:colOff>126999</xdr:colOff>
      <xdr:row>32</xdr:row>
      <xdr:rowOff>149352</xdr:rowOff>
    </xdr:to>
    <xdr:graphicFrame macro="">
      <xdr:nvGraphicFramePr>
        <xdr:cNvPr id="53" name="Chart 52">
          <a:extLst>
            <a:ext uri="{FF2B5EF4-FFF2-40B4-BE49-F238E27FC236}">
              <a16:creationId xmlns:a16="http://schemas.microsoft.com/office/drawing/2014/main" id="{673C4A0C-4FAA-4352-B5DA-47E2CE096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22</xdr:col>
      <xdr:colOff>79376</xdr:colOff>
      <xdr:row>2</xdr:row>
      <xdr:rowOff>29633</xdr:rowOff>
    </xdr:from>
    <xdr:to>
      <xdr:col>23</xdr:col>
      <xdr:colOff>165100</xdr:colOff>
      <xdr:row>3</xdr:row>
      <xdr:rowOff>67733</xdr:rowOff>
    </xdr:to>
    <xdr:sp macro="" textlink="Dataset!AB5">
      <xdr:nvSpPr>
        <xdr:cNvPr id="41" name="TextBox 40">
          <a:extLst>
            <a:ext uri="{FF2B5EF4-FFF2-40B4-BE49-F238E27FC236}">
              <a16:creationId xmlns:a16="http://schemas.microsoft.com/office/drawing/2014/main" id="{A0409FEB-D210-4BD1-A9C7-D2FDDF1272A5}"/>
            </a:ext>
          </a:extLst>
        </xdr:cNvPr>
        <xdr:cNvSpPr txBox="1"/>
      </xdr:nvSpPr>
      <xdr:spPr>
        <a:xfrm>
          <a:off x="13583709" y="410633"/>
          <a:ext cx="69955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274489-29BB-484E-B474-6CE3C1BB4B55}" type="TxLink">
            <a:rPr lang="en-US" sz="1400" b="0" i="0" u="none" strike="noStrike">
              <a:solidFill>
                <a:schemeClr val="bg1"/>
              </a:solidFill>
              <a:latin typeface="Calibri"/>
              <a:ea typeface="+mn-ea"/>
              <a:cs typeface="Calibri"/>
            </a:rPr>
            <a:pPr marL="0" indent="0" algn="ctr"/>
            <a:t>381</a:t>
          </a:fld>
          <a:endParaRPr lang="en-US" sz="1400" b="0" i="0" u="none" strike="noStrike">
            <a:solidFill>
              <a:schemeClr val="bg1"/>
            </a:solidFill>
            <a:latin typeface="Calibri"/>
            <a:ea typeface="+mn-ea"/>
            <a:cs typeface="Calibri"/>
          </a:endParaRPr>
        </a:p>
      </xdr:txBody>
    </xdr:sp>
    <xdr:clientData/>
  </xdr:twoCellAnchor>
  <xdr:twoCellAnchor>
    <xdr:from>
      <xdr:col>23</xdr:col>
      <xdr:colOff>597957</xdr:colOff>
      <xdr:row>2</xdr:row>
      <xdr:rowOff>20109</xdr:rowOff>
    </xdr:from>
    <xdr:to>
      <xdr:col>25</xdr:col>
      <xdr:colOff>69850</xdr:colOff>
      <xdr:row>3</xdr:row>
      <xdr:rowOff>58209</xdr:rowOff>
    </xdr:to>
    <xdr:sp macro="" textlink="Dataset!AB4">
      <xdr:nvSpPr>
        <xdr:cNvPr id="46" name="TextBox 45">
          <a:extLst>
            <a:ext uri="{FF2B5EF4-FFF2-40B4-BE49-F238E27FC236}">
              <a16:creationId xmlns:a16="http://schemas.microsoft.com/office/drawing/2014/main" id="{E43EAA66-04C6-4B7E-94F8-3A2D3C915467}"/>
            </a:ext>
          </a:extLst>
        </xdr:cNvPr>
        <xdr:cNvSpPr txBox="1"/>
      </xdr:nvSpPr>
      <xdr:spPr>
        <a:xfrm>
          <a:off x="14716124" y="401109"/>
          <a:ext cx="69955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592BD6-4016-4224-B29B-ED018B35078A}" type="TxLink">
            <a:rPr lang="en-US" sz="1400" b="0" i="0" u="none" strike="noStrike">
              <a:solidFill>
                <a:schemeClr val="bg1"/>
              </a:solidFill>
              <a:latin typeface="Calibri"/>
              <a:ea typeface="+mn-ea"/>
              <a:cs typeface="Calibri"/>
            </a:rPr>
            <a:pPr marL="0" indent="0" algn="ctr"/>
            <a:t>411</a:t>
          </a:fld>
          <a:endParaRPr lang="en-US" sz="1400" b="0" i="0" u="none" strike="noStrike">
            <a:solidFill>
              <a:schemeClr val="bg1"/>
            </a:solidFill>
            <a:latin typeface="Calibri"/>
            <a:ea typeface="+mn-ea"/>
            <a:cs typeface="Calibri"/>
          </a:endParaRPr>
        </a:p>
      </xdr:txBody>
    </xdr:sp>
    <xdr:clientData/>
  </xdr:twoCellAnchor>
  <xdr:twoCellAnchor editAs="oneCell">
    <xdr:from>
      <xdr:col>0</xdr:col>
      <xdr:colOff>95250</xdr:colOff>
      <xdr:row>10</xdr:row>
      <xdr:rowOff>158751</xdr:rowOff>
    </xdr:from>
    <xdr:to>
      <xdr:col>3</xdr:col>
      <xdr:colOff>127001</xdr:colOff>
      <xdr:row>20</xdr:row>
      <xdr:rowOff>21166</xdr:rowOff>
    </xdr:to>
    <mc:AlternateContent xmlns:mc="http://schemas.openxmlformats.org/markup-compatibility/2006" xmlns:a14="http://schemas.microsoft.com/office/drawing/2010/main">
      <mc:Choice Requires="a14">
        <xdr:graphicFrame macro="">
          <xdr:nvGraphicFramePr>
            <xdr:cNvPr id="54" name="Years">
              <a:extLst>
                <a:ext uri="{FF2B5EF4-FFF2-40B4-BE49-F238E27FC236}">
                  <a16:creationId xmlns:a16="http://schemas.microsoft.com/office/drawing/2014/main" id="{302366AB-8633-4D79-81B6-370CFFD5BE4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5250" y="2063751"/>
              <a:ext cx="1873251" cy="1767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16</xdr:row>
      <xdr:rowOff>158750</xdr:rowOff>
    </xdr:from>
    <xdr:to>
      <xdr:col>3</xdr:col>
      <xdr:colOff>127001</xdr:colOff>
      <xdr:row>21</xdr:row>
      <xdr:rowOff>126998</xdr:rowOff>
    </xdr:to>
    <mc:AlternateContent xmlns:mc="http://schemas.openxmlformats.org/markup-compatibility/2006" xmlns:a14="http://schemas.microsoft.com/office/drawing/2010/main">
      <mc:Choice Requires="a14">
        <xdr:graphicFrame macro="">
          <xdr:nvGraphicFramePr>
            <xdr:cNvPr id="49" name="customer_type">
              <a:extLst>
                <a:ext uri="{FF2B5EF4-FFF2-40B4-BE49-F238E27FC236}">
                  <a16:creationId xmlns:a16="http://schemas.microsoft.com/office/drawing/2014/main" id="{59DE1E48-A8C6-4AEF-8320-3E8AE36F6AEE}"/>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95250" y="3206750"/>
              <a:ext cx="1873251" cy="920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4.947186226855" createdVersion="7" refreshedVersion="7" minRefreshableVersion="3" recordCount="792" xr:uid="{00000000-000A-0000-FFFF-FFFF10000000}">
  <cacheSource type="worksheet">
    <worksheetSource name="SalesData"/>
  </cacheSource>
  <cacheFields count="29">
    <cacheField name="date" numFmtId="14">
      <sharedItems containsSemiMixedTypes="0" containsNonDate="0" containsDate="1" containsString="0" minDate="2021-06-07T00:00:00" maxDate="2023-12-18T00:00:00" count="532">
        <d v="2023-07-31T00:00:00"/>
        <d v="2021-08-29T00:00:00"/>
        <d v="2021-06-30T00:00:00"/>
        <d v="2022-06-22T00:00:00"/>
        <d v="2022-03-07T00:00:00"/>
        <d v="2023-04-11T00:00:00"/>
        <d v="2022-01-02T00:00:00"/>
        <d v="2023-02-08T00:00:00"/>
        <d v="2022-05-23T00:00:00"/>
        <d v="2022-02-27T00:00:00"/>
        <d v="2022-11-19T00:00:00"/>
        <d v="2022-07-07T00:00:00"/>
        <d v="2023-09-26T00:00:00"/>
        <d v="2022-06-07T00:00:00"/>
        <d v="2022-12-22T00:00:00"/>
        <d v="2022-01-07T00:00:00"/>
        <d v="2022-11-29T00:00:00"/>
        <d v="2021-12-25T00:00:00"/>
        <d v="2023-02-03T00:00:00"/>
        <d v="2023-10-28T00:00:00"/>
        <d v="2022-03-18T00:00:00"/>
        <d v="2023-01-22T00:00:00"/>
        <d v="2022-11-25T00:00:00"/>
        <d v="2023-08-04T00:00:00"/>
        <d v="2023-05-27T00:00:00"/>
        <d v="2022-12-18T00:00:00"/>
        <d v="2022-07-30T00:00:00"/>
        <d v="2021-06-07T00:00:00"/>
        <d v="2021-07-04T00:00:00"/>
        <d v="2021-09-02T00:00:00"/>
        <d v="2023-09-01T00:00:00"/>
        <d v="2023-12-17T00:00:00"/>
        <d v="2023-03-16T00:00:00"/>
        <d v="2022-01-25T00:00:00"/>
        <d v="2022-05-06T00:00:00"/>
        <d v="2022-08-26T00:00:00"/>
        <d v="2023-08-24T00:00:00"/>
        <d v="2023-09-11T00:00:00"/>
        <d v="2023-06-13T00:00:00"/>
        <d v="2023-09-02T00:00:00"/>
        <d v="2023-09-15T00:00:00"/>
        <d v="2023-05-29T00:00:00"/>
        <d v="2022-01-15T00:00:00"/>
        <d v="2021-07-27T00:00:00"/>
        <d v="2022-04-16T00:00:00"/>
        <d v="2021-09-24T00:00:00"/>
        <d v="2022-12-20T00:00:00"/>
        <d v="2022-06-18T00:00:00"/>
        <d v="2023-07-25T00:00:00"/>
        <d v="2022-03-17T00:00:00"/>
        <d v="2021-09-23T00:00:00"/>
        <d v="2023-06-07T00:00:00"/>
        <d v="2022-06-17T00:00:00"/>
        <d v="2022-07-13T00:00:00"/>
        <d v="2023-06-29T00:00:00"/>
        <d v="2022-04-24T00:00:00"/>
        <d v="2023-07-04T00:00:00"/>
        <d v="2021-08-15T00:00:00"/>
        <d v="2022-08-08T00:00:00"/>
        <d v="2023-05-30T00:00:00"/>
        <d v="2022-04-06T00:00:00"/>
        <d v="2022-03-05T00:00:00"/>
        <d v="2022-12-29T00:00:00"/>
        <d v="2023-02-14T00:00:00"/>
        <d v="2023-05-13T00:00:00"/>
        <d v="2022-01-23T00:00:00"/>
        <d v="2021-10-08T00:00:00"/>
        <d v="2023-01-02T00:00:00"/>
        <d v="2022-02-05T00:00:00"/>
        <d v="2023-07-22T00:00:00"/>
        <d v="2022-03-29T00:00:00"/>
        <d v="2022-02-03T00:00:00"/>
        <d v="2023-08-05T00:00:00"/>
        <d v="2022-07-04T00:00:00"/>
        <d v="2023-02-15T00:00:00"/>
        <d v="2022-09-07T00:00:00"/>
        <d v="2023-11-25T00:00:00"/>
        <d v="2023-09-09T00:00:00"/>
        <d v="2021-09-04T00:00:00"/>
        <d v="2021-08-10T00:00:00"/>
        <d v="2023-01-15T00:00:00"/>
        <d v="2022-04-26T00:00:00"/>
        <d v="2022-09-03T00:00:00"/>
        <d v="2023-06-18T00:00:00"/>
        <d v="2022-11-12T00:00:00"/>
        <d v="2022-10-08T00:00:00"/>
        <d v="2023-02-12T00:00:00"/>
        <d v="2023-10-16T00:00:00"/>
        <d v="2021-10-30T00:00:00"/>
        <d v="2022-05-02T00:00:00"/>
        <d v="2022-04-27T00:00:00"/>
        <d v="2022-11-28T00:00:00"/>
        <d v="2023-06-17T00:00:00"/>
        <d v="2023-08-28T00:00:00"/>
        <d v="2023-04-16T00:00:00"/>
        <d v="2023-06-24T00:00:00"/>
        <d v="2023-02-20T00:00:00"/>
        <d v="2021-11-15T00:00:00"/>
        <d v="2022-01-06T00:00:00"/>
        <d v="2023-08-31T00:00:00"/>
        <d v="2022-01-03T00:00:00"/>
        <d v="2022-11-08T00:00:00"/>
        <d v="2023-04-22T00:00:00"/>
        <d v="2023-08-16T00:00:00"/>
        <d v="2022-03-30T00:00:00"/>
        <d v="2023-01-26T00:00:00"/>
        <d v="2021-09-21T00:00:00"/>
        <d v="2022-07-15T00:00:00"/>
        <d v="2023-06-01T00:00:00"/>
        <d v="2021-07-21T00:00:00"/>
        <d v="2022-03-13T00:00:00"/>
        <d v="2022-08-02T00:00:00"/>
        <d v="2023-03-11T00:00:00"/>
        <d v="2022-02-22T00:00:00"/>
        <d v="2022-09-21T00:00:00"/>
        <d v="2021-08-19T00:00:00"/>
        <d v="2022-08-12T00:00:00"/>
        <d v="2023-02-06T00:00:00"/>
        <d v="2023-12-04T00:00:00"/>
        <d v="2021-09-08T00:00:00"/>
        <d v="2023-02-24T00:00:00"/>
        <d v="2023-11-28T00:00:00"/>
        <d v="2023-05-23T00:00:00"/>
        <d v="2023-09-08T00:00:00"/>
        <d v="2021-12-26T00:00:00"/>
        <d v="2023-12-01T00:00:00"/>
        <d v="2023-02-16T00:00:00"/>
        <d v="2023-02-19T00:00:00"/>
        <d v="2022-05-19T00:00:00"/>
        <d v="2022-12-27T00:00:00"/>
        <d v="2022-10-23T00:00:00"/>
        <d v="2023-02-21T00:00:00"/>
        <d v="2023-01-30T00:00:00"/>
        <d v="2021-10-28T00:00:00"/>
        <d v="2021-12-31T00:00:00"/>
        <d v="2021-06-16T00:00:00"/>
        <d v="2023-11-23T00:00:00"/>
        <d v="2021-10-15T00:00:00"/>
        <d v="2023-09-27T00:00:00"/>
        <d v="2021-12-14T00:00:00"/>
        <d v="2022-01-24T00:00:00"/>
        <d v="2022-06-06T00:00:00"/>
        <d v="2023-02-05T00:00:00"/>
        <d v="2022-05-11T00:00:00"/>
        <d v="2022-08-21T00:00:00"/>
        <d v="2022-10-15T00:00:00"/>
        <d v="2021-10-16T00:00:00"/>
        <d v="2021-11-14T00:00:00"/>
        <d v="2022-10-07T00:00:00"/>
        <d v="2023-02-02T00:00:00"/>
        <d v="2021-12-30T00:00:00"/>
        <d v="2021-11-18T00:00:00"/>
        <d v="2023-02-27T00:00:00"/>
        <d v="2022-07-05T00:00:00"/>
        <d v="2023-08-19T00:00:00"/>
        <d v="2022-06-30T00:00:00"/>
        <d v="2021-10-12T00:00:00"/>
        <d v="2022-07-21T00:00:00"/>
        <d v="2022-11-10T00:00:00"/>
        <d v="2022-05-15T00:00:00"/>
        <d v="2022-06-27T00:00:00"/>
        <d v="2023-08-17T00:00:00"/>
        <d v="2022-03-10T00:00:00"/>
        <d v="2021-12-24T00:00:00"/>
        <d v="2022-07-09T00:00:00"/>
        <d v="2023-09-07T00:00:00"/>
        <d v="2023-01-16T00:00:00"/>
        <d v="2022-10-21T00:00:00"/>
        <d v="2023-07-03T00:00:00"/>
        <d v="2022-07-29T00:00:00"/>
        <d v="2023-10-07T00:00:00"/>
        <d v="2022-03-19T00:00:00"/>
        <d v="2023-01-03T00:00:00"/>
        <d v="2022-01-16T00:00:00"/>
        <d v="2021-11-01T00:00:00"/>
        <d v="2022-03-23T00:00:00"/>
        <d v="2022-07-24T00:00:00"/>
        <d v="2023-01-05T00:00:00"/>
        <d v="2021-09-19T00:00:00"/>
        <d v="2022-11-11T00:00:00"/>
        <d v="2022-02-18T00:00:00"/>
        <d v="2023-11-22T00:00:00"/>
        <d v="2022-12-17T00:00:00"/>
        <d v="2022-08-16T00:00:00"/>
        <d v="2021-07-09T00:00:00"/>
        <d v="2023-05-31T00:00:00"/>
        <d v="2023-03-13T00:00:00"/>
        <d v="2021-07-07T00:00:00"/>
        <d v="2023-10-26T00:00:00"/>
        <d v="2021-11-17T00:00:00"/>
        <d v="2022-01-30T00:00:00"/>
        <d v="2023-08-20T00:00:00"/>
        <d v="2023-12-02T00:00:00"/>
        <d v="2022-11-02T00:00:00"/>
        <d v="2021-11-04T00:00:00"/>
        <d v="2023-12-08T00:00:00"/>
        <d v="2023-08-14T00:00:00"/>
        <d v="2023-01-19T00:00:00"/>
        <d v="2023-10-20T00:00:00"/>
        <d v="2022-04-29T00:00:00"/>
        <d v="2023-03-26T00:00:00"/>
        <d v="2023-11-24T00:00:00"/>
        <d v="2022-08-11T00:00:00"/>
        <d v="2023-07-18T00:00:00"/>
        <d v="2023-07-12T00:00:00"/>
        <d v="2021-10-11T00:00:00"/>
        <d v="2023-10-09T00:00:00"/>
        <d v="2023-09-14T00:00:00"/>
        <d v="2022-03-14T00:00:00"/>
        <d v="2021-09-17T00:00:00"/>
        <d v="2022-11-21T00:00:00"/>
        <d v="2023-05-10T00:00:00"/>
        <d v="2022-09-22T00:00:00"/>
        <d v="2021-07-19T00:00:00"/>
        <d v="2021-11-19T00:00:00"/>
        <d v="2022-10-26T00:00:00"/>
        <d v="2022-06-24T00:00:00"/>
        <d v="2023-12-03T00:00:00"/>
        <d v="2021-08-09T00:00:00"/>
        <d v="2022-03-15T00:00:00"/>
        <d v="2023-02-04T00:00:00"/>
        <d v="2023-05-16T00:00:00"/>
        <d v="2021-12-06T00:00:00"/>
        <d v="2022-06-14T00:00:00"/>
        <d v="2021-08-08T00:00:00"/>
        <d v="2022-08-30T00:00:00"/>
        <d v="2021-10-02T00:00:00"/>
        <d v="2023-01-07T00:00:00"/>
        <d v="2023-05-05T00:00:00"/>
        <d v="2022-01-11T00:00:00"/>
        <d v="2022-02-20T00:00:00"/>
        <d v="2021-09-13T00:00:00"/>
        <d v="2023-03-21T00:00:00"/>
        <d v="2023-06-02T00:00:00"/>
        <d v="2023-12-13T00:00:00"/>
        <d v="2021-08-20T00:00:00"/>
        <d v="2022-01-08T00:00:00"/>
        <d v="2022-12-30T00:00:00"/>
        <d v="2021-06-12T00:00:00"/>
        <d v="2023-11-08T00:00:00"/>
        <d v="2022-12-19T00:00:00"/>
        <d v="2021-07-25T00:00:00"/>
        <d v="2022-04-10T00:00:00"/>
        <d v="2022-08-31T00:00:00"/>
        <d v="2021-10-05T00:00:00"/>
        <d v="2022-03-11T00:00:00"/>
        <d v="2021-12-28T00:00:00"/>
        <d v="2023-06-04T00:00:00"/>
        <d v="2021-11-28T00:00:00"/>
        <d v="2022-01-10T00:00:00"/>
        <d v="2022-11-18T00:00:00"/>
        <d v="2021-06-24T00:00:00"/>
        <d v="2022-05-01T00:00:00"/>
        <d v="2023-01-23T00:00:00"/>
        <d v="2023-05-02T00:00:00"/>
        <d v="2023-11-18T00:00:00"/>
        <d v="2023-01-10T00:00:00"/>
        <d v="2023-05-03T00:00:00"/>
        <d v="2021-08-03T00:00:00"/>
        <d v="2023-02-22T00:00:00"/>
        <d v="2022-11-27T00:00:00"/>
        <d v="2021-12-29T00:00:00"/>
        <d v="2021-12-01T00:00:00"/>
        <d v="2022-03-02T00:00:00"/>
        <d v="2021-08-28T00:00:00"/>
        <d v="2022-11-15T00:00:00"/>
        <d v="2021-12-05T00:00:00"/>
        <d v="2021-07-20T00:00:00"/>
        <d v="2021-10-07T00:00:00"/>
        <d v="2022-06-09T00:00:00"/>
        <d v="2022-05-04T00:00:00"/>
        <d v="2022-09-17T00:00:00"/>
        <d v="2021-08-05T00:00:00"/>
        <d v="2022-09-19T00:00:00"/>
        <d v="2022-04-02T00:00:00"/>
        <d v="2022-01-05T00:00:00"/>
        <d v="2023-10-18T00:00:00"/>
        <d v="2022-04-15T00:00:00"/>
        <d v="2023-12-07T00:00:00"/>
        <d v="2023-07-14T00:00:00"/>
        <d v="2022-09-13T00:00:00"/>
        <d v="2022-01-26T00:00:00"/>
        <d v="2022-07-17T00:00:00"/>
        <d v="2022-03-20T00:00:00"/>
        <d v="2022-06-01T00:00:00"/>
        <d v="2023-05-08T00:00:00"/>
        <d v="2022-04-11T00:00:00"/>
        <d v="2023-09-23T00:00:00"/>
        <d v="2023-09-05T00:00:00"/>
        <d v="2021-11-08T00:00:00"/>
        <d v="2021-10-13T00:00:00"/>
        <d v="2023-10-25T00:00:00"/>
        <d v="2022-07-22T00:00:00"/>
        <d v="2023-10-14T00:00:00"/>
        <d v="2023-08-03T00:00:00"/>
        <d v="2021-09-27T00:00:00"/>
        <d v="2022-11-26T00:00:00"/>
        <d v="2023-04-30T00:00:00"/>
        <d v="2022-09-20T00:00:00"/>
        <d v="2021-09-30T00:00:00"/>
        <d v="2023-10-03T00:00:00"/>
        <d v="2021-11-09T00:00:00"/>
        <d v="2022-03-04T00:00:00"/>
        <d v="2023-12-10T00:00:00"/>
        <d v="2023-04-28T00:00:00"/>
        <d v="2023-04-04T00:00:00"/>
        <d v="2023-03-01T00:00:00"/>
        <d v="2021-09-20T00:00:00"/>
        <d v="2022-08-10T00:00:00"/>
        <d v="2023-10-22T00:00:00"/>
        <d v="2021-12-04T00:00:00"/>
        <d v="2022-11-06T00:00:00"/>
        <d v="2022-02-02T00:00:00"/>
        <d v="2023-07-08T00:00:00"/>
        <d v="2023-08-10T00:00:00"/>
        <d v="2021-12-02T00:00:00"/>
        <d v="2023-11-13T00:00:00"/>
        <d v="2023-04-21T00:00:00"/>
        <d v="2023-09-28T00:00:00"/>
        <d v="2021-08-25T00:00:00"/>
        <d v="2022-12-24T00:00:00"/>
        <d v="2022-04-04T00:00:00"/>
        <d v="2022-09-02T00:00:00"/>
        <d v="2023-10-31T00:00:00"/>
        <d v="2023-09-25T00:00:00"/>
        <d v="2023-10-15T00:00:00"/>
        <d v="2023-08-01T00:00:00"/>
        <d v="2022-09-15T00:00:00"/>
        <d v="2022-08-04T00:00:00"/>
        <d v="2023-06-05T00:00:00"/>
        <d v="2022-10-11T00:00:00"/>
        <d v="2022-03-06T00:00:00"/>
        <d v="2023-06-21T00:00:00"/>
        <d v="2021-08-06T00:00:00"/>
        <d v="2022-06-03T00:00:00"/>
        <d v="2023-04-10T00:00:00"/>
        <d v="2021-06-26T00:00:00"/>
        <d v="2022-12-02T00:00:00"/>
        <d v="2022-10-22T00:00:00"/>
        <d v="2023-07-15T00:00:00"/>
        <d v="2021-07-24T00:00:00"/>
        <d v="2021-06-22T00:00:00"/>
        <d v="2021-07-10T00:00:00"/>
        <d v="2022-02-19T00:00:00"/>
        <d v="2023-03-20T00:00:00"/>
        <d v="2022-07-11T00:00:00"/>
        <d v="2023-04-03T00:00:00"/>
        <d v="2023-10-21T00:00:00"/>
        <d v="2021-09-16T00:00:00"/>
        <d v="2023-08-26T00:00:00"/>
        <d v="2021-10-09T00:00:00"/>
        <d v="2023-01-24T00:00:00"/>
        <d v="2022-07-31T00:00:00"/>
        <d v="2022-06-21T00:00:00"/>
        <d v="2021-11-16T00:00:00"/>
        <d v="2022-08-06T00:00:00"/>
        <d v="2021-08-30T00:00:00"/>
        <d v="2022-10-27T00:00:00"/>
        <d v="2022-05-03T00:00:00"/>
        <d v="2021-07-14T00:00:00"/>
        <d v="2022-11-03T00:00:00"/>
        <d v="2021-07-22T00:00:00"/>
        <d v="2022-02-04T00:00:00"/>
        <d v="2022-10-20T00:00:00"/>
        <d v="2023-10-11T00:00:00"/>
        <d v="2021-10-31T00:00:00"/>
        <d v="2021-10-24T00:00:00"/>
        <d v="2022-12-07T00:00:00"/>
        <d v="2023-10-04T00:00:00"/>
        <d v="2022-05-21T00:00:00"/>
        <d v="2022-04-08T00:00:00"/>
        <d v="2022-12-05T00:00:00"/>
        <d v="2021-07-26T00:00:00"/>
        <d v="2022-10-12T00:00:00"/>
        <d v="2023-11-07T00:00:00"/>
        <d v="2022-02-10T00:00:00"/>
        <d v="2023-04-26T00:00:00"/>
        <d v="2022-01-28T00:00:00"/>
        <d v="2022-02-26T00:00:00"/>
        <d v="2023-11-26T00:00:00"/>
        <d v="2023-04-01T00:00:00"/>
        <d v="2023-11-29T00:00:00"/>
        <d v="2023-06-28T00:00:00"/>
        <d v="2023-07-07T00:00:00"/>
        <d v="2023-07-13T00:00:00"/>
        <d v="2022-09-28T00:00:00"/>
        <d v="2022-10-24T00:00:00"/>
        <d v="2021-10-01T00:00:00"/>
        <d v="2022-02-09T00:00:00"/>
        <d v="2022-05-27T00:00:00"/>
        <d v="2022-12-25T00:00:00"/>
        <d v="2022-11-16T00:00:00"/>
        <d v="2022-02-11T00:00:00"/>
        <d v="2022-04-18T00:00:00"/>
        <d v="2022-10-16T00:00:00"/>
        <d v="2023-10-23T00:00:00"/>
        <d v="2023-02-01T00:00:00"/>
        <d v="2023-10-29T00:00:00"/>
        <d v="2021-12-16T00:00:00"/>
        <d v="2022-07-08T00:00:00"/>
        <d v="2023-02-23T00:00:00"/>
        <d v="2023-07-17T00:00:00"/>
        <d v="2021-11-22T00:00:00"/>
        <d v="2023-05-07T00:00:00"/>
        <d v="2023-03-24T00:00:00"/>
        <d v="2021-09-22T00:00:00"/>
        <d v="2023-03-07T00:00:00"/>
        <d v="2022-08-15T00:00:00"/>
        <d v="2023-03-10T00:00:00"/>
        <d v="2022-06-28T00:00:00"/>
        <d v="2022-11-04T00:00:00"/>
        <d v="2023-12-11T00:00:00"/>
        <d v="2022-08-22T00:00:00"/>
        <d v="2023-08-08T00:00:00"/>
        <d v="2023-06-08T00:00:00"/>
        <d v="2021-11-21T00:00:00"/>
        <d v="2023-11-04T00:00:00"/>
        <d v="2023-12-16T00:00:00"/>
        <d v="2023-07-11T00:00:00"/>
        <d v="2023-01-29T00:00:00"/>
        <d v="2022-07-23T00:00:00"/>
        <d v="2022-07-10T00:00:00"/>
        <d v="2022-07-14T00:00:00"/>
        <d v="2021-07-31T00:00:00"/>
        <d v="2022-06-05T00:00:00"/>
        <d v="2021-06-29T00:00:00"/>
        <d v="2022-06-23T00:00:00"/>
        <d v="2023-11-03T00:00:00"/>
        <d v="2021-09-12T00:00:00"/>
        <d v="2023-04-24T00:00:00"/>
        <d v="2021-08-14T00:00:00"/>
        <d v="2023-08-11T00:00:00"/>
        <d v="2023-10-27T00:00:00"/>
        <d v="2022-04-30T00:00:00"/>
        <d v="2021-06-09T00:00:00"/>
        <d v="2022-05-31T00:00:00"/>
        <d v="2023-03-02T00:00:00"/>
        <d v="2022-03-09T00:00:00"/>
        <d v="2021-09-03T00:00:00"/>
        <d v="2022-10-30T00:00:00"/>
        <d v="2021-10-06T00:00:00"/>
        <d v="2022-01-22T00:00:00"/>
        <d v="2021-08-13T00:00:00"/>
        <d v="2021-12-18T00:00:00"/>
        <d v="2023-10-12T00:00:00"/>
        <d v="2021-07-18T00:00:00"/>
        <d v="2021-06-14T00:00:00"/>
        <d v="2021-12-23T00:00:00"/>
        <d v="2021-09-25T00:00:00"/>
        <d v="2022-08-19T00:00:00"/>
        <d v="2022-06-12T00:00:00"/>
        <d v="2022-12-21T00:00:00"/>
        <d v="2021-09-18T00:00:00"/>
        <d v="2021-06-19T00:00:00"/>
        <d v="2022-06-04T00:00:00"/>
        <d v="2022-06-08T00:00:00"/>
        <d v="2023-06-26T00:00:00"/>
        <d v="2022-10-14T00:00:00"/>
        <d v="2022-06-13T00:00:00"/>
        <d v="2023-12-14T00:00:00"/>
        <d v="2022-05-26T00:00:00"/>
        <d v="2022-03-25T00:00:00"/>
        <d v="2022-07-03T00:00:00"/>
        <d v="2021-08-02T00:00:00"/>
        <d v="2022-04-07T00:00:00"/>
        <d v="2023-03-23T00:00:00"/>
        <d v="2023-02-11T00:00:00"/>
        <d v="2023-07-27T00:00:00"/>
        <d v="2023-06-19T00:00:00"/>
        <d v="2023-03-29T00:00:00"/>
        <d v="2023-01-25T00:00:00"/>
        <d v="2023-07-30T00:00:00"/>
        <d v="2023-07-16T00:00:00"/>
        <d v="2022-01-18T00:00:00"/>
        <d v="2023-09-19T00:00:00"/>
        <d v="2023-12-05T00:00:00"/>
        <d v="2022-01-29T00:00:00"/>
        <d v="2021-08-31T00:00:00"/>
        <d v="2023-07-10T00:00:00"/>
        <d v="2023-04-18T00:00:00"/>
        <d v="2023-02-13T00:00:00"/>
        <d v="2021-07-15T00:00:00"/>
        <d v="2022-09-14T00:00:00"/>
        <d v="2022-09-23T00:00:00"/>
        <d v="2021-10-23T00:00:00"/>
        <d v="2022-09-26T00:00:00"/>
        <d v="2021-10-04T00:00:00"/>
        <d v="2023-11-09T00:00:00"/>
        <d v="2021-11-23T00:00:00"/>
        <d v="2022-12-10T00:00:00"/>
        <d v="2022-02-24T00:00:00"/>
        <d v="2023-09-04T00:00:00"/>
        <d v="2023-05-24T00:00:00"/>
        <d v="2021-12-20T00:00:00"/>
        <d v="2021-11-26T00:00:00"/>
        <d v="2023-01-04T00:00:00"/>
        <d v="2023-05-26T00:00:00"/>
        <d v="2023-01-28T00:00:00"/>
        <d v="2022-11-17T00:00:00"/>
        <d v="2022-05-14T00:00:00"/>
        <d v="2022-06-16T00:00:00"/>
        <d v="2023-07-02T00:00:00"/>
        <d v="2022-09-11T00:00:00"/>
        <d v="2021-06-23T00:00:00"/>
        <d v="2023-05-01T00:00:00"/>
        <d v="2022-02-08T00:00:00"/>
        <d v="2023-05-28T00:00:00"/>
        <d v="2022-10-09T00:00:00"/>
        <d v="2022-03-03T00:00:00"/>
        <d v="2022-07-28T00:00:00"/>
        <d v="2023-03-31T00:00:00"/>
        <d v="2021-09-09T00:00:00"/>
        <d v="2021-10-10T00:00:00"/>
        <d v="2022-06-11T00:00:00"/>
        <d v="2022-05-17T00:00:00"/>
        <d v="2022-01-31T00:00:00"/>
        <d v="2021-06-27T00:00:00"/>
        <d v="2023-12-09T00:00:00"/>
        <d v="2023-03-12T00:00:00"/>
        <d v="2023-05-20T00:00:00"/>
        <d v="2022-08-23T00:00:00"/>
        <d v="2023-09-29T00:00:00"/>
        <d v="2022-07-06T00:00:00"/>
        <d v="2022-05-08T00:00:00"/>
        <d v="2023-12-06T00:00:00"/>
        <d v="2022-01-04T00:00:00"/>
        <d v="2023-08-15T00:00:00"/>
        <d v="2023-04-08T00:00:00"/>
        <d v="2021-10-18T00:00:00"/>
        <d v="2022-02-12T00:00:00"/>
        <d v="2023-10-01T00:00:00"/>
        <d v="2023-08-21T00:00:00"/>
      </sharedItems>
      <fieldGroup par="24" base="0">
        <rangePr groupBy="months" startDate="2021-06-07T00:00:00" endDate="2023-12-18T00:00:00"/>
        <groupItems count="14">
          <s v="&lt;6/7/2021"/>
          <s v="Jan"/>
          <s v="Feb"/>
          <s v="Mar"/>
          <s v="Apr"/>
          <s v="May"/>
          <s v="Jun"/>
          <s v="Jul"/>
          <s v="Aug"/>
          <s v="Sep"/>
          <s v="Oct"/>
          <s v="Nov"/>
          <s v="Dec"/>
          <s v="&gt;12/18/2023"/>
        </groupItems>
      </fieldGroup>
    </cacheField>
    <cacheField name="month" numFmtId="49">
      <sharedItems count="12">
        <s v="January"/>
        <s v="June"/>
        <s v="September"/>
        <s v="April"/>
        <s v="August"/>
        <s v="December"/>
        <s v="May"/>
        <s v="March"/>
        <s v="July"/>
        <s v="November"/>
        <s v="February"/>
        <s v="October"/>
      </sharedItems>
    </cacheField>
    <cacheField name="product_id" numFmtId="1">
      <sharedItems containsSemiMixedTypes="0" containsString="0" containsNumber="1" containsInteger="1" minValue="1" maxValue="999"/>
    </cacheField>
    <cacheField name="product_category" numFmtId="49">
      <sharedItems count="5">
        <s v="Shirts"/>
        <s v="Shorts"/>
        <s v="Trousers"/>
        <s v="T-shirts"/>
        <s v="Facecaps"/>
      </sharedItems>
    </cacheField>
    <cacheField name="cost_price" numFmtId="164">
      <sharedItems containsSemiMixedTypes="0" containsString="0" containsNumber="1" containsInteger="1" minValue="1000" maxValue="3000"/>
    </cacheField>
    <cacheField name="Inventory" numFmtId="1">
      <sharedItems containsSemiMixedTypes="0" containsString="0" containsNumber="1" containsInteger="1" minValue="10" maxValue="150"/>
    </cacheField>
    <cacheField name="sales_quantity" numFmtId="0">
      <sharedItems containsSemiMixedTypes="0" containsString="0" containsNumber="1" containsInteger="1" minValue="1" maxValue="100"/>
    </cacheField>
    <cacheField name="sale_price" numFmtId="164">
      <sharedItems containsSemiMixedTypes="0" containsString="0" containsNumber="1" containsInteger="1" minValue="2500" maxValue="7000"/>
    </cacheField>
    <cacheField name="Total Cost" numFmtId="164">
      <sharedItems containsSemiMixedTypes="0" containsString="0" containsNumber="1" containsInteger="1" minValue="1000" maxValue="297000"/>
    </cacheField>
    <cacheField name="total_revenue" numFmtId="164">
      <sharedItems containsSemiMixedTypes="0" containsString="0" containsNumber="1" containsInteger="1" minValue="2500" maxValue="693000"/>
    </cacheField>
    <cacheField name="Profit Margin" numFmtId="9">
      <sharedItems containsSemiMixedTypes="0" containsString="0" containsNumber="1" minValue="0.5" maxValue="0.6"/>
    </cacheField>
    <cacheField name="Total Profit" numFmtId="164">
      <sharedItems containsSemiMixedTypes="0" containsString="0" containsNumber="1" containsInteger="1" minValue="1500" maxValue="396000"/>
    </cacheField>
    <cacheField name="discount_given" numFmtId="9">
      <sharedItems containsSemiMixedTypes="0" containsString="0" containsNumber="1" minValue="0" maxValue="0.1" count="11">
        <n v="0.05"/>
        <n v="0.08"/>
        <n v="0.09"/>
        <n v="7.0000000000000007E-2"/>
        <n v="0.1"/>
        <n v="0.03"/>
        <n v="0.06"/>
        <n v="0"/>
        <n v="0.02"/>
        <n v="0.01"/>
        <n v="0.04"/>
      </sharedItems>
    </cacheField>
    <cacheField name="Discount_price" numFmtId="164">
      <sharedItems containsSemiMixedTypes="0" containsString="0" containsNumber="1" containsInteger="1" minValue="2250" maxValue="7000"/>
    </cacheField>
    <cacheField name="Sales with discount" numFmtId="164">
      <sharedItems containsSemiMixedTypes="0" containsString="0" containsNumber="1" containsInteger="1" minValue="0" maxValue="679140"/>
    </cacheField>
    <cacheField name="Discount Effectivness" numFmtId="9">
      <sharedItems containsSemiMixedTypes="0" containsString="0" containsNumber="1" minValue="0" maxValue="0.99"/>
    </cacheField>
    <cacheField name="customer_location" numFmtId="0">
      <sharedItems count="5">
        <s v="Kano"/>
        <s v="Abuja"/>
        <s v="Ibadan"/>
        <s v="Lagos"/>
        <s v="Port Harcourt"/>
      </sharedItems>
    </cacheField>
    <cacheField name="sales_channel" numFmtId="49">
      <sharedItems count="4">
        <s v="Instagram"/>
        <s v="Whatsapp"/>
        <s v="Twitter"/>
        <s v="Physical Store"/>
      </sharedItems>
    </cacheField>
    <cacheField name="payment_method" numFmtId="49">
      <sharedItems/>
    </cacheField>
    <cacheField name="customer_id" numFmtId="1">
      <sharedItems containsSemiMixedTypes="0" containsString="0" containsNumber="1" containsInteger="1" minValue="21001" maxValue="22998"/>
    </cacheField>
    <cacheField name="customer_type" numFmtId="49">
      <sharedItems count="2">
        <s v="Returning Customer"/>
        <s v="New Customer"/>
      </sharedItems>
    </cacheField>
    <cacheField name="promotion_type" numFmtId="49">
      <sharedItems count="3">
        <s v="Free Shipping"/>
        <s v="Flash Sale"/>
        <s v="Buy Five Get 10% Off"/>
      </sharedItems>
    </cacheField>
    <cacheField name="delivery_status" numFmtId="49">
      <sharedItems/>
    </cacheField>
    <cacheField name="Quarters" numFmtId="0" databaseField="0">
      <fieldGroup base="0">
        <rangePr groupBy="quarters" startDate="2021-06-07T00:00:00" endDate="2023-12-18T00:00:00"/>
        <groupItems count="6">
          <s v="&lt;6/7/2021"/>
          <s v="Qtr1"/>
          <s v="Qtr2"/>
          <s v="Qtr3"/>
          <s v="Qtr4"/>
          <s v="&gt;12/18/2023"/>
        </groupItems>
      </fieldGroup>
    </cacheField>
    <cacheField name="Years" numFmtId="0" databaseField="0">
      <fieldGroup base="0">
        <rangePr groupBy="years" startDate="2021-06-07T00:00:00" endDate="2023-12-18T00:00:00"/>
        <groupItems count="5">
          <s v="&lt;6/7/2021"/>
          <s v="2021"/>
          <s v="2022"/>
          <s v="2023"/>
          <s v="&gt;12/18/2023"/>
        </groupItems>
      </fieldGroup>
    </cacheField>
    <cacheField name="inventory turnover" numFmtId="0" formula="sales_quantity/Inventory" databaseField="0"/>
    <cacheField name="discount effectivness2" numFmtId="0" formula="('Sales with discount'/sales_quantity)*100" databaseField="0"/>
    <cacheField name="Field1" numFmtId="0" formula="total_revenue-(sales_quantity*cost_price)" databaseField="0"/>
    <cacheField name="profit" numFmtId="0" formula="total_revenue-(sales_quantity*cost_price)" databaseField="0"/>
  </cacheFields>
  <extLst>
    <ext xmlns:x14="http://schemas.microsoft.com/office/spreadsheetml/2009/9/main" uri="{725AE2AE-9491-48be-B2B4-4EB974FC3084}">
      <x14:pivotCacheDefinition pivotCacheId="552560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2">
  <r>
    <x v="0"/>
    <x v="0"/>
    <n v="1"/>
    <x v="0"/>
    <n v="2500"/>
    <n v="128"/>
    <n v="60"/>
    <n v="5000"/>
    <n v="150000"/>
    <n v="300000"/>
    <n v="0.5"/>
    <n v="150000"/>
    <x v="0"/>
    <n v="4750"/>
    <n v="285000"/>
    <n v="0.95"/>
    <x v="0"/>
    <x v="0"/>
    <s v="Bank Transfer"/>
    <n v="21365"/>
    <x v="0"/>
    <x v="0"/>
    <s v="Delivered"/>
  </r>
  <r>
    <x v="1"/>
    <x v="1"/>
    <n v="2"/>
    <x v="1"/>
    <n v="1500"/>
    <n v="10"/>
    <n v="88"/>
    <n v="3000"/>
    <n v="132000"/>
    <n v="264000"/>
    <n v="0.5"/>
    <n v="132000"/>
    <x v="1"/>
    <n v="2760"/>
    <n v="242880"/>
    <n v="0.92"/>
    <x v="1"/>
    <x v="1"/>
    <s v="Cash on Delivery"/>
    <n v="22287"/>
    <x v="0"/>
    <x v="0"/>
    <s v="Pending"/>
  </r>
  <r>
    <x v="2"/>
    <x v="2"/>
    <n v="3"/>
    <x v="0"/>
    <n v="2500"/>
    <n v="97"/>
    <n v="80"/>
    <n v="5000"/>
    <n v="200000"/>
    <n v="400000"/>
    <n v="0.5"/>
    <n v="200000"/>
    <x v="1"/>
    <n v="4600"/>
    <n v="368000"/>
    <n v="0.92"/>
    <x v="2"/>
    <x v="2"/>
    <s v="Credit Card"/>
    <n v="22910"/>
    <x v="1"/>
    <x v="0"/>
    <s v="Pending"/>
  </r>
  <r>
    <x v="3"/>
    <x v="3"/>
    <n v="4"/>
    <x v="1"/>
    <n v="1500"/>
    <n v="63"/>
    <n v="86"/>
    <n v="3000"/>
    <n v="129000"/>
    <n v="258000"/>
    <n v="0.5"/>
    <n v="129000"/>
    <x v="2"/>
    <n v="2730"/>
    <n v="234780"/>
    <n v="0.91"/>
    <x v="3"/>
    <x v="0"/>
    <s v="Cash on Delivery"/>
    <n v="22884"/>
    <x v="0"/>
    <x v="1"/>
    <s v="Pending"/>
  </r>
  <r>
    <x v="4"/>
    <x v="2"/>
    <n v="5"/>
    <x v="1"/>
    <n v="1500"/>
    <n v="145"/>
    <n v="36"/>
    <n v="3000"/>
    <n v="54000"/>
    <n v="108000"/>
    <n v="0.5"/>
    <n v="54000"/>
    <x v="3"/>
    <n v="2790"/>
    <n v="100440"/>
    <n v="0.93"/>
    <x v="2"/>
    <x v="2"/>
    <s v="Credit Card"/>
    <n v="21925"/>
    <x v="1"/>
    <x v="2"/>
    <s v="Pending"/>
  </r>
  <r>
    <x v="5"/>
    <x v="4"/>
    <n v="6"/>
    <x v="1"/>
    <n v="1500"/>
    <n v="96"/>
    <n v="30"/>
    <n v="3000"/>
    <n v="45000"/>
    <n v="90000"/>
    <n v="0.5"/>
    <n v="45000"/>
    <x v="4"/>
    <n v="2700"/>
    <n v="81000"/>
    <n v="0.9"/>
    <x v="2"/>
    <x v="3"/>
    <s v="Bank Transfer"/>
    <n v="21417"/>
    <x v="0"/>
    <x v="1"/>
    <s v="Pending"/>
  </r>
  <r>
    <x v="6"/>
    <x v="5"/>
    <n v="7"/>
    <x v="1"/>
    <n v="1500"/>
    <n v="108"/>
    <n v="75"/>
    <n v="3000"/>
    <n v="112500"/>
    <n v="225000"/>
    <n v="0.5"/>
    <n v="112500"/>
    <x v="5"/>
    <n v="2910"/>
    <n v="218250"/>
    <n v="0.97"/>
    <x v="0"/>
    <x v="1"/>
    <s v="Bank Transfer"/>
    <n v="22998"/>
    <x v="0"/>
    <x v="2"/>
    <s v="Pending"/>
  </r>
  <r>
    <x v="7"/>
    <x v="6"/>
    <n v="8"/>
    <x v="1"/>
    <n v="1500"/>
    <n v="143"/>
    <n v="63"/>
    <n v="3000"/>
    <n v="94500"/>
    <n v="189000"/>
    <n v="0.5"/>
    <n v="94500"/>
    <x v="6"/>
    <n v="2820"/>
    <n v="177660"/>
    <n v="0.94"/>
    <x v="1"/>
    <x v="3"/>
    <s v="Cash on Delivery"/>
    <n v="22157"/>
    <x v="0"/>
    <x v="1"/>
    <s v="Delivered"/>
  </r>
  <r>
    <x v="8"/>
    <x v="1"/>
    <n v="9"/>
    <x v="2"/>
    <n v="3000"/>
    <n v="98"/>
    <n v="51"/>
    <n v="7000"/>
    <n v="153000"/>
    <n v="357000"/>
    <n v="0.5714285714285714"/>
    <n v="204000"/>
    <x v="6"/>
    <n v="6580"/>
    <n v="335580"/>
    <n v="0.94"/>
    <x v="1"/>
    <x v="0"/>
    <s v="Bank Transfer"/>
    <n v="22094"/>
    <x v="0"/>
    <x v="1"/>
    <s v="Returned"/>
  </r>
  <r>
    <x v="9"/>
    <x v="7"/>
    <n v="10"/>
    <x v="3"/>
    <n v="1500"/>
    <n v="85"/>
    <n v="74"/>
    <n v="3500"/>
    <n v="111000"/>
    <n v="259000"/>
    <n v="0.5714285714285714"/>
    <n v="148000"/>
    <x v="1"/>
    <n v="3220"/>
    <n v="238280"/>
    <n v="0.92"/>
    <x v="3"/>
    <x v="0"/>
    <s v="Bank Transfer"/>
    <n v="21906"/>
    <x v="0"/>
    <x v="2"/>
    <s v="Returned"/>
  </r>
  <r>
    <x v="10"/>
    <x v="8"/>
    <n v="11"/>
    <x v="0"/>
    <n v="2500"/>
    <n v="111"/>
    <n v="96"/>
    <n v="5000"/>
    <n v="240000"/>
    <n v="480000"/>
    <n v="0.5"/>
    <n v="240000"/>
    <x v="7"/>
    <n v="5000"/>
    <n v="0"/>
    <n v="0"/>
    <x v="1"/>
    <x v="2"/>
    <s v="Credit Card"/>
    <n v="22924"/>
    <x v="0"/>
    <x v="0"/>
    <s v="Returned"/>
  </r>
  <r>
    <x v="11"/>
    <x v="1"/>
    <n v="12"/>
    <x v="0"/>
    <n v="2500"/>
    <n v="60"/>
    <n v="96"/>
    <n v="5000"/>
    <n v="240000"/>
    <n v="480000"/>
    <n v="0.5"/>
    <n v="240000"/>
    <x v="5"/>
    <n v="4850"/>
    <n v="465600"/>
    <n v="0.97"/>
    <x v="0"/>
    <x v="1"/>
    <s v="Cash on Delivery"/>
    <n v="22272"/>
    <x v="1"/>
    <x v="1"/>
    <s v="Pending"/>
  </r>
  <r>
    <x v="12"/>
    <x v="8"/>
    <n v="13"/>
    <x v="3"/>
    <n v="1500"/>
    <n v="150"/>
    <n v="58"/>
    <n v="3500"/>
    <n v="87000"/>
    <n v="203000"/>
    <n v="0.5714285714285714"/>
    <n v="116000"/>
    <x v="7"/>
    <n v="3500"/>
    <n v="0"/>
    <n v="0"/>
    <x v="0"/>
    <x v="1"/>
    <s v="Cash on Delivery"/>
    <n v="22312"/>
    <x v="1"/>
    <x v="0"/>
    <s v="Returned"/>
  </r>
  <r>
    <x v="13"/>
    <x v="7"/>
    <n v="14"/>
    <x v="2"/>
    <n v="3000"/>
    <n v="119"/>
    <n v="96"/>
    <n v="7000"/>
    <n v="288000"/>
    <n v="672000"/>
    <n v="0.5714285714285714"/>
    <n v="384000"/>
    <x v="1"/>
    <n v="6440"/>
    <n v="618240"/>
    <n v="0.92"/>
    <x v="0"/>
    <x v="0"/>
    <s v="Bank Transfer"/>
    <n v="21763"/>
    <x v="1"/>
    <x v="1"/>
    <s v="Pending"/>
  </r>
  <r>
    <x v="14"/>
    <x v="3"/>
    <n v="15"/>
    <x v="3"/>
    <n v="1500"/>
    <n v="114"/>
    <n v="41"/>
    <n v="3500"/>
    <n v="61500"/>
    <n v="143500"/>
    <n v="0.5714285714285714"/>
    <n v="82000"/>
    <x v="8"/>
    <n v="3430"/>
    <n v="140630"/>
    <n v="0.98"/>
    <x v="1"/>
    <x v="3"/>
    <s v="Bank Transfer"/>
    <n v="21021"/>
    <x v="0"/>
    <x v="2"/>
    <s v="Delivered"/>
  </r>
  <r>
    <x v="15"/>
    <x v="5"/>
    <n v="16"/>
    <x v="3"/>
    <n v="1500"/>
    <n v="86"/>
    <n v="72"/>
    <n v="3500"/>
    <n v="108000"/>
    <n v="252000"/>
    <n v="0.5714285714285714"/>
    <n v="144000"/>
    <x v="8"/>
    <n v="3430"/>
    <n v="246960"/>
    <n v="0.98"/>
    <x v="4"/>
    <x v="2"/>
    <s v="Credit Card"/>
    <n v="21598"/>
    <x v="1"/>
    <x v="0"/>
    <s v="Delivered"/>
  </r>
  <r>
    <x v="16"/>
    <x v="6"/>
    <n v="17"/>
    <x v="0"/>
    <n v="2500"/>
    <n v="39"/>
    <n v="36"/>
    <n v="5000"/>
    <n v="90000"/>
    <n v="180000"/>
    <n v="0.5"/>
    <n v="90000"/>
    <x v="7"/>
    <n v="5000"/>
    <n v="0"/>
    <n v="0"/>
    <x v="1"/>
    <x v="2"/>
    <s v="Cash on Delivery"/>
    <n v="22258"/>
    <x v="0"/>
    <x v="2"/>
    <s v="Pending"/>
  </r>
  <r>
    <x v="17"/>
    <x v="6"/>
    <n v="18"/>
    <x v="2"/>
    <n v="3000"/>
    <n v="149"/>
    <n v="27"/>
    <n v="7000"/>
    <n v="81000"/>
    <n v="189000"/>
    <n v="0.5714285714285714"/>
    <n v="108000"/>
    <x v="2"/>
    <n v="6370"/>
    <n v="171990"/>
    <n v="0.91"/>
    <x v="2"/>
    <x v="1"/>
    <s v="Cash on Delivery"/>
    <n v="22373"/>
    <x v="0"/>
    <x v="2"/>
    <s v="Delivered"/>
  </r>
  <r>
    <x v="18"/>
    <x v="5"/>
    <n v="19"/>
    <x v="1"/>
    <n v="1500"/>
    <n v="45"/>
    <n v="19"/>
    <n v="3000"/>
    <n v="28500"/>
    <n v="57000"/>
    <n v="0.5"/>
    <n v="28500"/>
    <x v="3"/>
    <n v="2790"/>
    <n v="53010"/>
    <n v="0.93"/>
    <x v="4"/>
    <x v="3"/>
    <s v="Cash on Delivery"/>
    <n v="21994"/>
    <x v="0"/>
    <x v="1"/>
    <s v="Returned"/>
  </r>
  <r>
    <x v="19"/>
    <x v="2"/>
    <n v="20"/>
    <x v="4"/>
    <n v="1000"/>
    <n v="30"/>
    <n v="56"/>
    <n v="2500"/>
    <n v="56000"/>
    <n v="140000"/>
    <n v="0.6"/>
    <n v="84000"/>
    <x v="5"/>
    <n v="2425"/>
    <n v="135800"/>
    <n v="0.97"/>
    <x v="0"/>
    <x v="2"/>
    <s v="Credit Card"/>
    <n v="22275"/>
    <x v="1"/>
    <x v="0"/>
    <s v="Delivered"/>
  </r>
  <r>
    <x v="20"/>
    <x v="8"/>
    <n v="21"/>
    <x v="3"/>
    <n v="1500"/>
    <n v="83"/>
    <n v="12"/>
    <n v="3500"/>
    <n v="18000"/>
    <n v="42000"/>
    <n v="0.5714285714285714"/>
    <n v="24000"/>
    <x v="9"/>
    <n v="3465"/>
    <n v="41580"/>
    <n v="0.99"/>
    <x v="2"/>
    <x v="0"/>
    <s v="Bank Transfer"/>
    <n v="22467"/>
    <x v="1"/>
    <x v="2"/>
    <s v="Delivered"/>
  </r>
  <r>
    <x v="21"/>
    <x v="9"/>
    <n v="22"/>
    <x v="3"/>
    <n v="1500"/>
    <n v="56"/>
    <n v="41"/>
    <n v="3500"/>
    <n v="61500"/>
    <n v="143500"/>
    <n v="0.5714285714285714"/>
    <n v="82000"/>
    <x v="5"/>
    <n v="3395"/>
    <n v="139195"/>
    <n v="0.97"/>
    <x v="4"/>
    <x v="0"/>
    <s v="Credit Card"/>
    <n v="21334"/>
    <x v="0"/>
    <x v="1"/>
    <s v="Returned"/>
  </r>
  <r>
    <x v="22"/>
    <x v="9"/>
    <n v="23"/>
    <x v="4"/>
    <n v="1000"/>
    <n v="78"/>
    <n v="14"/>
    <n v="2500"/>
    <n v="14000"/>
    <n v="35000"/>
    <n v="0.6"/>
    <n v="21000"/>
    <x v="3"/>
    <n v="2325"/>
    <n v="32550"/>
    <n v="0.93"/>
    <x v="4"/>
    <x v="2"/>
    <s v="Bank Transfer"/>
    <n v="22978"/>
    <x v="1"/>
    <x v="2"/>
    <s v="Delivered"/>
  </r>
  <r>
    <x v="23"/>
    <x v="4"/>
    <n v="24"/>
    <x v="4"/>
    <n v="1000"/>
    <n v="121"/>
    <n v="12"/>
    <n v="2500"/>
    <n v="12000"/>
    <n v="30000"/>
    <n v="0.6"/>
    <n v="18000"/>
    <x v="3"/>
    <n v="2325"/>
    <n v="27900"/>
    <n v="0.93"/>
    <x v="0"/>
    <x v="2"/>
    <s v="Cash on Delivery"/>
    <n v="22660"/>
    <x v="1"/>
    <x v="0"/>
    <s v="Delivered"/>
  </r>
  <r>
    <x v="24"/>
    <x v="1"/>
    <n v="25"/>
    <x v="1"/>
    <n v="1500"/>
    <n v="76"/>
    <n v="51"/>
    <n v="3000"/>
    <n v="76500"/>
    <n v="153000"/>
    <n v="0.5"/>
    <n v="76500"/>
    <x v="5"/>
    <n v="2910"/>
    <n v="148410"/>
    <n v="0.97"/>
    <x v="2"/>
    <x v="2"/>
    <s v="Bank Transfer"/>
    <n v="22071"/>
    <x v="0"/>
    <x v="2"/>
    <s v="Delivered"/>
  </r>
  <r>
    <x v="25"/>
    <x v="5"/>
    <n v="26"/>
    <x v="4"/>
    <n v="1000"/>
    <n v="18"/>
    <n v="40"/>
    <n v="2500"/>
    <n v="40000"/>
    <n v="100000"/>
    <n v="0.6"/>
    <n v="60000"/>
    <x v="6"/>
    <n v="2350"/>
    <n v="94000"/>
    <n v="0.94"/>
    <x v="3"/>
    <x v="2"/>
    <s v="Bank Transfer"/>
    <n v="21387"/>
    <x v="0"/>
    <x v="2"/>
    <s v="Delivered"/>
  </r>
  <r>
    <x v="26"/>
    <x v="8"/>
    <n v="27"/>
    <x v="0"/>
    <n v="2500"/>
    <n v="74"/>
    <n v="98"/>
    <n v="5000"/>
    <n v="245000"/>
    <n v="490000"/>
    <n v="0.5"/>
    <n v="245000"/>
    <x v="7"/>
    <n v="5000"/>
    <n v="0"/>
    <n v="0"/>
    <x v="1"/>
    <x v="2"/>
    <s v="Cash on Delivery"/>
    <n v="22022"/>
    <x v="1"/>
    <x v="2"/>
    <s v="Pending"/>
  </r>
  <r>
    <x v="27"/>
    <x v="4"/>
    <n v="28"/>
    <x v="2"/>
    <n v="3000"/>
    <n v="142"/>
    <n v="68"/>
    <n v="7000"/>
    <n v="204000"/>
    <n v="476000"/>
    <n v="0.5714285714285714"/>
    <n v="272000"/>
    <x v="9"/>
    <n v="6930"/>
    <n v="471240"/>
    <n v="0.99"/>
    <x v="4"/>
    <x v="0"/>
    <s v="Bank Transfer"/>
    <n v="22737"/>
    <x v="0"/>
    <x v="1"/>
    <s v="Pending"/>
  </r>
  <r>
    <x v="28"/>
    <x v="1"/>
    <n v="29"/>
    <x v="0"/>
    <n v="2500"/>
    <n v="95"/>
    <n v="91"/>
    <n v="5000"/>
    <n v="227500"/>
    <n v="455000"/>
    <n v="0.5"/>
    <n v="227500"/>
    <x v="3"/>
    <n v="4650"/>
    <n v="423150"/>
    <n v="0.93"/>
    <x v="1"/>
    <x v="1"/>
    <s v="Cash on Delivery"/>
    <n v="22207"/>
    <x v="0"/>
    <x v="2"/>
    <s v="Pending"/>
  </r>
  <r>
    <x v="29"/>
    <x v="7"/>
    <n v="30"/>
    <x v="3"/>
    <n v="1500"/>
    <n v="22"/>
    <n v="48"/>
    <n v="3500"/>
    <n v="72000"/>
    <n v="168000"/>
    <n v="0.5714285714285714"/>
    <n v="96000"/>
    <x v="4"/>
    <n v="3150"/>
    <n v="151200"/>
    <n v="0.9"/>
    <x v="0"/>
    <x v="0"/>
    <s v="Bank Transfer"/>
    <n v="21153"/>
    <x v="1"/>
    <x v="2"/>
    <s v="Returned"/>
  </r>
  <r>
    <x v="30"/>
    <x v="2"/>
    <n v="31"/>
    <x v="3"/>
    <n v="1500"/>
    <n v="71"/>
    <n v="75"/>
    <n v="3500"/>
    <n v="112500"/>
    <n v="262500"/>
    <n v="0.5714285714285714"/>
    <n v="150000"/>
    <x v="0"/>
    <n v="3325"/>
    <n v="249375"/>
    <n v="0.95"/>
    <x v="2"/>
    <x v="2"/>
    <s v="Cash on Delivery"/>
    <n v="21937"/>
    <x v="0"/>
    <x v="2"/>
    <s v="Delivered"/>
  </r>
  <r>
    <x v="31"/>
    <x v="5"/>
    <n v="32"/>
    <x v="2"/>
    <n v="3000"/>
    <n v="45"/>
    <n v="65"/>
    <n v="7000"/>
    <n v="195000"/>
    <n v="455000"/>
    <n v="0.5714285714285714"/>
    <n v="260000"/>
    <x v="1"/>
    <n v="6440"/>
    <n v="418600"/>
    <n v="0.92"/>
    <x v="2"/>
    <x v="2"/>
    <s v="Cash on Delivery"/>
    <n v="21235"/>
    <x v="1"/>
    <x v="0"/>
    <s v="Returned"/>
  </r>
  <r>
    <x v="32"/>
    <x v="4"/>
    <n v="33"/>
    <x v="3"/>
    <n v="1500"/>
    <n v="76"/>
    <n v="68"/>
    <n v="3500"/>
    <n v="102000"/>
    <n v="238000"/>
    <n v="0.5714285714285714"/>
    <n v="136000"/>
    <x v="9"/>
    <n v="3465"/>
    <n v="235620"/>
    <n v="0.99"/>
    <x v="4"/>
    <x v="0"/>
    <s v="Cash on Delivery"/>
    <n v="22802"/>
    <x v="1"/>
    <x v="2"/>
    <s v="Pending"/>
  </r>
  <r>
    <x v="33"/>
    <x v="0"/>
    <n v="34"/>
    <x v="0"/>
    <n v="2500"/>
    <n v="145"/>
    <n v="74"/>
    <n v="5000"/>
    <n v="185000"/>
    <n v="370000"/>
    <n v="0.5"/>
    <n v="185000"/>
    <x v="2"/>
    <n v="4550"/>
    <n v="336700"/>
    <n v="0.91"/>
    <x v="0"/>
    <x v="2"/>
    <s v="Credit Card"/>
    <n v="21744"/>
    <x v="0"/>
    <x v="0"/>
    <s v="Returned"/>
  </r>
  <r>
    <x v="34"/>
    <x v="0"/>
    <n v="35"/>
    <x v="3"/>
    <n v="1500"/>
    <n v="25"/>
    <n v="1"/>
    <n v="3500"/>
    <n v="1500"/>
    <n v="3500"/>
    <n v="0.5714285714285714"/>
    <n v="2000"/>
    <x v="6"/>
    <n v="3290"/>
    <n v="3290"/>
    <n v="0.94"/>
    <x v="1"/>
    <x v="2"/>
    <s v="Bank Transfer"/>
    <n v="21371"/>
    <x v="1"/>
    <x v="1"/>
    <s v="Returned"/>
  </r>
  <r>
    <x v="35"/>
    <x v="9"/>
    <n v="36"/>
    <x v="4"/>
    <n v="1000"/>
    <n v="28"/>
    <n v="95"/>
    <n v="2500"/>
    <n v="95000"/>
    <n v="237500"/>
    <n v="0.6"/>
    <n v="142500"/>
    <x v="1"/>
    <n v="2300"/>
    <n v="218500"/>
    <n v="0.92"/>
    <x v="2"/>
    <x v="0"/>
    <s v="Bank Transfer"/>
    <n v="22180"/>
    <x v="0"/>
    <x v="1"/>
    <s v="Returned"/>
  </r>
  <r>
    <x v="36"/>
    <x v="2"/>
    <n v="37"/>
    <x v="1"/>
    <n v="1500"/>
    <n v="144"/>
    <n v="94"/>
    <n v="3000"/>
    <n v="141000"/>
    <n v="282000"/>
    <n v="0.5"/>
    <n v="141000"/>
    <x v="2"/>
    <n v="2730"/>
    <n v="256620"/>
    <n v="0.91"/>
    <x v="1"/>
    <x v="3"/>
    <s v="Bank Transfer"/>
    <n v="21827"/>
    <x v="0"/>
    <x v="1"/>
    <s v="Returned"/>
  </r>
  <r>
    <x v="37"/>
    <x v="2"/>
    <n v="38"/>
    <x v="0"/>
    <n v="2500"/>
    <n v="44"/>
    <n v="100"/>
    <n v="5000"/>
    <n v="250000"/>
    <n v="500000"/>
    <n v="0.5"/>
    <n v="250000"/>
    <x v="4"/>
    <n v="4500"/>
    <n v="450000"/>
    <n v="0.9"/>
    <x v="1"/>
    <x v="1"/>
    <s v="Cash on Delivery"/>
    <n v="22404"/>
    <x v="1"/>
    <x v="0"/>
    <s v="Pending"/>
  </r>
  <r>
    <x v="38"/>
    <x v="4"/>
    <n v="39"/>
    <x v="2"/>
    <n v="3000"/>
    <n v="111"/>
    <n v="61"/>
    <n v="7000"/>
    <n v="183000"/>
    <n v="427000"/>
    <n v="0.5714285714285714"/>
    <n v="244000"/>
    <x v="10"/>
    <n v="6720"/>
    <n v="409920"/>
    <n v="0.96"/>
    <x v="2"/>
    <x v="3"/>
    <s v="Bank Transfer"/>
    <n v="21644"/>
    <x v="0"/>
    <x v="2"/>
    <s v="Pending"/>
  </r>
  <r>
    <x v="39"/>
    <x v="8"/>
    <n v="40"/>
    <x v="4"/>
    <n v="1000"/>
    <n v="100"/>
    <n v="28"/>
    <n v="2500"/>
    <n v="28000"/>
    <n v="70000"/>
    <n v="0.6"/>
    <n v="42000"/>
    <x v="5"/>
    <n v="2425"/>
    <n v="67900"/>
    <n v="0.97"/>
    <x v="1"/>
    <x v="2"/>
    <s v="Cash on Delivery"/>
    <n v="22016"/>
    <x v="0"/>
    <x v="1"/>
    <s v="Delivered"/>
  </r>
  <r>
    <x v="40"/>
    <x v="5"/>
    <n v="41"/>
    <x v="1"/>
    <n v="1500"/>
    <n v="92"/>
    <n v="36"/>
    <n v="3000"/>
    <n v="54000"/>
    <n v="108000"/>
    <n v="0.5"/>
    <n v="54000"/>
    <x v="1"/>
    <n v="2760"/>
    <n v="99360"/>
    <n v="0.92"/>
    <x v="2"/>
    <x v="0"/>
    <s v="Bank Transfer"/>
    <n v="21301"/>
    <x v="1"/>
    <x v="1"/>
    <s v="Pending"/>
  </r>
  <r>
    <x v="41"/>
    <x v="2"/>
    <n v="42"/>
    <x v="1"/>
    <n v="1500"/>
    <n v="34"/>
    <n v="26"/>
    <n v="3000"/>
    <n v="39000"/>
    <n v="78000"/>
    <n v="0.5"/>
    <n v="39000"/>
    <x v="8"/>
    <n v="2940"/>
    <n v="76440"/>
    <n v="0.98"/>
    <x v="0"/>
    <x v="2"/>
    <s v="Cash on Delivery"/>
    <n v="21157"/>
    <x v="1"/>
    <x v="1"/>
    <s v="Delivered"/>
  </r>
  <r>
    <x v="42"/>
    <x v="10"/>
    <n v="43"/>
    <x v="4"/>
    <n v="1000"/>
    <n v="19"/>
    <n v="57"/>
    <n v="2500"/>
    <n v="57000"/>
    <n v="142500"/>
    <n v="0.6"/>
    <n v="85500"/>
    <x v="4"/>
    <n v="2250"/>
    <n v="128250"/>
    <n v="0.9"/>
    <x v="2"/>
    <x v="3"/>
    <s v="Bank Transfer"/>
    <n v="22548"/>
    <x v="0"/>
    <x v="2"/>
    <s v="Delivered"/>
  </r>
  <r>
    <x v="43"/>
    <x v="7"/>
    <n v="44"/>
    <x v="3"/>
    <n v="1500"/>
    <n v="61"/>
    <n v="15"/>
    <n v="3500"/>
    <n v="22500"/>
    <n v="52500"/>
    <n v="0.5714285714285714"/>
    <n v="30000"/>
    <x v="0"/>
    <n v="3325"/>
    <n v="49875"/>
    <n v="0.95"/>
    <x v="2"/>
    <x v="2"/>
    <s v="Bank Transfer"/>
    <n v="21042"/>
    <x v="0"/>
    <x v="2"/>
    <s v="Pending"/>
  </r>
  <r>
    <x v="44"/>
    <x v="0"/>
    <n v="45"/>
    <x v="4"/>
    <n v="1000"/>
    <n v="87"/>
    <n v="65"/>
    <n v="2500"/>
    <n v="65000"/>
    <n v="162500"/>
    <n v="0.6"/>
    <n v="97500"/>
    <x v="10"/>
    <n v="2400"/>
    <n v="156000"/>
    <n v="0.96"/>
    <x v="0"/>
    <x v="1"/>
    <s v="Credit Card"/>
    <n v="21576"/>
    <x v="0"/>
    <x v="0"/>
    <s v="Delivered"/>
  </r>
  <r>
    <x v="45"/>
    <x v="0"/>
    <n v="46"/>
    <x v="1"/>
    <n v="1500"/>
    <n v="148"/>
    <n v="13"/>
    <n v="3000"/>
    <n v="19500"/>
    <n v="39000"/>
    <n v="0.5"/>
    <n v="19500"/>
    <x v="9"/>
    <n v="2970"/>
    <n v="38610"/>
    <n v="0.99"/>
    <x v="1"/>
    <x v="0"/>
    <s v="Cash on Delivery"/>
    <n v="22619"/>
    <x v="1"/>
    <x v="1"/>
    <s v="Pending"/>
  </r>
  <r>
    <x v="46"/>
    <x v="5"/>
    <n v="47"/>
    <x v="0"/>
    <n v="2500"/>
    <n v="118"/>
    <n v="89"/>
    <n v="5000"/>
    <n v="222500"/>
    <n v="445000"/>
    <n v="0.5"/>
    <n v="222500"/>
    <x v="8"/>
    <n v="4900"/>
    <n v="436100"/>
    <n v="0.98"/>
    <x v="1"/>
    <x v="0"/>
    <s v="Credit Card"/>
    <n v="21822"/>
    <x v="1"/>
    <x v="2"/>
    <s v="Pending"/>
  </r>
  <r>
    <x v="47"/>
    <x v="9"/>
    <n v="48"/>
    <x v="1"/>
    <n v="1500"/>
    <n v="107"/>
    <n v="5"/>
    <n v="3000"/>
    <n v="7500"/>
    <n v="15000"/>
    <n v="0.5"/>
    <n v="7500"/>
    <x v="6"/>
    <n v="2820"/>
    <n v="14100"/>
    <n v="0.94"/>
    <x v="4"/>
    <x v="0"/>
    <s v="Credit Card"/>
    <n v="21188"/>
    <x v="1"/>
    <x v="0"/>
    <s v="Delivered"/>
  </r>
  <r>
    <x v="48"/>
    <x v="7"/>
    <n v="49"/>
    <x v="0"/>
    <n v="2500"/>
    <n v="59"/>
    <n v="55"/>
    <n v="5000"/>
    <n v="137500"/>
    <n v="275000"/>
    <n v="0.5"/>
    <n v="137500"/>
    <x v="2"/>
    <n v="4550"/>
    <n v="250250"/>
    <n v="0.91"/>
    <x v="0"/>
    <x v="1"/>
    <s v="Bank Transfer"/>
    <n v="22821"/>
    <x v="0"/>
    <x v="2"/>
    <s v="Delivered"/>
  </r>
  <r>
    <x v="49"/>
    <x v="2"/>
    <n v="50"/>
    <x v="3"/>
    <n v="1500"/>
    <n v="85"/>
    <n v="17"/>
    <n v="3500"/>
    <n v="25500"/>
    <n v="59500"/>
    <n v="0.5714285714285714"/>
    <n v="34000"/>
    <x v="8"/>
    <n v="3430"/>
    <n v="58310"/>
    <n v="0.98"/>
    <x v="1"/>
    <x v="1"/>
    <s v="Credit Card"/>
    <n v="21714"/>
    <x v="0"/>
    <x v="1"/>
    <s v="Pending"/>
  </r>
  <r>
    <x v="50"/>
    <x v="6"/>
    <n v="51"/>
    <x v="4"/>
    <n v="1000"/>
    <n v="126"/>
    <n v="60"/>
    <n v="2500"/>
    <n v="60000"/>
    <n v="150000"/>
    <n v="0.6"/>
    <n v="90000"/>
    <x v="3"/>
    <n v="2325"/>
    <n v="139500"/>
    <n v="0.93"/>
    <x v="3"/>
    <x v="3"/>
    <s v="Cash on Delivery"/>
    <n v="21608"/>
    <x v="0"/>
    <x v="1"/>
    <s v="Returned"/>
  </r>
  <r>
    <x v="51"/>
    <x v="7"/>
    <n v="52"/>
    <x v="4"/>
    <n v="1000"/>
    <n v="119"/>
    <n v="64"/>
    <n v="2500"/>
    <n v="64000"/>
    <n v="160000"/>
    <n v="0.6"/>
    <n v="96000"/>
    <x v="4"/>
    <n v="2250"/>
    <n v="144000"/>
    <n v="0.9"/>
    <x v="3"/>
    <x v="1"/>
    <s v="Bank Transfer"/>
    <n v="21375"/>
    <x v="0"/>
    <x v="2"/>
    <s v="Pending"/>
  </r>
  <r>
    <x v="52"/>
    <x v="10"/>
    <n v="53"/>
    <x v="4"/>
    <n v="1000"/>
    <n v="94"/>
    <n v="36"/>
    <n v="2500"/>
    <n v="36000"/>
    <n v="90000"/>
    <n v="0.6"/>
    <n v="54000"/>
    <x v="8"/>
    <n v="2450"/>
    <n v="88200"/>
    <n v="0.98"/>
    <x v="4"/>
    <x v="3"/>
    <s v="Cash on Delivery"/>
    <n v="22558"/>
    <x v="0"/>
    <x v="1"/>
    <s v="Returned"/>
  </r>
  <r>
    <x v="53"/>
    <x v="9"/>
    <n v="54"/>
    <x v="4"/>
    <n v="1000"/>
    <n v="62"/>
    <n v="44"/>
    <n v="2500"/>
    <n v="44000"/>
    <n v="110000"/>
    <n v="0.6"/>
    <n v="66000"/>
    <x v="5"/>
    <n v="2425"/>
    <n v="106700"/>
    <n v="0.97"/>
    <x v="0"/>
    <x v="0"/>
    <s v="Cash on Delivery"/>
    <n v="22643"/>
    <x v="1"/>
    <x v="1"/>
    <s v="Pending"/>
  </r>
  <r>
    <x v="54"/>
    <x v="11"/>
    <n v="55"/>
    <x v="4"/>
    <n v="1000"/>
    <n v="86"/>
    <n v="3"/>
    <n v="2500"/>
    <n v="3000"/>
    <n v="7500"/>
    <n v="0.6"/>
    <n v="4500"/>
    <x v="2"/>
    <n v="2275"/>
    <n v="6825"/>
    <n v="0.91"/>
    <x v="2"/>
    <x v="0"/>
    <s v="Bank Transfer"/>
    <n v="22709"/>
    <x v="1"/>
    <x v="0"/>
    <s v="Pending"/>
  </r>
  <r>
    <x v="55"/>
    <x v="1"/>
    <n v="56"/>
    <x v="4"/>
    <n v="1000"/>
    <n v="100"/>
    <n v="15"/>
    <n v="2500"/>
    <n v="15000"/>
    <n v="37500"/>
    <n v="0.6"/>
    <n v="22500"/>
    <x v="10"/>
    <n v="2400"/>
    <n v="36000"/>
    <n v="0.96"/>
    <x v="0"/>
    <x v="2"/>
    <s v="Credit Card"/>
    <n v="21085"/>
    <x v="1"/>
    <x v="1"/>
    <s v="Pending"/>
  </r>
  <r>
    <x v="56"/>
    <x v="9"/>
    <n v="57"/>
    <x v="2"/>
    <n v="3000"/>
    <n v="116"/>
    <n v="18"/>
    <n v="7000"/>
    <n v="54000"/>
    <n v="126000"/>
    <n v="0.5714285714285714"/>
    <n v="72000"/>
    <x v="9"/>
    <n v="6930"/>
    <n v="124740"/>
    <n v="0.99"/>
    <x v="4"/>
    <x v="1"/>
    <s v="Cash on Delivery"/>
    <n v="21026"/>
    <x v="0"/>
    <x v="2"/>
    <s v="Pending"/>
  </r>
  <r>
    <x v="19"/>
    <x v="7"/>
    <n v="58"/>
    <x v="0"/>
    <n v="2500"/>
    <n v="115"/>
    <n v="93"/>
    <n v="5000"/>
    <n v="232500"/>
    <n v="465000"/>
    <n v="0.5"/>
    <n v="232500"/>
    <x v="7"/>
    <n v="5000"/>
    <n v="0"/>
    <n v="0"/>
    <x v="2"/>
    <x v="3"/>
    <s v="Cash on Delivery"/>
    <n v="22023"/>
    <x v="0"/>
    <x v="1"/>
    <s v="Delivered"/>
  </r>
  <r>
    <x v="57"/>
    <x v="0"/>
    <n v="59"/>
    <x v="0"/>
    <n v="2500"/>
    <n v="68"/>
    <n v="44"/>
    <n v="5000"/>
    <n v="110000"/>
    <n v="220000"/>
    <n v="0.5"/>
    <n v="110000"/>
    <x v="0"/>
    <n v="4750"/>
    <n v="209000"/>
    <n v="0.95"/>
    <x v="3"/>
    <x v="3"/>
    <s v="Bank Transfer"/>
    <n v="22576"/>
    <x v="1"/>
    <x v="2"/>
    <s v="Returned"/>
  </r>
  <r>
    <x v="58"/>
    <x v="10"/>
    <n v="60"/>
    <x v="0"/>
    <n v="2500"/>
    <n v="69"/>
    <n v="91"/>
    <n v="5000"/>
    <n v="227500"/>
    <n v="455000"/>
    <n v="0.5"/>
    <n v="227500"/>
    <x v="9"/>
    <n v="4950"/>
    <n v="450450"/>
    <n v="0.99"/>
    <x v="3"/>
    <x v="0"/>
    <s v="Credit Card"/>
    <n v="21379"/>
    <x v="1"/>
    <x v="0"/>
    <s v="Returned"/>
  </r>
  <r>
    <x v="59"/>
    <x v="4"/>
    <n v="61"/>
    <x v="0"/>
    <n v="2500"/>
    <n v="55"/>
    <n v="54"/>
    <n v="5000"/>
    <n v="135000"/>
    <n v="270000"/>
    <n v="0.5"/>
    <n v="135000"/>
    <x v="10"/>
    <n v="4800"/>
    <n v="259200"/>
    <n v="0.96"/>
    <x v="1"/>
    <x v="1"/>
    <s v="Credit Card"/>
    <n v="21653"/>
    <x v="0"/>
    <x v="1"/>
    <s v="Delivered"/>
  </r>
  <r>
    <x v="60"/>
    <x v="6"/>
    <n v="62"/>
    <x v="0"/>
    <n v="2500"/>
    <n v="73"/>
    <n v="56"/>
    <n v="5000"/>
    <n v="140000"/>
    <n v="280000"/>
    <n v="0.5"/>
    <n v="140000"/>
    <x v="6"/>
    <n v="4700"/>
    <n v="263200"/>
    <n v="0.94"/>
    <x v="2"/>
    <x v="1"/>
    <s v="Cash on Delivery"/>
    <n v="22286"/>
    <x v="1"/>
    <x v="1"/>
    <s v="Pending"/>
  </r>
  <r>
    <x v="61"/>
    <x v="3"/>
    <n v="63"/>
    <x v="3"/>
    <n v="1500"/>
    <n v="15"/>
    <n v="13"/>
    <n v="3500"/>
    <n v="19500"/>
    <n v="45500"/>
    <n v="0.5714285714285714"/>
    <n v="26000"/>
    <x v="3"/>
    <n v="3255"/>
    <n v="42315"/>
    <n v="0.93"/>
    <x v="1"/>
    <x v="3"/>
    <s v="Credit Card"/>
    <n v="22524"/>
    <x v="0"/>
    <x v="2"/>
    <s v="Returned"/>
  </r>
  <r>
    <x v="62"/>
    <x v="0"/>
    <n v="64"/>
    <x v="3"/>
    <n v="1500"/>
    <n v="49"/>
    <n v="14"/>
    <n v="3500"/>
    <n v="21000"/>
    <n v="49000"/>
    <n v="0.5714285714285714"/>
    <n v="28000"/>
    <x v="10"/>
    <n v="3360"/>
    <n v="47040"/>
    <n v="0.96"/>
    <x v="4"/>
    <x v="3"/>
    <s v="Cash on Delivery"/>
    <n v="22396"/>
    <x v="0"/>
    <x v="1"/>
    <s v="Pending"/>
  </r>
  <r>
    <x v="63"/>
    <x v="9"/>
    <n v="65"/>
    <x v="3"/>
    <n v="1500"/>
    <n v="131"/>
    <n v="25"/>
    <n v="3500"/>
    <n v="37500"/>
    <n v="87500"/>
    <n v="0.5714285714285714"/>
    <n v="50000"/>
    <x v="2"/>
    <n v="3185"/>
    <n v="79625"/>
    <n v="0.91"/>
    <x v="3"/>
    <x v="2"/>
    <s v="Bank Transfer"/>
    <n v="22332"/>
    <x v="0"/>
    <x v="1"/>
    <s v="Returned"/>
  </r>
  <r>
    <x v="64"/>
    <x v="4"/>
    <n v="66"/>
    <x v="3"/>
    <n v="1500"/>
    <n v="126"/>
    <n v="80"/>
    <n v="3500"/>
    <n v="120000"/>
    <n v="280000"/>
    <n v="0.5714285714285714"/>
    <n v="160000"/>
    <x v="3"/>
    <n v="3255"/>
    <n v="260400"/>
    <n v="0.93"/>
    <x v="4"/>
    <x v="1"/>
    <s v="Cash on Delivery"/>
    <n v="22283"/>
    <x v="0"/>
    <x v="2"/>
    <s v="Delivered"/>
  </r>
  <r>
    <x v="65"/>
    <x v="7"/>
    <n v="67"/>
    <x v="4"/>
    <n v="1000"/>
    <n v="136"/>
    <n v="35"/>
    <n v="2500"/>
    <n v="35000"/>
    <n v="87500"/>
    <n v="0.6"/>
    <n v="52500"/>
    <x v="1"/>
    <n v="2300"/>
    <n v="80500"/>
    <n v="0.92"/>
    <x v="0"/>
    <x v="0"/>
    <s v="Cash on Delivery"/>
    <n v="22424"/>
    <x v="1"/>
    <x v="0"/>
    <s v="Delivered"/>
  </r>
  <r>
    <x v="66"/>
    <x v="0"/>
    <n v="68"/>
    <x v="0"/>
    <n v="2500"/>
    <n v="134"/>
    <n v="89"/>
    <n v="5000"/>
    <n v="222500"/>
    <n v="445000"/>
    <n v="0.5"/>
    <n v="222500"/>
    <x v="8"/>
    <n v="4900"/>
    <n v="436100"/>
    <n v="0.98"/>
    <x v="4"/>
    <x v="3"/>
    <s v="Bank Transfer"/>
    <n v="22460"/>
    <x v="1"/>
    <x v="2"/>
    <s v="Delivered"/>
  </r>
  <r>
    <x v="67"/>
    <x v="5"/>
    <n v="69"/>
    <x v="1"/>
    <n v="1500"/>
    <n v="22"/>
    <n v="65"/>
    <n v="3000"/>
    <n v="97500"/>
    <n v="195000"/>
    <n v="0.5"/>
    <n v="97500"/>
    <x v="4"/>
    <n v="2700"/>
    <n v="175500"/>
    <n v="0.9"/>
    <x v="0"/>
    <x v="0"/>
    <s v="Bank Transfer"/>
    <n v="21933"/>
    <x v="0"/>
    <x v="0"/>
    <s v="Pending"/>
  </r>
  <r>
    <x v="27"/>
    <x v="3"/>
    <n v="70"/>
    <x v="1"/>
    <n v="1500"/>
    <n v="94"/>
    <n v="37"/>
    <n v="3000"/>
    <n v="55500"/>
    <n v="111000"/>
    <n v="0.5"/>
    <n v="55500"/>
    <x v="2"/>
    <n v="2730"/>
    <n v="101010"/>
    <n v="0.91"/>
    <x v="2"/>
    <x v="2"/>
    <s v="Credit Card"/>
    <n v="22499"/>
    <x v="0"/>
    <x v="0"/>
    <s v="Pending"/>
  </r>
  <r>
    <x v="68"/>
    <x v="0"/>
    <n v="71"/>
    <x v="3"/>
    <n v="1500"/>
    <n v="58"/>
    <n v="62"/>
    <n v="3500"/>
    <n v="93000"/>
    <n v="217000"/>
    <n v="0.5714285714285714"/>
    <n v="124000"/>
    <x v="3"/>
    <n v="3255"/>
    <n v="201810"/>
    <n v="0.93"/>
    <x v="3"/>
    <x v="3"/>
    <s v="Cash on Delivery"/>
    <n v="22840"/>
    <x v="1"/>
    <x v="1"/>
    <s v="Returned"/>
  </r>
  <r>
    <x v="69"/>
    <x v="0"/>
    <n v="73"/>
    <x v="2"/>
    <n v="3000"/>
    <n v="41"/>
    <n v="45"/>
    <n v="7000"/>
    <n v="135000"/>
    <n v="315000"/>
    <n v="0.5714285714285714"/>
    <n v="180000"/>
    <x v="6"/>
    <n v="6580"/>
    <n v="296100"/>
    <n v="0.94"/>
    <x v="3"/>
    <x v="0"/>
    <s v="Credit Card"/>
    <n v="21069"/>
    <x v="1"/>
    <x v="0"/>
    <s v="Returned"/>
  </r>
  <r>
    <x v="70"/>
    <x v="5"/>
    <n v="74"/>
    <x v="4"/>
    <n v="1000"/>
    <n v="34"/>
    <n v="32"/>
    <n v="2500"/>
    <n v="32000"/>
    <n v="80000"/>
    <n v="0.6"/>
    <n v="48000"/>
    <x v="2"/>
    <n v="2275"/>
    <n v="72800"/>
    <n v="0.91"/>
    <x v="4"/>
    <x v="3"/>
    <s v="Credit Card"/>
    <n v="21056"/>
    <x v="0"/>
    <x v="1"/>
    <s v="Delivered"/>
  </r>
  <r>
    <x v="71"/>
    <x v="4"/>
    <n v="75"/>
    <x v="3"/>
    <n v="1500"/>
    <n v="60"/>
    <n v="84"/>
    <n v="3500"/>
    <n v="126000"/>
    <n v="294000"/>
    <n v="0.5714285714285714"/>
    <n v="168000"/>
    <x v="5"/>
    <n v="3395"/>
    <n v="285180"/>
    <n v="0.97"/>
    <x v="3"/>
    <x v="2"/>
    <s v="Bank Transfer"/>
    <n v="22827"/>
    <x v="0"/>
    <x v="1"/>
    <s v="Pending"/>
  </r>
  <r>
    <x v="72"/>
    <x v="8"/>
    <n v="76"/>
    <x v="3"/>
    <n v="1500"/>
    <n v="80"/>
    <n v="52"/>
    <n v="3500"/>
    <n v="78000"/>
    <n v="182000"/>
    <n v="0.5714285714285714"/>
    <n v="104000"/>
    <x v="10"/>
    <n v="3360"/>
    <n v="174720"/>
    <n v="0.96"/>
    <x v="4"/>
    <x v="0"/>
    <s v="Credit Card"/>
    <n v="21111"/>
    <x v="1"/>
    <x v="2"/>
    <s v="Pending"/>
  </r>
  <r>
    <x v="73"/>
    <x v="3"/>
    <n v="77"/>
    <x v="0"/>
    <n v="2500"/>
    <n v="128"/>
    <n v="56"/>
    <n v="5000"/>
    <n v="140000"/>
    <n v="280000"/>
    <n v="0.5"/>
    <n v="140000"/>
    <x v="1"/>
    <n v="4600"/>
    <n v="257600"/>
    <n v="0.92"/>
    <x v="0"/>
    <x v="3"/>
    <s v="Bank Transfer"/>
    <n v="22537"/>
    <x v="0"/>
    <x v="1"/>
    <s v="Pending"/>
  </r>
  <r>
    <x v="74"/>
    <x v="4"/>
    <n v="78"/>
    <x v="1"/>
    <n v="1500"/>
    <n v="57"/>
    <n v="61"/>
    <n v="3000"/>
    <n v="91500"/>
    <n v="183000"/>
    <n v="0.5"/>
    <n v="91500"/>
    <x v="4"/>
    <n v="2700"/>
    <n v="164700"/>
    <n v="0.9"/>
    <x v="1"/>
    <x v="0"/>
    <s v="Bank Transfer"/>
    <n v="21641"/>
    <x v="0"/>
    <x v="0"/>
    <s v="Returned"/>
  </r>
  <r>
    <x v="75"/>
    <x v="7"/>
    <n v="79"/>
    <x v="3"/>
    <n v="1500"/>
    <n v="90"/>
    <n v="14"/>
    <n v="3500"/>
    <n v="21000"/>
    <n v="49000"/>
    <n v="0.5714285714285714"/>
    <n v="28000"/>
    <x v="0"/>
    <n v="3325"/>
    <n v="46550"/>
    <n v="0.95"/>
    <x v="0"/>
    <x v="2"/>
    <s v="Credit Card"/>
    <n v="21330"/>
    <x v="1"/>
    <x v="1"/>
    <s v="Delivered"/>
  </r>
  <r>
    <x v="76"/>
    <x v="5"/>
    <n v="80"/>
    <x v="1"/>
    <n v="1500"/>
    <n v="94"/>
    <n v="72"/>
    <n v="3000"/>
    <n v="108000"/>
    <n v="216000"/>
    <n v="0.5"/>
    <n v="108000"/>
    <x v="10"/>
    <n v="2880"/>
    <n v="207360"/>
    <n v="0.96"/>
    <x v="1"/>
    <x v="0"/>
    <s v="Cash on Delivery"/>
    <n v="22586"/>
    <x v="1"/>
    <x v="0"/>
    <s v="Pending"/>
  </r>
  <r>
    <x v="77"/>
    <x v="5"/>
    <n v="81"/>
    <x v="2"/>
    <n v="3000"/>
    <n v="56"/>
    <n v="41"/>
    <n v="7000"/>
    <n v="123000"/>
    <n v="287000"/>
    <n v="0.5714285714285714"/>
    <n v="164000"/>
    <x v="0"/>
    <n v="6650"/>
    <n v="272650"/>
    <n v="0.95"/>
    <x v="2"/>
    <x v="2"/>
    <s v="Credit Card"/>
    <n v="22255"/>
    <x v="0"/>
    <x v="2"/>
    <s v="Delivered"/>
  </r>
  <r>
    <x v="78"/>
    <x v="2"/>
    <n v="82"/>
    <x v="0"/>
    <n v="2500"/>
    <n v="72"/>
    <n v="19"/>
    <n v="5000"/>
    <n v="47500"/>
    <n v="95000"/>
    <n v="0.5"/>
    <n v="47500"/>
    <x v="10"/>
    <n v="4800"/>
    <n v="91200"/>
    <n v="0.96"/>
    <x v="4"/>
    <x v="0"/>
    <s v="Credit Card"/>
    <n v="21370"/>
    <x v="1"/>
    <x v="0"/>
    <s v="Pending"/>
  </r>
  <r>
    <x v="79"/>
    <x v="8"/>
    <n v="83"/>
    <x v="1"/>
    <n v="1500"/>
    <n v="44"/>
    <n v="31"/>
    <n v="3000"/>
    <n v="46500"/>
    <n v="93000"/>
    <n v="0.5"/>
    <n v="46500"/>
    <x v="10"/>
    <n v="2880"/>
    <n v="89280"/>
    <n v="0.96"/>
    <x v="2"/>
    <x v="0"/>
    <s v="Bank Transfer"/>
    <n v="21949"/>
    <x v="1"/>
    <x v="2"/>
    <s v="Returned"/>
  </r>
  <r>
    <x v="80"/>
    <x v="3"/>
    <n v="84"/>
    <x v="3"/>
    <n v="1500"/>
    <n v="135"/>
    <n v="34"/>
    <n v="3500"/>
    <n v="51000"/>
    <n v="119000"/>
    <n v="0.5714285714285714"/>
    <n v="68000"/>
    <x v="4"/>
    <n v="3150"/>
    <n v="107100"/>
    <n v="0.9"/>
    <x v="1"/>
    <x v="3"/>
    <s v="Credit Card"/>
    <n v="21492"/>
    <x v="1"/>
    <x v="1"/>
    <s v="Pending"/>
  </r>
  <r>
    <x v="81"/>
    <x v="5"/>
    <n v="85"/>
    <x v="2"/>
    <n v="3000"/>
    <n v="147"/>
    <n v="75"/>
    <n v="7000"/>
    <n v="225000"/>
    <n v="525000"/>
    <n v="0.5714285714285714"/>
    <n v="300000"/>
    <x v="5"/>
    <n v="6790"/>
    <n v="509250"/>
    <n v="0.97"/>
    <x v="3"/>
    <x v="0"/>
    <s v="Bank Transfer"/>
    <n v="21656"/>
    <x v="0"/>
    <x v="2"/>
    <s v="Delivered"/>
  </r>
  <r>
    <x v="82"/>
    <x v="3"/>
    <n v="86"/>
    <x v="3"/>
    <n v="1500"/>
    <n v="93"/>
    <n v="38"/>
    <n v="3500"/>
    <n v="57000"/>
    <n v="133000"/>
    <n v="0.5714285714285714"/>
    <n v="76000"/>
    <x v="5"/>
    <n v="3395"/>
    <n v="129010"/>
    <n v="0.97"/>
    <x v="2"/>
    <x v="3"/>
    <s v="Bank Transfer"/>
    <n v="22162"/>
    <x v="0"/>
    <x v="2"/>
    <s v="Returned"/>
  </r>
  <r>
    <x v="83"/>
    <x v="2"/>
    <n v="87"/>
    <x v="3"/>
    <n v="1500"/>
    <n v="123"/>
    <n v="37"/>
    <n v="3500"/>
    <n v="55500"/>
    <n v="129500"/>
    <n v="0.5714285714285714"/>
    <n v="74000"/>
    <x v="7"/>
    <n v="3500"/>
    <n v="0"/>
    <n v="0"/>
    <x v="3"/>
    <x v="1"/>
    <s v="Cash on Delivery"/>
    <n v="21586"/>
    <x v="1"/>
    <x v="0"/>
    <s v="Delivered"/>
  </r>
  <r>
    <x v="84"/>
    <x v="8"/>
    <n v="88"/>
    <x v="2"/>
    <n v="3000"/>
    <n v="56"/>
    <n v="76"/>
    <n v="7000"/>
    <n v="228000"/>
    <n v="532000"/>
    <n v="0.5714285714285714"/>
    <n v="304000"/>
    <x v="7"/>
    <n v="7000"/>
    <n v="0"/>
    <n v="0"/>
    <x v="2"/>
    <x v="0"/>
    <s v="Cash on Delivery"/>
    <n v="21367"/>
    <x v="1"/>
    <x v="0"/>
    <s v="Delivered"/>
  </r>
  <r>
    <x v="85"/>
    <x v="10"/>
    <n v="89"/>
    <x v="3"/>
    <n v="1500"/>
    <n v="139"/>
    <n v="61"/>
    <n v="3500"/>
    <n v="91500"/>
    <n v="213500"/>
    <n v="0.5714285714285714"/>
    <n v="122000"/>
    <x v="2"/>
    <n v="3185"/>
    <n v="194285"/>
    <n v="0.91"/>
    <x v="3"/>
    <x v="0"/>
    <s v="Bank Transfer"/>
    <n v="21809"/>
    <x v="1"/>
    <x v="2"/>
    <s v="Delivered"/>
  </r>
  <r>
    <x v="86"/>
    <x v="7"/>
    <n v="91"/>
    <x v="4"/>
    <n v="1000"/>
    <n v="106"/>
    <n v="17"/>
    <n v="2500"/>
    <n v="17000"/>
    <n v="42500"/>
    <n v="0.6"/>
    <n v="25500"/>
    <x v="1"/>
    <n v="2300"/>
    <n v="39100"/>
    <n v="0.92"/>
    <x v="1"/>
    <x v="1"/>
    <s v="Bank Transfer"/>
    <n v="21908"/>
    <x v="0"/>
    <x v="1"/>
    <s v="Pending"/>
  </r>
  <r>
    <x v="38"/>
    <x v="1"/>
    <n v="93"/>
    <x v="4"/>
    <n v="1000"/>
    <n v="68"/>
    <n v="8"/>
    <n v="2500"/>
    <n v="8000"/>
    <n v="20000"/>
    <n v="0.6"/>
    <n v="12000"/>
    <x v="0"/>
    <n v="2375"/>
    <n v="19000"/>
    <n v="0.95"/>
    <x v="4"/>
    <x v="0"/>
    <s v="Bank Transfer"/>
    <n v="21660"/>
    <x v="0"/>
    <x v="0"/>
    <s v="Delivered"/>
  </r>
  <r>
    <x v="87"/>
    <x v="9"/>
    <n v="94"/>
    <x v="4"/>
    <n v="1000"/>
    <n v="141"/>
    <n v="46"/>
    <n v="2500"/>
    <n v="46000"/>
    <n v="115000"/>
    <n v="0.6"/>
    <n v="69000"/>
    <x v="5"/>
    <n v="2425"/>
    <n v="111550"/>
    <n v="0.97"/>
    <x v="1"/>
    <x v="3"/>
    <s v="Bank Transfer"/>
    <n v="22803"/>
    <x v="1"/>
    <x v="1"/>
    <s v="Returned"/>
  </r>
  <r>
    <x v="65"/>
    <x v="8"/>
    <n v="95"/>
    <x v="0"/>
    <n v="2500"/>
    <n v="36"/>
    <n v="26"/>
    <n v="5000"/>
    <n v="65000"/>
    <n v="130000"/>
    <n v="0.5"/>
    <n v="65000"/>
    <x v="1"/>
    <n v="4600"/>
    <n v="119600"/>
    <n v="0.92"/>
    <x v="0"/>
    <x v="0"/>
    <s v="Cash on Delivery"/>
    <n v="21854"/>
    <x v="1"/>
    <x v="0"/>
    <s v="Pending"/>
  </r>
  <r>
    <x v="88"/>
    <x v="10"/>
    <n v="96"/>
    <x v="3"/>
    <n v="1500"/>
    <n v="33"/>
    <n v="57"/>
    <n v="3500"/>
    <n v="85500"/>
    <n v="199500"/>
    <n v="0.5714285714285714"/>
    <n v="114000"/>
    <x v="0"/>
    <n v="3325"/>
    <n v="189525"/>
    <n v="0.95"/>
    <x v="4"/>
    <x v="2"/>
    <s v="Credit Card"/>
    <n v="22204"/>
    <x v="0"/>
    <x v="0"/>
    <s v="Delivered"/>
  </r>
  <r>
    <x v="89"/>
    <x v="3"/>
    <n v="97"/>
    <x v="3"/>
    <n v="1500"/>
    <n v="132"/>
    <n v="54"/>
    <n v="3500"/>
    <n v="81000"/>
    <n v="189000"/>
    <n v="0.5714285714285714"/>
    <n v="108000"/>
    <x v="10"/>
    <n v="3360"/>
    <n v="181440"/>
    <n v="0.96"/>
    <x v="2"/>
    <x v="2"/>
    <s v="Bank Transfer"/>
    <n v="21903"/>
    <x v="1"/>
    <x v="1"/>
    <s v="Pending"/>
  </r>
  <r>
    <x v="90"/>
    <x v="11"/>
    <n v="98"/>
    <x v="2"/>
    <n v="3000"/>
    <n v="114"/>
    <n v="88"/>
    <n v="7000"/>
    <n v="264000"/>
    <n v="616000"/>
    <n v="0.5714285714285714"/>
    <n v="352000"/>
    <x v="2"/>
    <n v="6370"/>
    <n v="560560"/>
    <n v="0.91"/>
    <x v="3"/>
    <x v="2"/>
    <s v="Cash on Delivery"/>
    <n v="22772"/>
    <x v="0"/>
    <x v="1"/>
    <s v="Returned"/>
  </r>
  <r>
    <x v="91"/>
    <x v="6"/>
    <n v="99"/>
    <x v="1"/>
    <n v="1500"/>
    <n v="113"/>
    <n v="98"/>
    <n v="3000"/>
    <n v="147000"/>
    <n v="294000"/>
    <n v="0.5"/>
    <n v="147000"/>
    <x v="9"/>
    <n v="2970"/>
    <n v="291060"/>
    <n v="0.99"/>
    <x v="4"/>
    <x v="3"/>
    <s v="Credit Card"/>
    <n v="22100"/>
    <x v="0"/>
    <x v="2"/>
    <s v="Delivered"/>
  </r>
  <r>
    <x v="92"/>
    <x v="3"/>
    <n v="100"/>
    <x v="3"/>
    <n v="1500"/>
    <n v="87"/>
    <n v="36"/>
    <n v="3500"/>
    <n v="54000"/>
    <n v="126000"/>
    <n v="0.5714285714285714"/>
    <n v="72000"/>
    <x v="5"/>
    <n v="3395"/>
    <n v="122220"/>
    <n v="0.97"/>
    <x v="3"/>
    <x v="1"/>
    <s v="Credit Card"/>
    <n v="22624"/>
    <x v="0"/>
    <x v="0"/>
    <s v="Returned"/>
  </r>
  <r>
    <x v="93"/>
    <x v="11"/>
    <n v="101"/>
    <x v="1"/>
    <n v="1500"/>
    <n v="49"/>
    <n v="32"/>
    <n v="3000"/>
    <n v="48000"/>
    <n v="96000"/>
    <n v="0.5"/>
    <n v="48000"/>
    <x v="6"/>
    <n v="2820"/>
    <n v="90240"/>
    <n v="0.94"/>
    <x v="3"/>
    <x v="2"/>
    <s v="Cash on Delivery"/>
    <n v="22810"/>
    <x v="1"/>
    <x v="1"/>
    <s v="Pending"/>
  </r>
  <r>
    <x v="27"/>
    <x v="5"/>
    <n v="102"/>
    <x v="2"/>
    <n v="3000"/>
    <n v="140"/>
    <n v="32"/>
    <n v="7000"/>
    <n v="96000"/>
    <n v="224000"/>
    <n v="0.5714285714285714"/>
    <n v="128000"/>
    <x v="2"/>
    <n v="6370"/>
    <n v="203840"/>
    <n v="0.91"/>
    <x v="2"/>
    <x v="3"/>
    <s v="Cash on Delivery"/>
    <n v="22152"/>
    <x v="0"/>
    <x v="1"/>
    <s v="Returned"/>
  </r>
  <r>
    <x v="94"/>
    <x v="4"/>
    <n v="103"/>
    <x v="2"/>
    <n v="3000"/>
    <n v="118"/>
    <n v="68"/>
    <n v="7000"/>
    <n v="204000"/>
    <n v="476000"/>
    <n v="0.5714285714285714"/>
    <n v="272000"/>
    <x v="8"/>
    <n v="6860"/>
    <n v="466480"/>
    <n v="0.98"/>
    <x v="4"/>
    <x v="2"/>
    <s v="Credit Card"/>
    <n v="21034"/>
    <x v="0"/>
    <x v="1"/>
    <s v="Delivered"/>
  </r>
  <r>
    <x v="95"/>
    <x v="9"/>
    <n v="104"/>
    <x v="2"/>
    <n v="3000"/>
    <n v="113"/>
    <n v="41"/>
    <n v="7000"/>
    <n v="123000"/>
    <n v="287000"/>
    <n v="0.5714285714285714"/>
    <n v="164000"/>
    <x v="5"/>
    <n v="6790"/>
    <n v="278390"/>
    <n v="0.97"/>
    <x v="3"/>
    <x v="2"/>
    <s v="Cash on Delivery"/>
    <n v="22707"/>
    <x v="1"/>
    <x v="0"/>
    <s v="Pending"/>
  </r>
  <r>
    <x v="4"/>
    <x v="10"/>
    <n v="105"/>
    <x v="0"/>
    <n v="2500"/>
    <n v="63"/>
    <n v="25"/>
    <n v="5000"/>
    <n v="62500"/>
    <n v="125000"/>
    <n v="0.5"/>
    <n v="62500"/>
    <x v="1"/>
    <n v="4600"/>
    <n v="115000"/>
    <n v="0.92"/>
    <x v="1"/>
    <x v="3"/>
    <s v="Cash on Delivery"/>
    <n v="22237"/>
    <x v="1"/>
    <x v="1"/>
    <s v="Returned"/>
  </r>
  <r>
    <x v="96"/>
    <x v="5"/>
    <n v="106"/>
    <x v="0"/>
    <n v="2500"/>
    <n v="45"/>
    <n v="56"/>
    <n v="5000"/>
    <n v="140000"/>
    <n v="280000"/>
    <n v="0.5"/>
    <n v="140000"/>
    <x v="4"/>
    <n v="4500"/>
    <n v="252000"/>
    <n v="0.9"/>
    <x v="0"/>
    <x v="2"/>
    <s v="Credit Card"/>
    <n v="22960"/>
    <x v="0"/>
    <x v="1"/>
    <s v="Delivered"/>
  </r>
  <r>
    <x v="97"/>
    <x v="7"/>
    <n v="107"/>
    <x v="1"/>
    <n v="1500"/>
    <n v="132"/>
    <n v="1"/>
    <n v="3000"/>
    <n v="1500"/>
    <n v="3000"/>
    <n v="0.5"/>
    <n v="1500"/>
    <x v="3"/>
    <n v="2790"/>
    <n v="2790"/>
    <n v="0.93"/>
    <x v="2"/>
    <x v="3"/>
    <s v="Credit Card"/>
    <n v="21059"/>
    <x v="1"/>
    <x v="0"/>
    <s v="Delivered"/>
  </r>
  <r>
    <x v="98"/>
    <x v="6"/>
    <n v="108"/>
    <x v="0"/>
    <n v="2500"/>
    <n v="116"/>
    <n v="73"/>
    <n v="5000"/>
    <n v="182500"/>
    <n v="365000"/>
    <n v="0.5"/>
    <n v="182500"/>
    <x v="1"/>
    <n v="4600"/>
    <n v="335800"/>
    <n v="0.92"/>
    <x v="3"/>
    <x v="3"/>
    <s v="Bank Transfer"/>
    <n v="22512"/>
    <x v="1"/>
    <x v="0"/>
    <s v="Pending"/>
  </r>
  <r>
    <x v="99"/>
    <x v="4"/>
    <n v="109"/>
    <x v="1"/>
    <n v="1500"/>
    <n v="122"/>
    <n v="16"/>
    <n v="3000"/>
    <n v="24000"/>
    <n v="48000"/>
    <n v="0.5"/>
    <n v="24000"/>
    <x v="3"/>
    <n v="2790"/>
    <n v="44640"/>
    <n v="0.93"/>
    <x v="4"/>
    <x v="3"/>
    <s v="Bank Transfer"/>
    <n v="21884"/>
    <x v="0"/>
    <x v="0"/>
    <s v="Pending"/>
  </r>
  <r>
    <x v="39"/>
    <x v="4"/>
    <n v="110"/>
    <x v="4"/>
    <n v="1000"/>
    <n v="53"/>
    <n v="16"/>
    <n v="2500"/>
    <n v="16000"/>
    <n v="40000"/>
    <n v="0.6"/>
    <n v="24000"/>
    <x v="3"/>
    <n v="2325"/>
    <n v="37200"/>
    <n v="0.93"/>
    <x v="3"/>
    <x v="3"/>
    <s v="Credit Card"/>
    <n v="22718"/>
    <x v="1"/>
    <x v="1"/>
    <s v="Returned"/>
  </r>
  <r>
    <x v="100"/>
    <x v="11"/>
    <n v="111"/>
    <x v="4"/>
    <n v="1000"/>
    <n v="150"/>
    <n v="58"/>
    <n v="2500"/>
    <n v="58000"/>
    <n v="145000"/>
    <n v="0.6"/>
    <n v="87000"/>
    <x v="1"/>
    <n v="2300"/>
    <n v="133400"/>
    <n v="0.92"/>
    <x v="0"/>
    <x v="1"/>
    <s v="Bank Transfer"/>
    <n v="22511"/>
    <x v="1"/>
    <x v="2"/>
    <s v="Delivered"/>
  </r>
  <r>
    <x v="101"/>
    <x v="6"/>
    <n v="112"/>
    <x v="4"/>
    <n v="1000"/>
    <n v="98"/>
    <n v="79"/>
    <n v="2500"/>
    <n v="79000"/>
    <n v="197500"/>
    <n v="0.6"/>
    <n v="118500"/>
    <x v="7"/>
    <n v="2500"/>
    <n v="0"/>
    <n v="0"/>
    <x v="4"/>
    <x v="0"/>
    <s v="Credit Card"/>
    <n v="22112"/>
    <x v="1"/>
    <x v="1"/>
    <s v="Returned"/>
  </r>
  <r>
    <x v="102"/>
    <x v="4"/>
    <n v="113"/>
    <x v="4"/>
    <n v="1000"/>
    <n v="141"/>
    <n v="25"/>
    <n v="2500"/>
    <n v="25000"/>
    <n v="62500"/>
    <n v="0.6"/>
    <n v="37500"/>
    <x v="2"/>
    <n v="2275"/>
    <n v="56875"/>
    <n v="0.91"/>
    <x v="3"/>
    <x v="3"/>
    <s v="Credit Card"/>
    <n v="22024"/>
    <x v="1"/>
    <x v="2"/>
    <s v="Pending"/>
  </r>
  <r>
    <x v="103"/>
    <x v="7"/>
    <n v="114"/>
    <x v="2"/>
    <n v="3000"/>
    <n v="127"/>
    <n v="13"/>
    <n v="7000"/>
    <n v="39000"/>
    <n v="91000"/>
    <n v="0.5714285714285714"/>
    <n v="52000"/>
    <x v="9"/>
    <n v="6930"/>
    <n v="90090"/>
    <n v="0.99"/>
    <x v="4"/>
    <x v="1"/>
    <s v="Bank Transfer"/>
    <n v="21319"/>
    <x v="0"/>
    <x v="0"/>
    <s v="Delivered"/>
  </r>
  <r>
    <x v="104"/>
    <x v="0"/>
    <n v="115"/>
    <x v="3"/>
    <n v="1500"/>
    <n v="125"/>
    <n v="57"/>
    <n v="3500"/>
    <n v="85500"/>
    <n v="199500"/>
    <n v="0.5714285714285714"/>
    <n v="114000"/>
    <x v="3"/>
    <n v="3255"/>
    <n v="185535"/>
    <n v="0.93"/>
    <x v="4"/>
    <x v="0"/>
    <s v="Cash on Delivery"/>
    <n v="22528"/>
    <x v="0"/>
    <x v="0"/>
    <s v="Delivered"/>
  </r>
  <r>
    <x v="105"/>
    <x v="11"/>
    <n v="117"/>
    <x v="3"/>
    <n v="1500"/>
    <n v="90"/>
    <n v="4"/>
    <n v="3500"/>
    <n v="6000"/>
    <n v="14000"/>
    <n v="0.5714285714285714"/>
    <n v="8000"/>
    <x v="6"/>
    <n v="3290"/>
    <n v="13160"/>
    <n v="0.94"/>
    <x v="3"/>
    <x v="0"/>
    <s v="Bank Transfer"/>
    <n v="22072"/>
    <x v="1"/>
    <x v="1"/>
    <s v="Returned"/>
  </r>
  <r>
    <x v="106"/>
    <x v="6"/>
    <n v="118"/>
    <x v="0"/>
    <n v="2500"/>
    <n v="25"/>
    <n v="20"/>
    <n v="5000"/>
    <n v="50000"/>
    <n v="100000"/>
    <n v="0.5"/>
    <n v="50000"/>
    <x v="7"/>
    <n v="5000"/>
    <n v="0"/>
    <n v="0"/>
    <x v="1"/>
    <x v="3"/>
    <s v="Credit Card"/>
    <n v="21324"/>
    <x v="0"/>
    <x v="0"/>
    <s v="Pending"/>
  </r>
  <r>
    <x v="107"/>
    <x v="3"/>
    <n v="119"/>
    <x v="1"/>
    <n v="1500"/>
    <n v="106"/>
    <n v="89"/>
    <n v="3000"/>
    <n v="133500"/>
    <n v="267000"/>
    <n v="0.5"/>
    <n v="133500"/>
    <x v="3"/>
    <n v="2790"/>
    <n v="248310"/>
    <n v="0.93"/>
    <x v="0"/>
    <x v="1"/>
    <s v="Bank Transfer"/>
    <n v="22914"/>
    <x v="1"/>
    <x v="1"/>
    <s v="Returned"/>
  </r>
  <r>
    <x v="108"/>
    <x v="10"/>
    <n v="120"/>
    <x v="4"/>
    <n v="1000"/>
    <n v="28"/>
    <n v="88"/>
    <n v="2500"/>
    <n v="88000"/>
    <n v="220000"/>
    <n v="0.6"/>
    <n v="132000"/>
    <x v="4"/>
    <n v="2250"/>
    <n v="198000"/>
    <n v="0.9"/>
    <x v="1"/>
    <x v="2"/>
    <s v="Credit Card"/>
    <n v="21071"/>
    <x v="1"/>
    <x v="1"/>
    <s v="Returned"/>
  </r>
  <r>
    <x v="109"/>
    <x v="1"/>
    <n v="121"/>
    <x v="3"/>
    <n v="1500"/>
    <n v="97"/>
    <n v="41"/>
    <n v="3500"/>
    <n v="61500"/>
    <n v="143500"/>
    <n v="0.5714285714285714"/>
    <n v="82000"/>
    <x v="8"/>
    <n v="3430"/>
    <n v="140630"/>
    <n v="0.98"/>
    <x v="0"/>
    <x v="0"/>
    <s v="Bank Transfer"/>
    <n v="22172"/>
    <x v="0"/>
    <x v="0"/>
    <s v="Delivered"/>
  </r>
  <r>
    <x v="110"/>
    <x v="10"/>
    <n v="122"/>
    <x v="4"/>
    <n v="1000"/>
    <n v="108"/>
    <n v="31"/>
    <n v="2500"/>
    <n v="31000"/>
    <n v="77500"/>
    <n v="0.6"/>
    <n v="46500"/>
    <x v="2"/>
    <n v="2275"/>
    <n v="70525"/>
    <n v="0.91"/>
    <x v="0"/>
    <x v="1"/>
    <s v="Bank Transfer"/>
    <n v="22296"/>
    <x v="0"/>
    <x v="1"/>
    <s v="Pending"/>
  </r>
  <r>
    <x v="111"/>
    <x v="1"/>
    <n v="123"/>
    <x v="1"/>
    <n v="1500"/>
    <n v="123"/>
    <n v="4"/>
    <n v="3000"/>
    <n v="6000"/>
    <n v="12000"/>
    <n v="0.5"/>
    <n v="6000"/>
    <x v="6"/>
    <n v="2820"/>
    <n v="11280"/>
    <n v="0.94"/>
    <x v="1"/>
    <x v="1"/>
    <s v="Bank Transfer"/>
    <n v="22156"/>
    <x v="1"/>
    <x v="2"/>
    <s v="Returned"/>
  </r>
  <r>
    <x v="112"/>
    <x v="1"/>
    <n v="124"/>
    <x v="3"/>
    <n v="1500"/>
    <n v="61"/>
    <n v="75"/>
    <n v="3500"/>
    <n v="112500"/>
    <n v="262500"/>
    <n v="0.5714285714285714"/>
    <n v="150000"/>
    <x v="6"/>
    <n v="3290"/>
    <n v="246750"/>
    <n v="0.94"/>
    <x v="2"/>
    <x v="0"/>
    <s v="Bank Transfer"/>
    <n v="21699"/>
    <x v="1"/>
    <x v="1"/>
    <s v="Delivered"/>
  </r>
  <r>
    <x v="113"/>
    <x v="0"/>
    <n v="125"/>
    <x v="3"/>
    <n v="1500"/>
    <n v="60"/>
    <n v="19"/>
    <n v="3500"/>
    <n v="28500"/>
    <n v="66500"/>
    <n v="0.5714285714285714"/>
    <n v="38000"/>
    <x v="6"/>
    <n v="3290"/>
    <n v="62510"/>
    <n v="0.94"/>
    <x v="2"/>
    <x v="1"/>
    <s v="Cash on Delivery"/>
    <n v="22110"/>
    <x v="1"/>
    <x v="1"/>
    <s v="Returned"/>
  </r>
  <r>
    <x v="114"/>
    <x v="10"/>
    <n v="126"/>
    <x v="4"/>
    <n v="1000"/>
    <n v="146"/>
    <n v="98"/>
    <n v="2500"/>
    <n v="98000"/>
    <n v="245000"/>
    <n v="0.6"/>
    <n v="147000"/>
    <x v="9"/>
    <n v="2475"/>
    <n v="242550"/>
    <n v="0.99"/>
    <x v="0"/>
    <x v="1"/>
    <s v="Cash on Delivery"/>
    <n v="22565"/>
    <x v="0"/>
    <x v="2"/>
    <s v="Pending"/>
  </r>
  <r>
    <x v="115"/>
    <x v="11"/>
    <n v="127"/>
    <x v="1"/>
    <n v="1500"/>
    <n v="125"/>
    <n v="62"/>
    <n v="3000"/>
    <n v="93000"/>
    <n v="186000"/>
    <n v="0.5"/>
    <n v="93000"/>
    <x v="8"/>
    <n v="2940"/>
    <n v="182280"/>
    <n v="0.98"/>
    <x v="1"/>
    <x v="2"/>
    <s v="Bank Transfer"/>
    <n v="21391"/>
    <x v="0"/>
    <x v="2"/>
    <s v="Delivered"/>
  </r>
  <r>
    <x v="116"/>
    <x v="11"/>
    <n v="128"/>
    <x v="2"/>
    <n v="3000"/>
    <n v="130"/>
    <n v="68"/>
    <n v="7000"/>
    <n v="204000"/>
    <n v="476000"/>
    <n v="0.5714285714285714"/>
    <n v="272000"/>
    <x v="10"/>
    <n v="6720"/>
    <n v="456960"/>
    <n v="0.96"/>
    <x v="0"/>
    <x v="1"/>
    <s v="Cash on Delivery"/>
    <n v="22046"/>
    <x v="1"/>
    <x v="1"/>
    <s v="Returned"/>
  </r>
  <r>
    <x v="117"/>
    <x v="6"/>
    <n v="130"/>
    <x v="2"/>
    <n v="3000"/>
    <n v="97"/>
    <n v="98"/>
    <n v="7000"/>
    <n v="294000"/>
    <n v="686000"/>
    <n v="0.5714285714285714"/>
    <n v="392000"/>
    <x v="6"/>
    <n v="6580"/>
    <n v="644840"/>
    <n v="0.94"/>
    <x v="1"/>
    <x v="3"/>
    <s v="Cash on Delivery"/>
    <n v="22106"/>
    <x v="1"/>
    <x v="1"/>
    <s v="Pending"/>
  </r>
  <r>
    <x v="118"/>
    <x v="6"/>
    <n v="131"/>
    <x v="4"/>
    <n v="1000"/>
    <n v="127"/>
    <n v="93"/>
    <n v="2500"/>
    <n v="93000"/>
    <n v="232500"/>
    <n v="0.6"/>
    <n v="139500"/>
    <x v="10"/>
    <n v="2400"/>
    <n v="223200"/>
    <n v="0.96"/>
    <x v="2"/>
    <x v="2"/>
    <s v="Bank Transfer"/>
    <n v="21146"/>
    <x v="0"/>
    <x v="1"/>
    <s v="Returned"/>
  </r>
  <r>
    <x v="81"/>
    <x v="2"/>
    <n v="132"/>
    <x v="3"/>
    <n v="1500"/>
    <n v="110"/>
    <n v="21"/>
    <n v="3500"/>
    <n v="31500"/>
    <n v="73500"/>
    <n v="0.5714285714285714"/>
    <n v="42000"/>
    <x v="7"/>
    <n v="3500"/>
    <n v="0"/>
    <n v="0"/>
    <x v="1"/>
    <x v="3"/>
    <s v="Cash on Delivery"/>
    <n v="21234"/>
    <x v="1"/>
    <x v="0"/>
    <s v="Pending"/>
  </r>
  <r>
    <x v="119"/>
    <x v="8"/>
    <n v="133"/>
    <x v="0"/>
    <n v="2500"/>
    <n v="49"/>
    <n v="19"/>
    <n v="5000"/>
    <n v="47500"/>
    <n v="95000"/>
    <n v="0.5"/>
    <n v="47500"/>
    <x v="6"/>
    <n v="4700"/>
    <n v="89300"/>
    <n v="0.94"/>
    <x v="1"/>
    <x v="3"/>
    <s v="Cash on Delivery"/>
    <n v="22232"/>
    <x v="0"/>
    <x v="1"/>
    <s v="Delivered"/>
  </r>
  <r>
    <x v="120"/>
    <x v="11"/>
    <n v="134"/>
    <x v="4"/>
    <n v="1000"/>
    <n v="99"/>
    <n v="11"/>
    <n v="2500"/>
    <n v="11000"/>
    <n v="27500"/>
    <n v="0.6"/>
    <n v="16500"/>
    <x v="0"/>
    <n v="2375"/>
    <n v="26125"/>
    <n v="0.95"/>
    <x v="3"/>
    <x v="2"/>
    <s v="Credit Card"/>
    <n v="21951"/>
    <x v="0"/>
    <x v="2"/>
    <s v="Delivered"/>
  </r>
  <r>
    <x v="121"/>
    <x v="5"/>
    <n v="135"/>
    <x v="0"/>
    <n v="2500"/>
    <n v="117"/>
    <n v="34"/>
    <n v="5000"/>
    <n v="85000"/>
    <n v="170000"/>
    <n v="0.5"/>
    <n v="85000"/>
    <x v="4"/>
    <n v="4500"/>
    <n v="153000"/>
    <n v="0.9"/>
    <x v="3"/>
    <x v="2"/>
    <s v="Bank Transfer"/>
    <n v="21105"/>
    <x v="0"/>
    <x v="1"/>
    <s v="Delivered"/>
  </r>
  <r>
    <x v="122"/>
    <x v="10"/>
    <n v="136"/>
    <x v="0"/>
    <n v="2500"/>
    <n v="35"/>
    <n v="9"/>
    <n v="5000"/>
    <n v="22500"/>
    <n v="45000"/>
    <n v="0.5"/>
    <n v="22500"/>
    <x v="0"/>
    <n v="4750"/>
    <n v="42750"/>
    <n v="0.95"/>
    <x v="0"/>
    <x v="2"/>
    <s v="Cash on Delivery"/>
    <n v="22891"/>
    <x v="0"/>
    <x v="1"/>
    <s v="Returned"/>
  </r>
  <r>
    <x v="123"/>
    <x v="7"/>
    <n v="137"/>
    <x v="3"/>
    <n v="1500"/>
    <n v="14"/>
    <n v="74"/>
    <n v="3500"/>
    <n v="111000"/>
    <n v="259000"/>
    <n v="0.5714285714285714"/>
    <n v="148000"/>
    <x v="8"/>
    <n v="3430"/>
    <n v="253820"/>
    <n v="0.98"/>
    <x v="1"/>
    <x v="1"/>
    <s v="Credit Card"/>
    <n v="21868"/>
    <x v="0"/>
    <x v="2"/>
    <s v="Delivered"/>
  </r>
  <r>
    <x v="124"/>
    <x v="0"/>
    <n v="138"/>
    <x v="3"/>
    <n v="1500"/>
    <n v="94"/>
    <n v="80"/>
    <n v="3500"/>
    <n v="120000"/>
    <n v="280000"/>
    <n v="0.5714285714285714"/>
    <n v="160000"/>
    <x v="5"/>
    <n v="3395"/>
    <n v="271600"/>
    <n v="0.97"/>
    <x v="1"/>
    <x v="3"/>
    <s v="Bank Transfer"/>
    <n v="22463"/>
    <x v="0"/>
    <x v="1"/>
    <s v="Returned"/>
  </r>
  <r>
    <x v="125"/>
    <x v="10"/>
    <n v="139"/>
    <x v="2"/>
    <n v="3000"/>
    <n v="75"/>
    <n v="26"/>
    <n v="7000"/>
    <n v="78000"/>
    <n v="182000"/>
    <n v="0.5714285714285714"/>
    <n v="104000"/>
    <x v="0"/>
    <n v="6650"/>
    <n v="172900"/>
    <n v="0.95"/>
    <x v="2"/>
    <x v="3"/>
    <s v="Credit Card"/>
    <n v="22336"/>
    <x v="0"/>
    <x v="2"/>
    <s v="Pending"/>
  </r>
  <r>
    <x v="126"/>
    <x v="3"/>
    <n v="140"/>
    <x v="0"/>
    <n v="2500"/>
    <n v="75"/>
    <n v="56"/>
    <n v="5000"/>
    <n v="140000"/>
    <n v="280000"/>
    <n v="0.5"/>
    <n v="140000"/>
    <x v="8"/>
    <n v="4900"/>
    <n v="274400"/>
    <n v="0.98"/>
    <x v="4"/>
    <x v="0"/>
    <s v="Credit Card"/>
    <n v="22677"/>
    <x v="1"/>
    <x v="1"/>
    <s v="Pending"/>
  </r>
  <r>
    <x v="127"/>
    <x v="10"/>
    <n v="141"/>
    <x v="0"/>
    <n v="2500"/>
    <n v="80"/>
    <n v="9"/>
    <n v="5000"/>
    <n v="22500"/>
    <n v="45000"/>
    <n v="0.5"/>
    <n v="22500"/>
    <x v="3"/>
    <n v="4650"/>
    <n v="41850"/>
    <n v="0.93"/>
    <x v="2"/>
    <x v="2"/>
    <s v="Bank Transfer"/>
    <n v="21040"/>
    <x v="0"/>
    <x v="0"/>
    <s v="Returned"/>
  </r>
  <r>
    <x v="128"/>
    <x v="4"/>
    <n v="142"/>
    <x v="3"/>
    <n v="1500"/>
    <n v="131"/>
    <n v="6"/>
    <n v="3500"/>
    <n v="9000"/>
    <n v="21000"/>
    <n v="0.5714285714285714"/>
    <n v="12000"/>
    <x v="1"/>
    <n v="3220"/>
    <n v="19320"/>
    <n v="0.92"/>
    <x v="2"/>
    <x v="0"/>
    <s v="Credit Card"/>
    <n v="21130"/>
    <x v="0"/>
    <x v="0"/>
    <s v="Pending"/>
  </r>
  <r>
    <x v="129"/>
    <x v="10"/>
    <n v="143"/>
    <x v="3"/>
    <n v="1500"/>
    <n v="93"/>
    <n v="86"/>
    <n v="3500"/>
    <n v="129000"/>
    <n v="301000"/>
    <n v="0.5714285714285714"/>
    <n v="172000"/>
    <x v="7"/>
    <n v="3500"/>
    <n v="0"/>
    <n v="0"/>
    <x v="4"/>
    <x v="1"/>
    <s v="Bank Transfer"/>
    <n v="22245"/>
    <x v="0"/>
    <x v="2"/>
    <s v="Pending"/>
  </r>
  <r>
    <x v="130"/>
    <x v="5"/>
    <n v="144"/>
    <x v="4"/>
    <n v="1000"/>
    <n v="26"/>
    <n v="44"/>
    <n v="2500"/>
    <n v="44000"/>
    <n v="110000"/>
    <n v="0.6"/>
    <n v="66000"/>
    <x v="10"/>
    <n v="2400"/>
    <n v="105600"/>
    <n v="0.96"/>
    <x v="1"/>
    <x v="0"/>
    <s v="Cash on Delivery"/>
    <n v="22531"/>
    <x v="0"/>
    <x v="2"/>
    <s v="Pending"/>
  </r>
  <r>
    <x v="131"/>
    <x v="7"/>
    <n v="145"/>
    <x v="0"/>
    <n v="2500"/>
    <n v="32"/>
    <n v="75"/>
    <n v="5000"/>
    <n v="187500"/>
    <n v="375000"/>
    <n v="0.5"/>
    <n v="187500"/>
    <x v="9"/>
    <n v="4950"/>
    <n v="371250"/>
    <n v="0.99"/>
    <x v="0"/>
    <x v="1"/>
    <s v="Bank Transfer"/>
    <n v="21459"/>
    <x v="1"/>
    <x v="1"/>
    <s v="Pending"/>
  </r>
  <r>
    <x v="132"/>
    <x v="0"/>
    <n v="146"/>
    <x v="0"/>
    <n v="2500"/>
    <n v="108"/>
    <n v="3"/>
    <n v="5000"/>
    <n v="7500"/>
    <n v="15000"/>
    <n v="0.5"/>
    <n v="7500"/>
    <x v="5"/>
    <n v="4850"/>
    <n v="14550"/>
    <n v="0.97"/>
    <x v="0"/>
    <x v="1"/>
    <s v="Credit Card"/>
    <n v="21219"/>
    <x v="0"/>
    <x v="2"/>
    <s v="Pending"/>
  </r>
  <r>
    <x v="133"/>
    <x v="5"/>
    <n v="147"/>
    <x v="1"/>
    <n v="1500"/>
    <n v="137"/>
    <n v="21"/>
    <n v="3000"/>
    <n v="31500"/>
    <n v="63000"/>
    <n v="0.5"/>
    <n v="31500"/>
    <x v="9"/>
    <n v="2970"/>
    <n v="62370"/>
    <n v="0.99"/>
    <x v="3"/>
    <x v="3"/>
    <s v="Credit Card"/>
    <n v="21845"/>
    <x v="1"/>
    <x v="0"/>
    <s v="Delivered"/>
  </r>
  <r>
    <x v="134"/>
    <x v="11"/>
    <n v="148"/>
    <x v="4"/>
    <n v="1000"/>
    <n v="10"/>
    <n v="86"/>
    <n v="2500"/>
    <n v="86000"/>
    <n v="215000"/>
    <n v="0.6"/>
    <n v="129000"/>
    <x v="4"/>
    <n v="2250"/>
    <n v="193500"/>
    <n v="0.9"/>
    <x v="4"/>
    <x v="3"/>
    <s v="Credit Card"/>
    <n v="21480"/>
    <x v="0"/>
    <x v="2"/>
    <s v="Delivered"/>
  </r>
  <r>
    <x v="135"/>
    <x v="5"/>
    <n v="149"/>
    <x v="4"/>
    <n v="1000"/>
    <n v="98"/>
    <n v="60"/>
    <n v="2500"/>
    <n v="60000"/>
    <n v="150000"/>
    <n v="0.6"/>
    <n v="90000"/>
    <x v="8"/>
    <n v="2450"/>
    <n v="147000"/>
    <n v="0.98"/>
    <x v="3"/>
    <x v="0"/>
    <s v="Bank Transfer"/>
    <n v="21607"/>
    <x v="1"/>
    <x v="0"/>
    <s v="Delivered"/>
  </r>
  <r>
    <x v="136"/>
    <x v="0"/>
    <n v="150"/>
    <x v="3"/>
    <n v="1500"/>
    <n v="35"/>
    <n v="56"/>
    <n v="3500"/>
    <n v="84000"/>
    <n v="196000"/>
    <n v="0.5714285714285714"/>
    <n v="112000"/>
    <x v="2"/>
    <n v="3185"/>
    <n v="178360"/>
    <n v="0.91"/>
    <x v="4"/>
    <x v="2"/>
    <s v="Credit Card"/>
    <n v="22430"/>
    <x v="0"/>
    <x v="2"/>
    <s v="Pending"/>
  </r>
  <r>
    <x v="137"/>
    <x v="5"/>
    <n v="151"/>
    <x v="2"/>
    <n v="3000"/>
    <n v="128"/>
    <n v="30"/>
    <n v="7000"/>
    <n v="90000"/>
    <n v="210000"/>
    <n v="0.5714285714285714"/>
    <n v="120000"/>
    <x v="4"/>
    <n v="6300"/>
    <n v="189000"/>
    <n v="0.9"/>
    <x v="0"/>
    <x v="3"/>
    <s v="Bank Transfer"/>
    <n v="21944"/>
    <x v="1"/>
    <x v="2"/>
    <s v="Delivered"/>
  </r>
  <r>
    <x v="138"/>
    <x v="2"/>
    <n v="152"/>
    <x v="4"/>
    <n v="1000"/>
    <n v="45"/>
    <n v="5"/>
    <n v="2500"/>
    <n v="5000"/>
    <n v="12500"/>
    <n v="0.6"/>
    <n v="7500"/>
    <x v="5"/>
    <n v="2425"/>
    <n v="12125"/>
    <n v="0.97"/>
    <x v="4"/>
    <x v="0"/>
    <s v="Credit Card"/>
    <n v="22973"/>
    <x v="0"/>
    <x v="1"/>
    <s v="Pending"/>
  </r>
  <r>
    <x v="139"/>
    <x v="7"/>
    <n v="153"/>
    <x v="2"/>
    <n v="3000"/>
    <n v="12"/>
    <n v="28"/>
    <n v="7000"/>
    <n v="84000"/>
    <n v="196000"/>
    <n v="0.5714285714285714"/>
    <n v="112000"/>
    <x v="1"/>
    <n v="6440"/>
    <n v="180320"/>
    <n v="0.92"/>
    <x v="0"/>
    <x v="3"/>
    <s v="Cash on Delivery"/>
    <n v="21178"/>
    <x v="0"/>
    <x v="0"/>
    <s v="Returned"/>
  </r>
  <r>
    <x v="140"/>
    <x v="0"/>
    <n v="154"/>
    <x v="3"/>
    <n v="1500"/>
    <n v="57"/>
    <n v="42"/>
    <n v="3500"/>
    <n v="63000"/>
    <n v="147000"/>
    <n v="0.5714285714285714"/>
    <n v="84000"/>
    <x v="10"/>
    <n v="3360"/>
    <n v="141120"/>
    <n v="0.96"/>
    <x v="1"/>
    <x v="3"/>
    <s v="Cash on Delivery"/>
    <n v="22063"/>
    <x v="0"/>
    <x v="2"/>
    <s v="Returned"/>
  </r>
  <r>
    <x v="116"/>
    <x v="5"/>
    <n v="155"/>
    <x v="4"/>
    <n v="1000"/>
    <n v="52"/>
    <n v="27"/>
    <n v="2500"/>
    <n v="27000"/>
    <n v="67500"/>
    <n v="0.6"/>
    <n v="40500"/>
    <x v="8"/>
    <n v="2450"/>
    <n v="66150"/>
    <n v="0.98"/>
    <x v="1"/>
    <x v="0"/>
    <s v="Credit Card"/>
    <n v="21032"/>
    <x v="1"/>
    <x v="1"/>
    <s v="Delivered"/>
  </r>
  <r>
    <x v="141"/>
    <x v="7"/>
    <n v="156"/>
    <x v="3"/>
    <n v="1500"/>
    <n v="129"/>
    <n v="47"/>
    <n v="3500"/>
    <n v="70500"/>
    <n v="164500"/>
    <n v="0.5714285714285714"/>
    <n v="94000"/>
    <x v="2"/>
    <n v="3185"/>
    <n v="149695"/>
    <n v="0.91"/>
    <x v="0"/>
    <x v="1"/>
    <s v="Bank Transfer"/>
    <n v="21350"/>
    <x v="1"/>
    <x v="1"/>
    <s v="Delivered"/>
  </r>
  <r>
    <x v="142"/>
    <x v="7"/>
    <n v="157"/>
    <x v="0"/>
    <n v="2500"/>
    <n v="80"/>
    <n v="16"/>
    <n v="5000"/>
    <n v="40000"/>
    <n v="80000"/>
    <n v="0.5"/>
    <n v="40000"/>
    <x v="9"/>
    <n v="4950"/>
    <n v="79200"/>
    <n v="0.99"/>
    <x v="2"/>
    <x v="0"/>
    <s v="Credit Card"/>
    <n v="21001"/>
    <x v="1"/>
    <x v="1"/>
    <s v="Pending"/>
  </r>
  <r>
    <x v="143"/>
    <x v="2"/>
    <n v="158"/>
    <x v="3"/>
    <n v="1500"/>
    <n v="60"/>
    <n v="46"/>
    <n v="3500"/>
    <n v="69000"/>
    <n v="161000"/>
    <n v="0.5714285714285714"/>
    <n v="92000"/>
    <x v="3"/>
    <n v="3255"/>
    <n v="149730"/>
    <n v="0.93"/>
    <x v="0"/>
    <x v="2"/>
    <s v="Credit Card"/>
    <n v="21447"/>
    <x v="1"/>
    <x v="0"/>
    <s v="Pending"/>
  </r>
  <r>
    <x v="144"/>
    <x v="4"/>
    <n v="159"/>
    <x v="1"/>
    <n v="1500"/>
    <n v="35"/>
    <n v="40"/>
    <n v="3000"/>
    <n v="60000"/>
    <n v="120000"/>
    <n v="0.5"/>
    <n v="60000"/>
    <x v="4"/>
    <n v="2700"/>
    <n v="108000"/>
    <n v="0.9"/>
    <x v="1"/>
    <x v="1"/>
    <s v="Bank Transfer"/>
    <n v="22259"/>
    <x v="0"/>
    <x v="2"/>
    <s v="Delivered"/>
  </r>
  <r>
    <x v="145"/>
    <x v="6"/>
    <n v="160"/>
    <x v="1"/>
    <n v="1500"/>
    <n v="39"/>
    <n v="61"/>
    <n v="3000"/>
    <n v="91500"/>
    <n v="183000"/>
    <n v="0.5"/>
    <n v="91500"/>
    <x v="0"/>
    <n v="2850"/>
    <n v="173850"/>
    <n v="0.95"/>
    <x v="4"/>
    <x v="0"/>
    <s v="Bank Transfer"/>
    <n v="21110"/>
    <x v="1"/>
    <x v="1"/>
    <s v="Returned"/>
  </r>
  <r>
    <x v="119"/>
    <x v="1"/>
    <n v="161"/>
    <x v="0"/>
    <n v="2500"/>
    <n v="22"/>
    <n v="94"/>
    <n v="5000"/>
    <n v="235000"/>
    <n v="470000"/>
    <n v="0.5"/>
    <n v="235000"/>
    <x v="10"/>
    <n v="4800"/>
    <n v="451200"/>
    <n v="0.96"/>
    <x v="4"/>
    <x v="3"/>
    <s v="Bank Transfer"/>
    <n v="21441"/>
    <x v="1"/>
    <x v="0"/>
    <s v="Pending"/>
  </r>
  <r>
    <x v="146"/>
    <x v="0"/>
    <n v="162"/>
    <x v="3"/>
    <n v="1500"/>
    <n v="40"/>
    <n v="59"/>
    <n v="3500"/>
    <n v="88500"/>
    <n v="206500"/>
    <n v="0.5714285714285714"/>
    <n v="118000"/>
    <x v="5"/>
    <n v="3395"/>
    <n v="200305"/>
    <n v="0.97"/>
    <x v="0"/>
    <x v="2"/>
    <s v="Credit Card"/>
    <n v="22790"/>
    <x v="0"/>
    <x v="0"/>
    <s v="Returned"/>
  </r>
  <r>
    <x v="147"/>
    <x v="5"/>
    <n v="163"/>
    <x v="2"/>
    <n v="3000"/>
    <n v="105"/>
    <n v="15"/>
    <n v="7000"/>
    <n v="45000"/>
    <n v="105000"/>
    <n v="0.5714285714285714"/>
    <n v="60000"/>
    <x v="10"/>
    <n v="6720"/>
    <n v="100800"/>
    <n v="0.96"/>
    <x v="2"/>
    <x v="3"/>
    <s v="Cash on Delivery"/>
    <n v="22646"/>
    <x v="0"/>
    <x v="1"/>
    <s v="Returned"/>
  </r>
  <r>
    <x v="148"/>
    <x v="7"/>
    <n v="164"/>
    <x v="1"/>
    <n v="1500"/>
    <n v="80"/>
    <n v="36"/>
    <n v="3000"/>
    <n v="54000"/>
    <n v="108000"/>
    <n v="0.5"/>
    <n v="54000"/>
    <x v="5"/>
    <n v="2910"/>
    <n v="104760"/>
    <n v="0.97"/>
    <x v="1"/>
    <x v="1"/>
    <s v="Cash on Delivery"/>
    <n v="22178"/>
    <x v="1"/>
    <x v="1"/>
    <s v="Pending"/>
  </r>
  <r>
    <x v="71"/>
    <x v="0"/>
    <n v="165"/>
    <x v="1"/>
    <n v="1500"/>
    <n v="112"/>
    <n v="89"/>
    <n v="3000"/>
    <n v="133500"/>
    <n v="267000"/>
    <n v="0.5"/>
    <n v="133500"/>
    <x v="2"/>
    <n v="2730"/>
    <n v="242970"/>
    <n v="0.91"/>
    <x v="4"/>
    <x v="2"/>
    <s v="Cash on Delivery"/>
    <n v="22890"/>
    <x v="1"/>
    <x v="2"/>
    <s v="Returned"/>
  </r>
  <r>
    <x v="149"/>
    <x v="1"/>
    <n v="166"/>
    <x v="0"/>
    <n v="2500"/>
    <n v="63"/>
    <n v="78"/>
    <n v="5000"/>
    <n v="195000"/>
    <n v="390000"/>
    <n v="0.5"/>
    <n v="195000"/>
    <x v="5"/>
    <n v="4850"/>
    <n v="378300"/>
    <n v="0.97"/>
    <x v="3"/>
    <x v="3"/>
    <s v="Credit Card"/>
    <n v="21012"/>
    <x v="0"/>
    <x v="1"/>
    <s v="Returned"/>
  </r>
  <r>
    <x v="150"/>
    <x v="10"/>
    <n v="167"/>
    <x v="2"/>
    <n v="3000"/>
    <n v="55"/>
    <n v="34"/>
    <n v="7000"/>
    <n v="102000"/>
    <n v="238000"/>
    <n v="0.5714285714285714"/>
    <n v="136000"/>
    <x v="1"/>
    <n v="6440"/>
    <n v="218960"/>
    <n v="0.92"/>
    <x v="0"/>
    <x v="3"/>
    <s v="Credit Card"/>
    <n v="22447"/>
    <x v="0"/>
    <x v="1"/>
    <s v="Pending"/>
  </r>
  <r>
    <x v="151"/>
    <x v="9"/>
    <n v="169"/>
    <x v="0"/>
    <n v="2500"/>
    <n v="141"/>
    <n v="5"/>
    <n v="5000"/>
    <n v="12500"/>
    <n v="25000"/>
    <n v="0.5"/>
    <n v="12500"/>
    <x v="5"/>
    <n v="4850"/>
    <n v="24250"/>
    <n v="0.97"/>
    <x v="2"/>
    <x v="1"/>
    <s v="Credit Card"/>
    <n v="22200"/>
    <x v="0"/>
    <x v="1"/>
    <s v="Delivered"/>
  </r>
  <r>
    <x v="107"/>
    <x v="3"/>
    <n v="170"/>
    <x v="1"/>
    <n v="1500"/>
    <n v="87"/>
    <n v="79"/>
    <n v="3000"/>
    <n v="118500"/>
    <n v="237000"/>
    <n v="0.5"/>
    <n v="118500"/>
    <x v="2"/>
    <n v="2730"/>
    <n v="215670"/>
    <n v="0.91"/>
    <x v="1"/>
    <x v="2"/>
    <s v="Credit Card"/>
    <n v="21427"/>
    <x v="0"/>
    <x v="1"/>
    <s v="Delivered"/>
  </r>
  <r>
    <x v="152"/>
    <x v="2"/>
    <n v="171"/>
    <x v="2"/>
    <n v="3000"/>
    <n v="116"/>
    <n v="23"/>
    <n v="7000"/>
    <n v="69000"/>
    <n v="161000"/>
    <n v="0.5714285714285714"/>
    <n v="92000"/>
    <x v="9"/>
    <n v="6930"/>
    <n v="159390"/>
    <n v="0.99"/>
    <x v="3"/>
    <x v="2"/>
    <s v="Bank Transfer"/>
    <n v="21320"/>
    <x v="0"/>
    <x v="0"/>
    <s v="Delivered"/>
  </r>
  <r>
    <x v="153"/>
    <x v="9"/>
    <n v="172"/>
    <x v="4"/>
    <n v="1000"/>
    <n v="126"/>
    <n v="1"/>
    <n v="2500"/>
    <n v="1000"/>
    <n v="2500"/>
    <n v="0.6"/>
    <n v="1500"/>
    <x v="2"/>
    <n v="2275"/>
    <n v="2275"/>
    <n v="0.91"/>
    <x v="4"/>
    <x v="2"/>
    <s v="Cash on Delivery"/>
    <n v="22518"/>
    <x v="0"/>
    <x v="0"/>
    <s v="Returned"/>
  </r>
  <r>
    <x v="93"/>
    <x v="10"/>
    <n v="173"/>
    <x v="2"/>
    <n v="3000"/>
    <n v="97"/>
    <n v="12"/>
    <n v="7000"/>
    <n v="36000"/>
    <n v="84000"/>
    <n v="0.5714285714285714"/>
    <n v="48000"/>
    <x v="7"/>
    <n v="7000"/>
    <n v="0"/>
    <n v="0"/>
    <x v="4"/>
    <x v="1"/>
    <s v="Credit Card"/>
    <n v="22252"/>
    <x v="0"/>
    <x v="1"/>
    <s v="Pending"/>
  </r>
  <r>
    <x v="154"/>
    <x v="9"/>
    <n v="174"/>
    <x v="4"/>
    <n v="1000"/>
    <n v="67"/>
    <n v="26"/>
    <n v="2500"/>
    <n v="26000"/>
    <n v="65000"/>
    <n v="0.6"/>
    <n v="39000"/>
    <x v="0"/>
    <n v="2375"/>
    <n v="61750"/>
    <n v="0.95"/>
    <x v="0"/>
    <x v="2"/>
    <s v="Bank Transfer"/>
    <n v="21094"/>
    <x v="0"/>
    <x v="1"/>
    <s v="Delivered"/>
  </r>
  <r>
    <x v="16"/>
    <x v="11"/>
    <n v="175"/>
    <x v="0"/>
    <n v="2500"/>
    <n v="119"/>
    <n v="12"/>
    <n v="5000"/>
    <n v="30000"/>
    <n v="60000"/>
    <n v="0.5"/>
    <n v="30000"/>
    <x v="6"/>
    <n v="4700"/>
    <n v="56400"/>
    <n v="0.94"/>
    <x v="4"/>
    <x v="0"/>
    <s v="Bank Transfer"/>
    <n v="22844"/>
    <x v="0"/>
    <x v="2"/>
    <s v="Pending"/>
  </r>
  <r>
    <x v="155"/>
    <x v="1"/>
    <n v="176"/>
    <x v="0"/>
    <n v="2500"/>
    <n v="28"/>
    <n v="90"/>
    <n v="5000"/>
    <n v="225000"/>
    <n v="450000"/>
    <n v="0.5"/>
    <n v="225000"/>
    <x v="4"/>
    <n v="4500"/>
    <n v="405000"/>
    <n v="0.9"/>
    <x v="4"/>
    <x v="2"/>
    <s v="Credit Card"/>
    <n v="22485"/>
    <x v="0"/>
    <x v="1"/>
    <s v="Delivered"/>
  </r>
  <r>
    <x v="120"/>
    <x v="6"/>
    <n v="177"/>
    <x v="2"/>
    <n v="3000"/>
    <n v="53"/>
    <n v="71"/>
    <n v="7000"/>
    <n v="213000"/>
    <n v="497000"/>
    <n v="0.5714285714285714"/>
    <n v="284000"/>
    <x v="9"/>
    <n v="6930"/>
    <n v="492030"/>
    <n v="0.99"/>
    <x v="2"/>
    <x v="0"/>
    <s v="Credit Card"/>
    <n v="21404"/>
    <x v="1"/>
    <x v="0"/>
    <s v="Delivered"/>
  </r>
  <r>
    <x v="156"/>
    <x v="4"/>
    <n v="178"/>
    <x v="3"/>
    <n v="1500"/>
    <n v="76"/>
    <n v="25"/>
    <n v="3500"/>
    <n v="37500"/>
    <n v="87500"/>
    <n v="0.5714285714285714"/>
    <n v="50000"/>
    <x v="2"/>
    <n v="3185"/>
    <n v="79625"/>
    <n v="0.91"/>
    <x v="1"/>
    <x v="3"/>
    <s v="Bank Transfer"/>
    <n v="21499"/>
    <x v="1"/>
    <x v="1"/>
    <s v="Delivered"/>
  </r>
  <r>
    <x v="157"/>
    <x v="11"/>
    <n v="179"/>
    <x v="3"/>
    <n v="1500"/>
    <n v="145"/>
    <n v="95"/>
    <n v="3500"/>
    <n v="142500"/>
    <n v="332500"/>
    <n v="0.5714285714285714"/>
    <n v="190000"/>
    <x v="7"/>
    <n v="3500"/>
    <n v="0"/>
    <n v="0"/>
    <x v="0"/>
    <x v="2"/>
    <s v="Cash on Delivery"/>
    <n v="21772"/>
    <x v="0"/>
    <x v="2"/>
    <s v="Returned"/>
  </r>
  <r>
    <x v="158"/>
    <x v="4"/>
    <n v="180"/>
    <x v="4"/>
    <n v="1000"/>
    <n v="45"/>
    <n v="64"/>
    <n v="2500"/>
    <n v="64000"/>
    <n v="160000"/>
    <n v="0.6"/>
    <n v="96000"/>
    <x v="1"/>
    <n v="2300"/>
    <n v="147200"/>
    <n v="0.92"/>
    <x v="4"/>
    <x v="0"/>
    <s v="Cash on Delivery"/>
    <n v="21581"/>
    <x v="1"/>
    <x v="2"/>
    <s v="Returned"/>
  </r>
  <r>
    <x v="157"/>
    <x v="10"/>
    <n v="181"/>
    <x v="1"/>
    <n v="1500"/>
    <n v="103"/>
    <n v="7"/>
    <n v="3000"/>
    <n v="10500"/>
    <n v="21000"/>
    <n v="0.5"/>
    <n v="10500"/>
    <x v="0"/>
    <n v="2850"/>
    <n v="19950"/>
    <n v="0.95"/>
    <x v="1"/>
    <x v="0"/>
    <s v="Cash on Delivery"/>
    <n v="21479"/>
    <x v="1"/>
    <x v="2"/>
    <s v="Pending"/>
  </r>
  <r>
    <x v="159"/>
    <x v="5"/>
    <n v="182"/>
    <x v="1"/>
    <n v="1500"/>
    <n v="82"/>
    <n v="12"/>
    <n v="3000"/>
    <n v="18000"/>
    <n v="36000"/>
    <n v="0.5"/>
    <n v="18000"/>
    <x v="3"/>
    <n v="2790"/>
    <n v="33480"/>
    <n v="0.93"/>
    <x v="1"/>
    <x v="3"/>
    <s v="Credit Card"/>
    <n v="22306"/>
    <x v="0"/>
    <x v="1"/>
    <s v="Returned"/>
  </r>
  <r>
    <x v="160"/>
    <x v="2"/>
    <n v="183"/>
    <x v="0"/>
    <n v="2500"/>
    <n v="129"/>
    <n v="100"/>
    <n v="5000"/>
    <n v="250000"/>
    <n v="500000"/>
    <n v="0.5"/>
    <n v="250000"/>
    <x v="2"/>
    <n v="4550"/>
    <n v="455000"/>
    <n v="0.91"/>
    <x v="1"/>
    <x v="0"/>
    <s v="Credit Card"/>
    <n v="21679"/>
    <x v="1"/>
    <x v="1"/>
    <s v="Returned"/>
  </r>
  <r>
    <x v="161"/>
    <x v="11"/>
    <n v="184"/>
    <x v="2"/>
    <n v="3000"/>
    <n v="126"/>
    <n v="81"/>
    <n v="7000"/>
    <n v="243000"/>
    <n v="567000"/>
    <n v="0.5714285714285714"/>
    <n v="324000"/>
    <x v="1"/>
    <n v="6440"/>
    <n v="521640"/>
    <n v="0.92"/>
    <x v="1"/>
    <x v="0"/>
    <s v="Bank Transfer"/>
    <n v="22626"/>
    <x v="1"/>
    <x v="0"/>
    <s v="Returned"/>
  </r>
  <r>
    <x v="162"/>
    <x v="6"/>
    <n v="185"/>
    <x v="0"/>
    <n v="2500"/>
    <n v="82"/>
    <n v="26"/>
    <n v="5000"/>
    <n v="65000"/>
    <n v="130000"/>
    <n v="0.5"/>
    <n v="65000"/>
    <x v="9"/>
    <n v="4950"/>
    <n v="128700"/>
    <n v="0.99"/>
    <x v="2"/>
    <x v="1"/>
    <s v="Credit Card"/>
    <n v="22911"/>
    <x v="0"/>
    <x v="1"/>
    <s v="Returned"/>
  </r>
  <r>
    <x v="163"/>
    <x v="7"/>
    <n v="186"/>
    <x v="0"/>
    <n v="2500"/>
    <n v="135"/>
    <n v="66"/>
    <n v="5000"/>
    <n v="165000"/>
    <n v="330000"/>
    <n v="0.5"/>
    <n v="165000"/>
    <x v="1"/>
    <n v="4600"/>
    <n v="303600"/>
    <n v="0.92"/>
    <x v="0"/>
    <x v="2"/>
    <s v="Credit Card"/>
    <n v="21025"/>
    <x v="0"/>
    <x v="0"/>
    <s v="Delivered"/>
  </r>
  <r>
    <x v="104"/>
    <x v="2"/>
    <n v="187"/>
    <x v="3"/>
    <n v="1500"/>
    <n v="128"/>
    <n v="39"/>
    <n v="3500"/>
    <n v="58500"/>
    <n v="136500"/>
    <n v="0.5714285714285714"/>
    <n v="78000"/>
    <x v="4"/>
    <n v="3150"/>
    <n v="122850"/>
    <n v="0.9"/>
    <x v="0"/>
    <x v="0"/>
    <s v="Credit Card"/>
    <n v="22588"/>
    <x v="1"/>
    <x v="2"/>
    <s v="Returned"/>
  </r>
  <r>
    <x v="164"/>
    <x v="4"/>
    <n v="188"/>
    <x v="0"/>
    <n v="2500"/>
    <n v="27"/>
    <n v="30"/>
    <n v="5000"/>
    <n v="75000"/>
    <n v="150000"/>
    <n v="0.5"/>
    <n v="75000"/>
    <x v="1"/>
    <n v="4600"/>
    <n v="138000"/>
    <n v="0.92"/>
    <x v="3"/>
    <x v="3"/>
    <s v="Cash on Delivery"/>
    <n v="22974"/>
    <x v="1"/>
    <x v="0"/>
    <s v="Pending"/>
  </r>
  <r>
    <x v="165"/>
    <x v="5"/>
    <n v="189"/>
    <x v="0"/>
    <n v="2500"/>
    <n v="128"/>
    <n v="64"/>
    <n v="5000"/>
    <n v="160000"/>
    <n v="320000"/>
    <n v="0.5"/>
    <n v="160000"/>
    <x v="8"/>
    <n v="4900"/>
    <n v="313600"/>
    <n v="0.98"/>
    <x v="0"/>
    <x v="2"/>
    <s v="Cash on Delivery"/>
    <n v="21254"/>
    <x v="0"/>
    <x v="2"/>
    <s v="Pending"/>
  </r>
  <r>
    <x v="166"/>
    <x v="2"/>
    <n v="191"/>
    <x v="1"/>
    <n v="1500"/>
    <n v="142"/>
    <n v="47"/>
    <n v="3000"/>
    <n v="70500"/>
    <n v="141000"/>
    <n v="0.5"/>
    <n v="70500"/>
    <x v="5"/>
    <n v="2910"/>
    <n v="136770"/>
    <n v="0.97"/>
    <x v="1"/>
    <x v="2"/>
    <s v="Bank Transfer"/>
    <n v="21707"/>
    <x v="1"/>
    <x v="1"/>
    <s v="Pending"/>
  </r>
  <r>
    <x v="167"/>
    <x v="7"/>
    <n v="192"/>
    <x v="2"/>
    <n v="3000"/>
    <n v="139"/>
    <n v="95"/>
    <n v="7000"/>
    <n v="285000"/>
    <n v="665000"/>
    <n v="0.5714285714285714"/>
    <n v="380000"/>
    <x v="10"/>
    <n v="6720"/>
    <n v="638400"/>
    <n v="0.96"/>
    <x v="2"/>
    <x v="0"/>
    <s v="Credit Card"/>
    <n v="21288"/>
    <x v="1"/>
    <x v="1"/>
    <s v="Pending"/>
  </r>
  <r>
    <x v="168"/>
    <x v="11"/>
    <n v="193"/>
    <x v="0"/>
    <n v="2500"/>
    <n v="68"/>
    <n v="24"/>
    <n v="5000"/>
    <n v="60000"/>
    <n v="120000"/>
    <n v="0.5"/>
    <n v="60000"/>
    <x v="2"/>
    <n v="4550"/>
    <n v="109200"/>
    <n v="0.91"/>
    <x v="4"/>
    <x v="0"/>
    <s v="Bank Transfer"/>
    <n v="21510"/>
    <x v="1"/>
    <x v="2"/>
    <s v="Pending"/>
  </r>
  <r>
    <x v="169"/>
    <x v="9"/>
    <n v="194"/>
    <x v="0"/>
    <n v="2500"/>
    <n v="43"/>
    <n v="27"/>
    <n v="5000"/>
    <n v="67500"/>
    <n v="135000"/>
    <n v="0.5"/>
    <n v="67500"/>
    <x v="8"/>
    <n v="4900"/>
    <n v="132300"/>
    <n v="0.98"/>
    <x v="1"/>
    <x v="1"/>
    <s v="Credit Card"/>
    <n v="22087"/>
    <x v="0"/>
    <x v="2"/>
    <s v="Returned"/>
  </r>
  <r>
    <x v="170"/>
    <x v="1"/>
    <n v="195"/>
    <x v="0"/>
    <n v="2500"/>
    <n v="49"/>
    <n v="23"/>
    <n v="5000"/>
    <n v="57500"/>
    <n v="115000"/>
    <n v="0.5"/>
    <n v="57500"/>
    <x v="3"/>
    <n v="4650"/>
    <n v="106950"/>
    <n v="0.93"/>
    <x v="1"/>
    <x v="0"/>
    <s v="Bank Transfer"/>
    <n v="22059"/>
    <x v="0"/>
    <x v="2"/>
    <s v="Returned"/>
  </r>
  <r>
    <x v="171"/>
    <x v="4"/>
    <n v="196"/>
    <x v="4"/>
    <n v="1000"/>
    <n v="127"/>
    <n v="3"/>
    <n v="2500"/>
    <n v="3000"/>
    <n v="7500"/>
    <n v="0.6"/>
    <n v="4500"/>
    <x v="7"/>
    <n v="2500"/>
    <n v="0"/>
    <n v="0"/>
    <x v="2"/>
    <x v="1"/>
    <s v="Cash on Delivery"/>
    <n v="21206"/>
    <x v="1"/>
    <x v="1"/>
    <s v="Delivered"/>
  </r>
  <r>
    <x v="172"/>
    <x v="4"/>
    <n v="197"/>
    <x v="3"/>
    <n v="1500"/>
    <n v="149"/>
    <n v="80"/>
    <n v="3500"/>
    <n v="120000"/>
    <n v="280000"/>
    <n v="0.5714285714285714"/>
    <n v="160000"/>
    <x v="5"/>
    <n v="3395"/>
    <n v="271600"/>
    <n v="0.97"/>
    <x v="4"/>
    <x v="3"/>
    <s v="Cash on Delivery"/>
    <n v="22587"/>
    <x v="0"/>
    <x v="0"/>
    <s v="Returned"/>
  </r>
  <r>
    <x v="173"/>
    <x v="0"/>
    <n v="198"/>
    <x v="0"/>
    <n v="2500"/>
    <n v="29"/>
    <n v="83"/>
    <n v="5000"/>
    <n v="207500"/>
    <n v="415000"/>
    <n v="0.5"/>
    <n v="207500"/>
    <x v="0"/>
    <n v="4750"/>
    <n v="394250"/>
    <n v="0.95"/>
    <x v="0"/>
    <x v="1"/>
    <s v="Credit Card"/>
    <n v="21279"/>
    <x v="1"/>
    <x v="1"/>
    <s v="Returned"/>
  </r>
  <r>
    <x v="174"/>
    <x v="11"/>
    <n v="199"/>
    <x v="1"/>
    <n v="1500"/>
    <n v="90"/>
    <n v="12"/>
    <n v="3000"/>
    <n v="18000"/>
    <n v="36000"/>
    <n v="0.5"/>
    <n v="18000"/>
    <x v="0"/>
    <n v="2850"/>
    <n v="34200"/>
    <n v="0.95"/>
    <x v="3"/>
    <x v="1"/>
    <s v="Bank Transfer"/>
    <n v="21784"/>
    <x v="1"/>
    <x v="2"/>
    <s v="Pending"/>
  </r>
  <r>
    <x v="175"/>
    <x v="3"/>
    <n v="200"/>
    <x v="3"/>
    <n v="1500"/>
    <n v="146"/>
    <n v="62"/>
    <n v="3500"/>
    <n v="93000"/>
    <n v="217000"/>
    <n v="0.5714285714285714"/>
    <n v="124000"/>
    <x v="5"/>
    <n v="3395"/>
    <n v="210490"/>
    <n v="0.97"/>
    <x v="4"/>
    <x v="0"/>
    <s v="Credit Card"/>
    <n v="22439"/>
    <x v="0"/>
    <x v="1"/>
    <s v="Pending"/>
  </r>
  <r>
    <x v="176"/>
    <x v="1"/>
    <n v="201"/>
    <x v="4"/>
    <n v="1000"/>
    <n v="54"/>
    <n v="19"/>
    <n v="2500"/>
    <n v="19000"/>
    <n v="47500"/>
    <n v="0.6"/>
    <n v="28500"/>
    <x v="10"/>
    <n v="2400"/>
    <n v="45600"/>
    <n v="0.96"/>
    <x v="4"/>
    <x v="0"/>
    <s v="Credit Card"/>
    <n v="22669"/>
    <x v="1"/>
    <x v="2"/>
    <s v="Pending"/>
  </r>
  <r>
    <x v="177"/>
    <x v="0"/>
    <n v="202"/>
    <x v="2"/>
    <n v="3000"/>
    <n v="88"/>
    <n v="22"/>
    <n v="7000"/>
    <n v="66000"/>
    <n v="154000"/>
    <n v="0.5714285714285714"/>
    <n v="88000"/>
    <x v="3"/>
    <n v="6510"/>
    <n v="143220"/>
    <n v="0.93"/>
    <x v="1"/>
    <x v="2"/>
    <s v="Credit Card"/>
    <n v="21461"/>
    <x v="0"/>
    <x v="1"/>
    <s v="Pending"/>
  </r>
  <r>
    <x v="178"/>
    <x v="4"/>
    <n v="203"/>
    <x v="1"/>
    <n v="1500"/>
    <n v="78"/>
    <n v="30"/>
    <n v="3000"/>
    <n v="45000"/>
    <n v="90000"/>
    <n v="0.5"/>
    <n v="45000"/>
    <x v="1"/>
    <n v="2760"/>
    <n v="82800"/>
    <n v="0.92"/>
    <x v="1"/>
    <x v="1"/>
    <s v="Bank Transfer"/>
    <n v="22032"/>
    <x v="1"/>
    <x v="2"/>
    <s v="Pending"/>
  </r>
  <r>
    <x v="179"/>
    <x v="3"/>
    <n v="205"/>
    <x v="3"/>
    <n v="1500"/>
    <n v="99"/>
    <n v="55"/>
    <n v="3500"/>
    <n v="82500"/>
    <n v="192500"/>
    <n v="0.5714285714285714"/>
    <n v="110000"/>
    <x v="6"/>
    <n v="3290"/>
    <n v="180950"/>
    <n v="0.94"/>
    <x v="2"/>
    <x v="0"/>
    <s v="Cash on Delivery"/>
    <n v="21148"/>
    <x v="1"/>
    <x v="1"/>
    <s v="Pending"/>
  </r>
  <r>
    <x v="180"/>
    <x v="0"/>
    <n v="206"/>
    <x v="2"/>
    <n v="3000"/>
    <n v="25"/>
    <n v="24"/>
    <n v="7000"/>
    <n v="72000"/>
    <n v="168000"/>
    <n v="0.5714285714285714"/>
    <n v="96000"/>
    <x v="3"/>
    <n v="6510"/>
    <n v="156240"/>
    <n v="0.93"/>
    <x v="4"/>
    <x v="2"/>
    <s v="Bank Transfer"/>
    <n v="21741"/>
    <x v="1"/>
    <x v="0"/>
    <s v="Pending"/>
  </r>
  <r>
    <x v="10"/>
    <x v="7"/>
    <n v="207"/>
    <x v="1"/>
    <n v="1500"/>
    <n v="142"/>
    <n v="64"/>
    <n v="3000"/>
    <n v="96000"/>
    <n v="192000"/>
    <n v="0.5"/>
    <n v="96000"/>
    <x v="2"/>
    <n v="2730"/>
    <n v="174720"/>
    <n v="0.91"/>
    <x v="0"/>
    <x v="1"/>
    <s v="Bank Transfer"/>
    <n v="22774"/>
    <x v="0"/>
    <x v="1"/>
    <s v="Delivered"/>
  </r>
  <r>
    <x v="181"/>
    <x v="6"/>
    <n v="208"/>
    <x v="2"/>
    <n v="3000"/>
    <n v="46"/>
    <n v="48"/>
    <n v="7000"/>
    <n v="144000"/>
    <n v="336000"/>
    <n v="0.5714285714285714"/>
    <n v="192000"/>
    <x v="10"/>
    <n v="6720"/>
    <n v="322560"/>
    <n v="0.96"/>
    <x v="4"/>
    <x v="1"/>
    <s v="Bank Transfer"/>
    <n v="22627"/>
    <x v="0"/>
    <x v="1"/>
    <s v="Returned"/>
  </r>
  <r>
    <x v="182"/>
    <x v="7"/>
    <n v="209"/>
    <x v="0"/>
    <n v="2500"/>
    <n v="55"/>
    <n v="92"/>
    <n v="5000"/>
    <n v="230000"/>
    <n v="460000"/>
    <n v="0.5"/>
    <n v="230000"/>
    <x v="8"/>
    <n v="4900"/>
    <n v="450800"/>
    <n v="0.98"/>
    <x v="4"/>
    <x v="2"/>
    <s v="Credit Card"/>
    <n v="22069"/>
    <x v="1"/>
    <x v="0"/>
    <s v="Delivered"/>
  </r>
  <r>
    <x v="183"/>
    <x v="11"/>
    <n v="210"/>
    <x v="4"/>
    <n v="1000"/>
    <n v="40"/>
    <n v="35"/>
    <n v="2500"/>
    <n v="35000"/>
    <n v="87500"/>
    <n v="0.6"/>
    <n v="52500"/>
    <x v="3"/>
    <n v="2325"/>
    <n v="81375"/>
    <n v="0.93"/>
    <x v="0"/>
    <x v="3"/>
    <s v="Credit Card"/>
    <n v="22599"/>
    <x v="0"/>
    <x v="1"/>
    <s v="Returned"/>
  </r>
  <r>
    <x v="160"/>
    <x v="7"/>
    <n v="211"/>
    <x v="2"/>
    <n v="3000"/>
    <n v="29"/>
    <n v="86"/>
    <n v="7000"/>
    <n v="258000"/>
    <n v="602000"/>
    <n v="0.5714285714285714"/>
    <n v="344000"/>
    <x v="8"/>
    <n v="6860"/>
    <n v="589960"/>
    <n v="0.98"/>
    <x v="1"/>
    <x v="2"/>
    <s v="Credit Card"/>
    <n v="21286"/>
    <x v="1"/>
    <x v="2"/>
    <s v="Delivered"/>
  </r>
  <r>
    <x v="184"/>
    <x v="3"/>
    <n v="212"/>
    <x v="0"/>
    <n v="2500"/>
    <n v="146"/>
    <n v="64"/>
    <n v="5000"/>
    <n v="160000"/>
    <n v="320000"/>
    <n v="0.5"/>
    <n v="160000"/>
    <x v="3"/>
    <n v="4650"/>
    <n v="297600"/>
    <n v="0.93"/>
    <x v="3"/>
    <x v="0"/>
    <s v="Bank Transfer"/>
    <n v="22176"/>
    <x v="1"/>
    <x v="0"/>
    <s v="Delivered"/>
  </r>
  <r>
    <x v="185"/>
    <x v="5"/>
    <n v="213"/>
    <x v="3"/>
    <n v="1500"/>
    <n v="95"/>
    <n v="60"/>
    <n v="3500"/>
    <n v="90000"/>
    <n v="210000"/>
    <n v="0.5714285714285714"/>
    <n v="120000"/>
    <x v="2"/>
    <n v="3185"/>
    <n v="191100"/>
    <n v="0.91"/>
    <x v="0"/>
    <x v="3"/>
    <s v="Cash on Delivery"/>
    <n v="22187"/>
    <x v="1"/>
    <x v="1"/>
    <s v="Returned"/>
  </r>
  <r>
    <x v="30"/>
    <x v="0"/>
    <n v="215"/>
    <x v="2"/>
    <n v="3000"/>
    <n v="83"/>
    <n v="49"/>
    <n v="7000"/>
    <n v="147000"/>
    <n v="343000"/>
    <n v="0.5714285714285714"/>
    <n v="196000"/>
    <x v="3"/>
    <n v="6510"/>
    <n v="318990"/>
    <n v="0.93"/>
    <x v="0"/>
    <x v="3"/>
    <s v="Credit Card"/>
    <n v="22806"/>
    <x v="1"/>
    <x v="0"/>
    <s v="Delivered"/>
  </r>
  <r>
    <x v="125"/>
    <x v="8"/>
    <n v="216"/>
    <x v="4"/>
    <n v="1000"/>
    <n v="97"/>
    <n v="7"/>
    <n v="2500"/>
    <n v="7000"/>
    <n v="17500"/>
    <n v="0.6"/>
    <n v="10500"/>
    <x v="8"/>
    <n v="2450"/>
    <n v="17150"/>
    <n v="0.98"/>
    <x v="2"/>
    <x v="1"/>
    <s v="Credit Card"/>
    <n v="21264"/>
    <x v="1"/>
    <x v="2"/>
    <s v="Returned"/>
  </r>
  <r>
    <x v="186"/>
    <x v="2"/>
    <n v="217"/>
    <x v="4"/>
    <n v="1000"/>
    <n v="23"/>
    <n v="86"/>
    <n v="2500"/>
    <n v="86000"/>
    <n v="215000"/>
    <n v="0.6"/>
    <n v="129000"/>
    <x v="8"/>
    <n v="2450"/>
    <n v="210700"/>
    <n v="0.98"/>
    <x v="4"/>
    <x v="3"/>
    <s v="Bank Transfer"/>
    <n v="21971"/>
    <x v="0"/>
    <x v="2"/>
    <s v="Pending"/>
  </r>
  <r>
    <x v="187"/>
    <x v="5"/>
    <n v="218"/>
    <x v="0"/>
    <n v="2500"/>
    <n v="46"/>
    <n v="24"/>
    <n v="5000"/>
    <n v="60000"/>
    <n v="120000"/>
    <n v="0.5"/>
    <n v="60000"/>
    <x v="7"/>
    <n v="5000"/>
    <n v="0"/>
    <n v="0"/>
    <x v="2"/>
    <x v="2"/>
    <s v="Bank Transfer"/>
    <n v="22969"/>
    <x v="1"/>
    <x v="1"/>
    <s v="Returned"/>
  </r>
  <r>
    <x v="144"/>
    <x v="0"/>
    <n v="219"/>
    <x v="3"/>
    <n v="1500"/>
    <n v="121"/>
    <n v="21"/>
    <n v="3500"/>
    <n v="31500"/>
    <n v="73500"/>
    <n v="0.5714285714285714"/>
    <n v="42000"/>
    <x v="9"/>
    <n v="3465"/>
    <n v="72765"/>
    <n v="0.99"/>
    <x v="0"/>
    <x v="3"/>
    <s v="Cash on Delivery"/>
    <n v="21039"/>
    <x v="0"/>
    <x v="1"/>
    <s v="Delivered"/>
  </r>
  <r>
    <x v="188"/>
    <x v="4"/>
    <n v="220"/>
    <x v="0"/>
    <n v="2500"/>
    <n v="95"/>
    <n v="64"/>
    <n v="5000"/>
    <n v="160000"/>
    <n v="320000"/>
    <n v="0.5"/>
    <n v="160000"/>
    <x v="7"/>
    <n v="5000"/>
    <n v="0"/>
    <n v="0"/>
    <x v="2"/>
    <x v="1"/>
    <s v="Cash on Delivery"/>
    <n v="21945"/>
    <x v="1"/>
    <x v="2"/>
    <s v="Returned"/>
  </r>
  <r>
    <x v="26"/>
    <x v="8"/>
    <n v="221"/>
    <x v="1"/>
    <n v="1500"/>
    <n v="87"/>
    <n v="31"/>
    <n v="3000"/>
    <n v="46500"/>
    <n v="93000"/>
    <n v="0.5"/>
    <n v="46500"/>
    <x v="4"/>
    <n v="2700"/>
    <n v="83700"/>
    <n v="0.9"/>
    <x v="0"/>
    <x v="3"/>
    <s v="Cash on Delivery"/>
    <n v="22868"/>
    <x v="1"/>
    <x v="0"/>
    <s v="Pending"/>
  </r>
  <r>
    <x v="189"/>
    <x v="3"/>
    <n v="222"/>
    <x v="2"/>
    <n v="3000"/>
    <n v="139"/>
    <n v="77"/>
    <n v="7000"/>
    <n v="231000"/>
    <n v="539000"/>
    <n v="0.5714285714285714"/>
    <n v="308000"/>
    <x v="7"/>
    <n v="7000"/>
    <n v="0"/>
    <n v="0"/>
    <x v="2"/>
    <x v="1"/>
    <s v="Bank Transfer"/>
    <n v="21668"/>
    <x v="0"/>
    <x v="1"/>
    <s v="Returned"/>
  </r>
  <r>
    <x v="190"/>
    <x v="10"/>
    <n v="223"/>
    <x v="2"/>
    <n v="3000"/>
    <n v="81"/>
    <n v="24"/>
    <n v="7000"/>
    <n v="72000"/>
    <n v="168000"/>
    <n v="0.5714285714285714"/>
    <n v="96000"/>
    <x v="6"/>
    <n v="6580"/>
    <n v="157920"/>
    <n v="0.94"/>
    <x v="3"/>
    <x v="1"/>
    <s v="Bank Transfer"/>
    <n v="21940"/>
    <x v="0"/>
    <x v="1"/>
    <s v="Pending"/>
  </r>
  <r>
    <x v="191"/>
    <x v="9"/>
    <n v="224"/>
    <x v="4"/>
    <n v="1000"/>
    <n v="40"/>
    <n v="61"/>
    <n v="2500"/>
    <n v="61000"/>
    <n v="152500"/>
    <n v="0.6"/>
    <n v="91500"/>
    <x v="4"/>
    <n v="2250"/>
    <n v="137250"/>
    <n v="0.9"/>
    <x v="1"/>
    <x v="3"/>
    <s v="Cash on Delivery"/>
    <n v="22333"/>
    <x v="0"/>
    <x v="1"/>
    <s v="Returned"/>
  </r>
  <r>
    <x v="15"/>
    <x v="3"/>
    <n v="225"/>
    <x v="0"/>
    <n v="2500"/>
    <n v="58"/>
    <n v="99"/>
    <n v="5000"/>
    <n v="247500"/>
    <n v="495000"/>
    <n v="0.5"/>
    <n v="247500"/>
    <x v="4"/>
    <n v="4500"/>
    <n v="445500"/>
    <n v="0.9"/>
    <x v="4"/>
    <x v="1"/>
    <s v="Credit Card"/>
    <n v="21139"/>
    <x v="0"/>
    <x v="1"/>
    <s v="Returned"/>
  </r>
  <r>
    <x v="192"/>
    <x v="11"/>
    <n v="226"/>
    <x v="3"/>
    <n v="1500"/>
    <n v="94"/>
    <n v="30"/>
    <n v="3500"/>
    <n v="45000"/>
    <n v="105000"/>
    <n v="0.5714285714285714"/>
    <n v="60000"/>
    <x v="2"/>
    <n v="3185"/>
    <n v="95550"/>
    <n v="0.91"/>
    <x v="1"/>
    <x v="2"/>
    <s v="Bank Transfer"/>
    <n v="21104"/>
    <x v="0"/>
    <x v="2"/>
    <s v="Pending"/>
  </r>
  <r>
    <x v="193"/>
    <x v="9"/>
    <n v="227"/>
    <x v="1"/>
    <n v="1500"/>
    <n v="120"/>
    <n v="76"/>
    <n v="3000"/>
    <n v="114000"/>
    <n v="228000"/>
    <n v="0.5"/>
    <n v="114000"/>
    <x v="2"/>
    <n v="2730"/>
    <n v="207480"/>
    <n v="0.91"/>
    <x v="2"/>
    <x v="3"/>
    <s v="Cash on Delivery"/>
    <n v="21394"/>
    <x v="1"/>
    <x v="2"/>
    <s v="Delivered"/>
  </r>
  <r>
    <x v="194"/>
    <x v="6"/>
    <n v="228"/>
    <x v="4"/>
    <n v="1000"/>
    <n v="15"/>
    <n v="40"/>
    <n v="2500"/>
    <n v="40000"/>
    <n v="100000"/>
    <n v="0.6"/>
    <n v="60000"/>
    <x v="6"/>
    <n v="2350"/>
    <n v="94000"/>
    <n v="0.94"/>
    <x v="2"/>
    <x v="0"/>
    <s v="Credit Card"/>
    <n v="22099"/>
    <x v="1"/>
    <x v="2"/>
    <s v="Returned"/>
  </r>
  <r>
    <x v="195"/>
    <x v="11"/>
    <n v="229"/>
    <x v="3"/>
    <n v="1500"/>
    <n v="73"/>
    <n v="9"/>
    <n v="3500"/>
    <n v="13500"/>
    <n v="31500"/>
    <n v="0.5714285714285714"/>
    <n v="18000"/>
    <x v="1"/>
    <n v="3220"/>
    <n v="28980"/>
    <n v="0.92"/>
    <x v="0"/>
    <x v="2"/>
    <s v="Bank Transfer"/>
    <n v="22041"/>
    <x v="1"/>
    <x v="1"/>
    <s v="Pending"/>
  </r>
  <r>
    <x v="196"/>
    <x v="4"/>
    <n v="230"/>
    <x v="3"/>
    <n v="1500"/>
    <n v="60"/>
    <n v="73"/>
    <n v="3500"/>
    <n v="109500"/>
    <n v="255500"/>
    <n v="0.5714285714285714"/>
    <n v="146000"/>
    <x v="2"/>
    <n v="3185"/>
    <n v="232505"/>
    <n v="0.91"/>
    <x v="0"/>
    <x v="0"/>
    <s v="Cash on Delivery"/>
    <n v="22948"/>
    <x v="0"/>
    <x v="0"/>
    <s v="Returned"/>
  </r>
  <r>
    <x v="197"/>
    <x v="9"/>
    <n v="231"/>
    <x v="0"/>
    <n v="2500"/>
    <n v="38"/>
    <n v="46"/>
    <n v="5000"/>
    <n v="115000"/>
    <n v="230000"/>
    <n v="0.5"/>
    <n v="115000"/>
    <x v="6"/>
    <n v="4700"/>
    <n v="216200"/>
    <n v="0.94"/>
    <x v="4"/>
    <x v="1"/>
    <s v="Credit Card"/>
    <n v="21102"/>
    <x v="0"/>
    <x v="1"/>
    <s v="Returned"/>
  </r>
  <r>
    <x v="198"/>
    <x v="1"/>
    <n v="232"/>
    <x v="2"/>
    <n v="3000"/>
    <n v="106"/>
    <n v="81"/>
    <n v="7000"/>
    <n v="243000"/>
    <n v="567000"/>
    <n v="0.5714285714285714"/>
    <n v="324000"/>
    <x v="9"/>
    <n v="6930"/>
    <n v="561330"/>
    <n v="0.99"/>
    <x v="0"/>
    <x v="2"/>
    <s v="Cash on Delivery"/>
    <n v="22381"/>
    <x v="1"/>
    <x v="2"/>
    <s v="Returned"/>
  </r>
  <r>
    <x v="199"/>
    <x v="9"/>
    <n v="233"/>
    <x v="2"/>
    <n v="3000"/>
    <n v="131"/>
    <n v="89"/>
    <n v="7000"/>
    <n v="267000"/>
    <n v="623000"/>
    <n v="0.5714285714285714"/>
    <n v="356000"/>
    <x v="4"/>
    <n v="6300"/>
    <n v="560700"/>
    <n v="0.9"/>
    <x v="3"/>
    <x v="1"/>
    <s v="Cash on Delivery"/>
    <n v="21057"/>
    <x v="1"/>
    <x v="2"/>
    <s v="Pending"/>
  </r>
  <r>
    <x v="200"/>
    <x v="6"/>
    <n v="234"/>
    <x v="1"/>
    <n v="1500"/>
    <n v="79"/>
    <n v="62"/>
    <n v="3000"/>
    <n v="93000"/>
    <n v="186000"/>
    <n v="0.5"/>
    <n v="93000"/>
    <x v="6"/>
    <n v="2820"/>
    <n v="174840"/>
    <n v="0.94"/>
    <x v="3"/>
    <x v="1"/>
    <s v="Cash on Delivery"/>
    <n v="22078"/>
    <x v="1"/>
    <x v="2"/>
    <s v="Pending"/>
  </r>
  <r>
    <x v="201"/>
    <x v="3"/>
    <n v="235"/>
    <x v="1"/>
    <n v="1500"/>
    <n v="14"/>
    <n v="79"/>
    <n v="3000"/>
    <n v="118500"/>
    <n v="237000"/>
    <n v="0.5"/>
    <n v="118500"/>
    <x v="1"/>
    <n v="2760"/>
    <n v="218040"/>
    <n v="0.92"/>
    <x v="2"/>
    <x v="1"/>
    <s v="Credit Card"/>
    <n v="21022"/>
    <x v="1"/>
    <x v="1"/>
    <s v="Pending"/>
  </r>
  <r>
    <x v="202"/>
    <x v="5"/>
    <n v="236"/>
    <x v="0"/>
    <n v="2500"/>
    <n v="138"/>
    <n v="57"/>
    <n v="5000"/>
    <n v="142500"/>
    <n v="285000"/>
    <n v="0.5"/>
    <n v="142500"/>
    <x v="3"/>
    <n v="4650"/>
    <n v="265050"/>
    <n v="0.93"/>
    <x v="4"/>
    <x v="2"/>
    <s v="Cash on Delivery"/>
    <n v="22265"/>
    <x v="1"/>
    <x v="1"/>
    <s v="Pending"/>
  </r>
  <r>
    <x v="203"/>
    <x v="11"/>
    <n v="237"/>
    <x v="4"/>
    <n v="1000"/>
    <n v="67"/>
    <n v="70"/>
    <n v="2500"/>
    <n v="70000"/>
    <n v="175000"/>
    <n v="0.6"/>
    <n v="105000"/>
    <x v="7"/>
    <n v="2500"/>
    <n v="0"/>
    <n v="0"/>
    <x v="3"/>
    <x v="0"/>
    <s v="Bank Transfer"/>
    <n v="21746"/>
    <x v="1"/>
    <x v="2"/>
    <s v="Delivered"/>
  </r>
  <r>
    <x v="204"/>
    <x v="3"/>
    <n v="239"/>
    <x v="0"/>
    <n v="2500"/>
    <n v="102"/>
    <n v="30"/>
    <n v="5000"/>
    <n v="75000"/>
    <n v="150000"/>
    <n v="0.5"/>
    <n v="75000"/>
    <x v="0"/>
    <n v="4750"/>
    <n v="142500"/>
    <n v="0.95"/>
    <x v="0"/>
    <x v="1"/>
    <s v="Bank Transfer"/>
    <n v="22192"/>
    <x v="0"/>
    <x v="1"/>
    <s v="Delivered"/>
  </r>
  <r>
    <x v="205"/>
    <x v="5"/>
    <n v="240"/>
    <x v="1"/>
    <n v="1500"/>
    <n v="125"/>
    <n v="63"/>
    <n v="3000"/>
    <n v="94500"/>
    <n v="189000"/>
    <n v="0.5"/>
    <n v="94500"/>
    <x v="5"/>
    <n v="2910"/>
    <n v="183330"/>
    <n v="0.97"/>
    <x v="0"/>
    <x v="2"/>
    <s v="Cash on Delivery"/>
    <n v="21610"/>
    <x v="0"/>
    <x v="0"/>
    <s v="Pending"/>
  </r>
  <r>
    <x v="206"/>
    <x v="10"/>
    <n v="241"/>
    <x v="4"/>
    <n v="1000"/>
    <n v="26"/>
    <n v="29"/>
    <n v="2500"/>
    <n v="29000"/>
    <n v="72500"/>
    <n v="0.6"/>
    <n v="43500"/>
    <x v="3"/>
    <n v="2325"/>
    <n v="67425"/>
    <n v="0.93"/>
    <x v="1"/>
    <x v="1"/>
    <s v="Credit Card"/>
    <n v="21136"/>
    <x v="1"/>
    <x v="1"/>
    <s v="Pending"/>
  </r>
  <r>
    <x v="207"/>
    <x v="0"/>
    <n v="242"/>
    <x v="3"/>
    <n v="1500"/>
    <n v="142"/>
    <n v="75"/>
    <n v="3500"/>
    <n v="112500"/>
    <n v="262500"/>
    <n v="0.5714285714285714"/>
    <n v="150000"/>
    <x v="9"/>
    <n v="3465"/>
    <n v="259875"/>
    <n v="0.99"/>
    <x v="1"/>
    <x v="0"/>
    <s v="Credit Card"/>
    <n v="21622"/>
    <x v="0"/>
    <x v="2"/>
    <s v="Delivered"/>
  </r>
  <r>
    <x v="208"/>
    <x v="8"/>
    <n v="245"/>
    <x v="4"/>
    <n v="1000"/>
    <n v="10"/>
    <n v="13"/>
    <n v="2500"/>
    <n v="13000"/>
    <n v="32500"/>
    <n v="0.6"/>
    <n v="19500"/>
    <x v="1"/>
    <n v="2300"/>
    <n v="29900"/>
    <n v="0.92"/>
    <x v="4"/>
    <x v="3"/>
    <s v="Bank Transfer"/>
    <n v="22002"/>
    <x v="1"/>
    <x v="1"/>
    <s v="Delivered"/>
  </r>
  <r>
    <x v="209"/>
    <x v="4"/>
    <n v="246"/>
    <x v="3"/>
    <n v="1500"/>
    <n v="150"/>
    <n v="84"/>
    <n v="3500"/>
    <n v="126000"/>
    <n v="294000"/>
    <n v="0.5714285714285714"/>
    <n v="168000"/>
    <x v="6"/>
    <n v="3290"/>
    <n v="276360"/>
    <n v="0.94"/>
    <x v="2"/>
    <x v="1"/>
    <s v="Bank Transfer"/>
    <n v="21419"/>
    <x v="0"/>
    <x v="2"/>
    <s v="Returned"/>
  </r>
  <r>
    <x v="210"/>
    <x v="9"/>
    <n v="247"/>
    <x v="3"/>
    <n v="1500"/>
    <n v="33"/>
    <n v="68"/>
    <n v="3500"/>
    <n v="102000"/>
    <n v="238000"/>
    <n v="0.5714285714285714"/>
    <n v="136000"/>
    <x v="0"/>
    <n v="3325"/>
    <n v="226100"/>
    <n v="0.95"/>
    <x v="3"/>
    <x v="3"/>
    <s v="Bank Transfer"/>
    <n v="22182"/>
    <x v="0"/>
    <x v="1"/>
    <s v="Returned"/>
  </r>
  <r>
    <x v="211"/>
    <x v="10"/>
    <n v="248"/>
    <x v="2"/>
    <n v="3000"/>
    <n v="144"/>
    <n v="5"/>
    <n v="7000"/>
    <n v="15000"/>
    <n v="35000"/>
    <n v="0.5714285714285714"/>
    <n v="20000"/>
    <x v="10"/>
    <n v="6720"/>
    <n v="33600"/>
    <n v="0.96"/>
    <x v="3"/>
    <x v="2"/>
    <s v="Credit Card"/>
    <n v="22809"/>
    <x v="1"/>
    <x v="0"/>
    <s v="Pending"/>
  </r>
  <r>
    <x v="212"/>
    <x v="9"/>
    <n v="249"/>
    <x v="2"/>
    <n v="3000"/>
    <n v="127"/>
    <n v="75"/>
    <n v="7000"/>
    <n v="225000"/>
    <n v="525000"/>
    <n v="0.5714285714285714"/>
    <n v="300000"/>
    <x v="7"/>
    <n v="7000"/>
    <n v="0"/>
    <n v="0"/>
    <x v="2"/>
    <x v="1"/>
    <s v="Bank Transfer"/>
    <n v="21896"/>
    <x v="1"/>
    <x v="1"/>
    <s v="Pending"/>
  </r>
  <r>
    <x v="213"/>
    <x v="8"/>
    <n v="250"/>
    <x v="2"/>
    <n v="3000"/>
    <n v="116"/>
    <n v="43"/>
    <n v="7000"/>
    <n v="129000"/>
    <n v="301000"/>
    <n v="0.5714285714285714"/>
    <n v="172000"/>
    <x v="8"/>
    <n v="6860"/>
    <n v="294980"/>
    <n v="0.98"/>
    <x v="1"/>
    <x v="0"/>
    <s v="Cash on Delivery"/>
    <n v="21452"/>
    <x v="0"/>
    <x v="2"/>
    <s v="Delivered"/>
  </r>
  <r>
    <x v="214"/>
    <x v="1"/>
    <n v="251"/>
    <x v="3"/>
    <n v="1500"/>
    <n v="24"/>
    <n v="43"/>
    <n v="3500"/>
    <n v="64500"/>
    <n v="150500"/>
    <n v="0.5714285714285714"/>
    <n v="86000"/>
    <x v="8"/>
    <n v="3430"/>
    <n v="147490"/>
    <n v="0.98"/>
    <x v="1"/>
    <x v="1"/>
    <s v="Bank Transfer"/>
    <n v="22199"/>
    <x v="0"/>
    <x v="2"/>
    <s v="Returned"/>
  </r>
  <r>
    <x v="215"/>
    <x v="0"/>
    <n v="253"/>
    <x v="0"/>
    <n v="2500"/>
    <n v="134"/>
    <n v="7"/>
    <n v="5000"/>
    <n v="17500"/>
    <n v="35000"/>
    <n v="0.5"/>
    <n v="17500"/>
    <x v="9"/>
    <n v="4950"/>
    <n v="34650"/>
    <n v="0.99"/>
    <x v="0"/>
    <x v="2"/>
    <s v="Cash on Delivery"/>
    <n v="21815"/>
    <x v="0"/>
    <x v="1"/>
    <s v="Returned"/>
  </r>
  <r>
    <x v="216"/>
    <x v="4"/>
    <n v="254"/>
    <x v="3"/>
    <n v="1500"/>
    <n v="41"/>
    <n v="32"/>
    <n v="3500"/>
    <n v="48000"/>
    <n v="112000"/>
    <n v="0.5714285714285714"/>
    <n v="64000"/>
    <x v="5"/>
    <n v="3395"/>
    <n v="108640"/>
    <n v="0.97"/>
    <x v="2"/>
    <x v="2"/>
    <s v="Credit Card"/>
    <n v="21036"/>
    <x v="1"/>
    <x v="2"/>
    <s v="Returned"/>
  </r>
  <r>
    <x v="217"/>
    <x v="3"/>
    <n v="255"/>
    <x v="0"/>
    <n v="2500"/>
    <n v="44"/>
    <n v="37"/>
    <n v="5000"/>
    <n v="92500"/>
    <n v="185000"/>
    <n v="0.5"/>
    <n v="92500"/>
    <x v="10"/>
    <n v="4800"/>
    <n v="177600"/>
    <n v="0.96"/>
    <x v="2"/>
    <x v="1"/>
    <s v="Cash on Delivery"/>
    <n v="21652"/>
    <x v="1"/>
    <x v="2"/>
    <s v="Delivered"/>
  </r>
  <r>
    <x v="218"/>
    <x v="4"/>
    <n v="256"/>
    <x v="0"/>
    <n v="2500"/>
    <n v="22"/>
    <n v="61"/>
    <n v="5000"/>
    <n v="152500"/>
    <n v="305000"/>
    <n v="0.5"/>
    <n v="152500"/>
    <x v="1"/>
    <n v="4600"/>
    <n v="280600"/>
    <n v="0.92"/>
    <x v="4"/>
    <x v="3"/>
    <s v="Bank Transfer"/>
    <n v="21774"/>
    <x v="1"/>
    <x v="0"/>
    <s v="Delivered"/>
  </r>
  <r>
    <x v="219"/>
    <x v="7"/>
    <n v="257"/>
    <x v="0"/>
    <n v="2500"/>
    <n v="36"/>
    <n v="61"/>
    <n v="5000"/>
    <n v="152500"/>
    <n v="305000"/>
    <n v="0.5"/>
    <n v="152500"/>
    <x v="6"/>
    <n v="4700"/>
    <n v="286700"/>
    <n v="0.94"/>
    <x v="3"/>
    <x v="0"/>
    <s v="Credit Card"/>
    <n v="21814"/>
    <x v="0"/>
    <x v="0"/>
    <s v="Returned"/>
  </r>
  <r>
    <x v="220"/>
    <x v="8"/>
    <n v="258"/>
    <x v="2"/>
    <n v="3000"/>
    <n v="91"/>
    <n v="69"/>
    <n v="7000"/>
    <n v="207000"/>
    <n v="483000"/>
    <n v="0.5714285714285714"/>
    <n v="276000"/>
    <x v="5"/>
    <n v="6790"/>
    <n v="468510"/>
    <n v="0.97"/>
    <x v="0"/>
    <x v="0"/>
    <s v="Credit Card"/>
    <n v="21552"/>
    <x v="0"/>
    <x v="0"/>
    <s v="Delivered"/>
  </r>
  <r>
    <x v="205"/>
    <x v="4"/>
    <n v="259"/>
    <x v="1"/>
    <n v="1500"/>
    <n v="111"/>
    <n v="61"/>
    <n v="3000"/>
    <n v="91500"/>
    <n v="183000"/>
    <n v="0.5"/>
    <n v="91500"/>
    <x v="9"/>
    <n v="2970"/>
    <n v="181170"/>
    <n v="0.99"/>
    <x v="4"/>
    <x v="0"/>
    <s v="Cash on Delivery"/>
    <n v="21891"/>
    <x v="0"/>
    <x v="1"/>
    <s v="Pending"/>
  </r>
  <r>
    <x v="98"/>
    <x v="11"/>
    <n v="260"/>
    <x v="2"/>
    <n v="3000"/>
    <n v="127"/>
    <n v="26"/>
    <n v="7000"/>
    <n v="78000"/>
    <n v="182000"/>
    <n v="0.5714285714285714"/>
    <n v="104000"/>
    <x v="9"/>
    <n v="6930"/>
    <n v="180180"/>
    <n v="0.99"/>
    <x v="4"/>
    <x v="1"/>
    <s v="Cash on Delivery"/>
    <n v="22043"/>
    <x v="0"/>
    <x v="0"/>
    <s v="Returned"/>
  </r>
  <r>
    <x v="221"/>
    <x v="7"/>
    <n v="261"/>
    <x v="2"/>
    <n v="3000"/>
    <n v="31"/>
    <n v="36"/>
    <n v="7000"/>
    <n v="108000"/>
    <n v="252000"/>
    <n v="0.5714285714285714"/>
    <n v="144000"/>
    <x v="9"/>
    <n v="6930"/>
    <n v="249480"/>
    <n v="0.99"/>
    <x v="3"/>
    <x v="0"/>
    <s v="Credit Card"/>
    <n v="22448"/>
    <x v="0"/>
    <x v="2"/>
    <s v="Delivered"/>
  </r>
  <r>
    <x v="215"/>
    <x v="3"/>
    <n v="262"/>
    <x v="1"/>
    <n v="1500"/>
    <n v="66"/>
    <n v="61"/>
    <n v="3000"/>
    <n v="91500"/>
    <n v="183000"/>
    <n v="0.5"/>
    <n v="91500"/>
    <x v="8"/>
    <n v="2940"/>
    <n v="179340"/>
    <n v="0.98"/>
    <x v="1"/>
    <x v="0"/>
    <s v="Bank Transfer"/>
    <n v="21580"/>
    <x v="0"/>
    <x v="0"/>
    <s v="Returned"/>
  </r>
  <r>
    <x v="222"/>
    <x v="8"/>
    <n v="263"/>
    <x v="2"/>
    <n v="3000"/>
    <n v="102"/>
    <n v="54"/>
    <n v="7000"/>
    <n v="162000"/>
    <n v="378000"/>
    <n v="0.5714285714285714"/>
    <n v="216000"/>
    <x v="1"/>
    <n v="6440"/>
    <n v="347760"/>
    <n v="0.92"/>
    <x v="0"/>
    <x v="2"/>
    <s v="Bank Transfer"/>
    <n v="22337"/>
    <x v="0"/>
    <x v="0"/>
    <s v="Delivered"/>
  </r>
  <r>
    <x v="28"/>
    <x v="1"/>
    <n v="264"/>
    <x v="2"/>
    <n v="3000"/>
    <n v="45"/>
    <n v="67"/>
    <n v="7000"/>
    <n v="201000"/>
    <n v="469000"/>
    <n v="0.5714285714285714"/>
    <n v="268000"/>
    <x v="9"/>
    <n v="6930"/>
    <n v="464310"/>
    <n v="0.99"/>
    <x v="2"/>
    <x v="1"/>
    <s v="Credit Card"/>
    <n v="22729"/>
    <x v="0"/>
    <x v="0"/>
    <s v="Pending"/>
  </r>
  <r>
    <x v="205"/>
    <x v="10"/>
    <n v="265"/>
    <x v="4"/>
    <n v="1000"/>
    <n v="148"/>
    <n v="72"/>
    <n v="2500"/>
    <n v="72000"/>
    <n v="180000"/>
    <n v="0.6"/>
    <n v="108000"/>
    <x v="8"/>
    <n v="2450"/>
    <n v="176400"/>
    <n v="0.98"/>
    <x v="2"/>
    <x v="1"/>
    <s v="Cash on Delivery"/>
    <n v="22798"/>
    <x v="0"/>
    <x v="0"/>
    <s v="Returned"/>
  </r>
  <r>
    <x v="223"/>
    <x v="8"/>
    <n v="266"/>
    <x v="2"/>
    <n v="3000"/>
    <n v="71"/>
    <n v="73"/>
    <n v="7000"/>
    <n v="219000"/>
    <n v="511000"/>
    <n v="0.5714285714285714"/>
    <n v="292000"/>
    <x v="9"/>
    <n v="6930"/>
    <n v="505890"/>
    <n v="0.99"/>
    <x v="1"/>
    <x v="1"/>
    <s v="Bank Transfer"/>
    <n v="21515"/>
    <x v="1"/>
    <x v="2"/>
    <s v="Returned"/>
  </r>
  <r>
    <x v="224"/>
    <x v="5"/>
    <n v="267"/>
    <x v="4"/>
    <n v="1000"/>
    <n v="53"/>
    <n v="56"/>
    <n v="2500"/>
    <n v="56000"/>
    <n v="140000"/>
    <n v="0.6"/>
    <n v="84000"/>
    <x v="7"/>
    <n v="2500"/>
    <n v="0"/>
    <n v="0"/>
    <x v="4"/>
    <x v="2"/>
    <s v="Bank Transfer"/>
    <n v="21179"/>
    <x v="0"/>
    <x v="2"/>
    <s v="Delivered"/>
  </r>
  <r>
    <x v="201"/>
    <x v="11"/>
    <n v="268"/>
    <x v="1"/>
    <n v="1500"/>
    <n v="44"/>
    <n v="4"/>
    <n v="3000"/>
    <n v="6000"/>
    <n v="12000"/>
    <n v="0.5"/>
    <n v="6000"/>
    <x v="3"/>
    <n v="2790"/>
    <n v="11160"/>
    <n v="0.93"/>
    <x v="3"/>
    <x v="2"/>
    <s v="Credit Card"/>
    <n v="21829"/>
    <x v="1"/>
    <x v="0"/>
    <s v="Returned"/>
  </r>
  <r>
    <x v="225"/>
    <x v="6"/>
    <n v="270"/>
    <x v="3"/>
    <n v="1500"/>
    <n v="105"/>
    <n v="37"/>
    <n v="3500"/>
    <n v="55500"/>
    <n v="129500"/>
    <n v="0.5714285714285714"/>
    <n v="74000"/>
    <x v="2"/>
    <n v="3185"/>
    <n v="117845"/>
    <n v="0.91"/>
    <x v="2"/>
    <x v="2"/>
    <s v="Credit Card"/>
    <n v="22356"/>
    <x v="1"/>
    <x v="0"/>
    <s v="Returned"/>
  </r>
  <r>
    <x v="226"/>
    <x v="6"/>
    <n v="271"/>
    <x v="0"/>
    <n v="2500"/>
    <n v="87"/>
    <n v="80"/>
    <n v="5000"/>
    <n v="200000"/>
    <n v="400000"/>
    <n v="0.5"/>
    <n v="200000"/>
    <x v="3"/>
    <n v="4650"/>
    <n v="372000"/>
    <n v="0.93"/>
    <x v="4"/>
    <x v="3"/>
    <s v="Bank Transfer"/>
    <n v="21227"/>
    <x v="0"/>
    <x v="0"/>
    <s v="Pending"/>
  </r>
  <r>
    <x v="227"/>
    <x v="11"/>
    <n v="272"/>
    <x v="2"/>
    <n v="3000"/>
    <n v="140"/>
    <n v="80"/>
    <n v="7000"/>
    <n v="240000"/>
    <n v="560000"/>
    <n v="0.5714285714285714"/>
    <n v="320000"/>
    <x v="0"/>
    <n v="6650"/>
    <n v="532000"/>
    <n v="0.95"/>
    <x v="1"/>
    <x v="1"/>
    <s v="Cash on Delivery"/>
    <n v="21413"/>
    <x v="1"/>
    <x v="0"/>
    <s v="Delivered"/>
  </r>
  <r>
    <x v="228"/>
    <x v="7"/>
    <n v="273"/>
    <x v="0"/>
    <n v="2500"/>
    <n v="123"/>
    <n v="13"/>
    <n v="5000"/>
    <n v="32500"/>
    <n v="65000"/>
    <n v="0.5"/>
    <n v="32500"/>
    <x v="10"/>
    <n v="4800"/>
    <n v="62400"/>
    <n v="0.96"/>
    <x v="1"/>
    <x v="1"/>
    <s v="Cash on Delivery"/>
    <n v="22459"/>
    <x v="0"/>
    <x v="1"/>
    <s v="Pending"/>
  </r>
  <r>
    <x v="55"/>
    <x v="2"/>
    <n v="274"/>
    <x v="1"/>
    <n v="1500"/>
    <n v="88"/>
    <n v="66"/>
    <n v="3000"/>
    <n v="99000"/>
    <n v="198000"/>
    <n v="0.5"/>
    <n v="99000"/>
    <x v="4"/>
    <n v="2700"/>
    <n v="178200"/>
    <n v="0.9"/>
    <x v="3"/>
    <x v="3"/>
    <s v="Bank Transfer"/>
    <n v="22213"/>
    <x v="0"/>
    <x v="2"/>
    <s v="Returned"/>
  </r>
  <r>
    <x v="229"/>
    <x v="7"/>
    <n v="275"/>
    <x v="4"/>
    <n v="1000"/>
    <n v="126"/>
    <n v="17"/>
    <n v="2500"/>
    <n v="17000"/>
    <n v="42500"/>
    <n v="0.6"/>
    <n v="25500"/>
    <x v="2"/>
    <n v="2275"/>
    <n v="38675"/>
    <n v="0.91"/>
    <x v="3"/>
    <x v="0"/>
    <s v="Bank Transfer"/>
    <n v="22249"/>
    <x v="1"/>
    <x v="2"/>
    <s v="Pending"/>
  </r>
  <r>
    <x v="230"/>
    <x v="1"/>
    <n v="277"/>
    <x v="2"/>
    <n v="3000"/>
    <n v="123"/>
    <n v="6"/>
    <n v="7000"/>
    <n v="18000"/>
    <n v="42000"/>
    <n v="0.5714285714285714"/>
    <n v="24000"/>
    <x v="4"/>
    <n v="6300"/>
    <n v="37800"/>
    <n v="0.9"/>
    <x v="4"/>
    <x v="0"/>
    <s v="Cash on Delivery"/>
    <n v="21058"/>
    <x v="0"/>
    <x v="2"/>
    <s v="Pending"/>
  </r>
  <r>
    <x v="71"/>
    <x v="11"/>
    <n v="278"/>
    <x v="0"/>
    <n v="2500"/>
    <n v="107"/>
    <n v="4"/>
    <n v="5000"/>
    <n v="10000"/>
    <n v="20000"/>
    <n v="0.5"/>
    <n v="10000"/>
    <x v="0"/>
    <n v="4750"/>
    <n v="19000"/>
    <n v="0.95"/>
    <x v="0"/>
    <x v="2"/>
    <s v="Credit Card"/>
    <n v="21439"/>
    <x v="1"/>
    <x v="1"/>
    <s v="Returned"/>
  </r>
  <r>
    <x v="231"/>
    <x v="3"/>
    <n v="279"/>
    <x v="1"/>
    <n v="1500"/>
    <n v="70"/>
    <n v="3"/>
    <n v="3000"/>
    <n v="4500"/>
    <n v="9000"/>
    <n v="0.5"/>
    <n v="4500"/>
    <x v="8"/>
    <n v="2940"/>
    <n v="8820"/>
    <n v="0.98"/>
    <x v="2"/>
    <x v="1"/>
    <s v="Bank Transfer"/>
    <n v="21500"/>
    <x v="0"/>
    <x v="0"/>
    <s v="Delivered"/>
  </r>
  <r>
    <x v="232"/>
    <x v="6"/>
    <n v="280"/>
    <x v="2"/>
    <n v="3000"/>
    <n v="63"/>
    <n v="28"/>
    <n v="7000"/>
    <n v="84000"/>
    <n v="196000"/>
    <n v="0.5714285714285714"/>
    <n v="112000"/>
    <x v="3"/>
    <n v="6510"/>
    <n v="182280"/>
    <n v="0.93"/>
    <x v="2"/>
    <x v="0"/>
    <s v="Cash on Delivery"/>
    <n v="22658"/>
    <x v="1"/>
    <x v="1"/>
    <s v="Returned"/>
  </r>
  <r>
    <x v="233"/>
    <x v="2"/>
    <n v="281"/>
    <x v="3"/>
    <n v="1500"/>
    <n v="146"/>
    <n v="26"/>
    <n v="3500"/>
    <n v="39000"/>
    <n v="91000"/>
    <n v="0.5714285714285714"/>
    <n v="52000"/>
    <x v="7"/>
    <n v="3500"/>
    <n v="0"/>
    <n v="0"/>
    <x v="3"/>
    <x v="2"/>
    <s v="Cash on Delivery"/>
    <n v="21584"/>
    <x v="0"/>
    <x v="2"/>
    <s v="Returned"/>
  </r>
  <r>
    <x v="234"/>
    <x v="0"/>
    <n v="282"/>
    <x v="3"/>
    <n v="1500"/>
    <n v="46"/>
    <n v="77"/>
    <n v="3500"/>
    <n v="115500"/>
    <n v="269500"/>
    <n v="0.5714285714285714"/>
    <n v="154000"/>
    <x v="5"/>
    <n v="3395"/>
    <n v="261415"/>
    <n v="0.97"/>
    <x v="3"/>
    <x v="0"/>
    <s v="Credit Card"/>
    <n v="22391"/>
    <x v="0"/>
    <x v="1"/>
    <s v="Pending"/>
  </r>
  <r>
    <x v="235"/>
    <x v="11"/>
    <n v="283"/>
    <x v="3"/>
    <n v="1500"/>
    <n v="11"/>
    <n v="56"/>
    <n v="3500"/>
    <n v="84000"/>
    <n v="196000"/>
    <n v="0.5714285714285714"/>
    <n v="112000"/>
    <x v="3"/>
    <n v="3255"/>
    <n v="182280"/>
    <n v="0.93"/>
    <x v="1"/>
    <x v="2"/>
    <s v="Cash on Delivery"/>
    <n v="21765"/>
    <x v="0"/>
    <x v="1"/>
    <s v="Pending"/>
  </r>
  <r>
    <x v="236"/>
    <x v="11"/>
    <n v="284"/>
    <x v="2"/>
    <n v="3000"/>
    <n v="71"/>
    <n v="26"/>
    <n v="7000"/>
    <n v="78000"/>
    <n v="182000"/>
    <n v="0.5714285714285714"/>
    <n v="104000"/>
    <x v="6"/>
    <n v="6580"/>
    <n v="171080"/>
    <n v="0.94"/>
    <x v="1"/>
    <x v="0"/>
    <s v="Credit Card"/>
    <n v="22621"/>
    <x v="0"/>
    <x v="1"/>
    <s v="Delivered"/>
  </r>
  <r>
    <x v="96"/>
    <x v="4"/>
    <n v="285"/>
    <x v="1"/>
    <n v="1500"/>
    <n v="84"/>
    <n v="75"/>
    <n v="3000"/>
    <n v="112500"/>
    <n v="225000"/>
    <n v="0.5"/>
    <n v="112500"/>
    <x v="8"/>
    <n v="2940"/>
    <n v="220500"/>
    <n v="0.98"/>
    <x v="3"/>
    <x v="0"/>
    <s v="Cash on Delivery"/>
    <n v="22408"/>
    <x v="0"/>
    <x v="1"/>
    <s v="Pending"/>
  </r>
  <r>
    <x v="237"/>
    <x v="8"/>
    <n v="286"/>
    <x v="0"/>
    <n v="2500"/>
    <n v="15"/>
    <n v="20"/>
    <n v="5000"/>
    <n v="50000"/>
    <n v="100000"/>
    <n v="0.5"/>
    <n v="50000"/>
    <x v="1"/>
    <n v="4600"/>
    <n v="92000"/>
    <n v="0.92"/>
    <x v="4"/>
    <x v="1"/>
    <s v="Credit Card"/>
    <n v="21123"/>
    <x v="1"/>
    <x v="0"/>
    <s v="Returned"/>
  </r>
  <r>
    <x v="238"/>
    <x v="5"/>
    <n v="287"/>
    <x v="3"/>
    <n v="1500"/>
    <n v="124"/>
    <n v="24"/>
    <n v="3500"/>
    <n v="36000"/>
    <n v="84000"/>
    <n v="0.5714285714285714"/>
    <n v="48000"/>
    <x v="9"/>
    <n v="3465"/>
    <n v="83160"/>
    <n v="0.99"/>
    <x v="3"/>
    <x v="3"/>
    <s v="Bank Transfer"/>
    <n v="21570"/>
    <x v="1"/>
    <x v="0"/>
    <s v="Delivered"/>
  </r>
  <r>
    <x v="150"/>
    <x v="8"/>
    <n v="288"/>
    <x v="2"/>
    <n v="3000"/>
    <n v="35"/>
    <n v="93"/>
    <n v="7000"/>
    <n v="279000"/>
    <n v="651000"/>
    <n v="0.5714285714285714"/>
    <n v="372000"/>
    <x v="4"/>
    <n v="6300"/>
    <n v="585900"/>
    <n v="0.9"/>
    <x v="0"/>
    <x v="0"/>
    <s v="Credit Card"/>
    <n v="21996"/>
    <x v="0"/>
    <x v="1"/>
    <s v="Returned"/>
  </r>
  <r>
    <x v="239"/>
    <x v="11"/>
    <n v="290"/>
    <x v="4"/>
    <n v="1000"/>
    <n v="81"/>
    <n v="4"/>
    <n v="2500"/>
    <n v="4000"/>
    <n v="10000"/>
    <n v="0.6"/>
    <n v="6000"/>
    <x v="10"/>
    <n v="2400"/>
    <n v="9600"/>
    <n v="0.96"/>
    <x v="3"/>
    <x v="1"/>
    <s v="Credit Card"/>
    <n v="21579"/>
    <x v="1"/>
    <x v="1"/>
    <s v="Returned"/>
  </r>
  <r>
    <x v="240"/>
    <x v="0"/>
    <n v="292"/>
    <x v="4"/>
    <n v="1000"/>
    <n v="46"/>
    <n v="62"/>
    <n v="2500"/>
    <n v="62000"/>
    <n v="155000"/>
    <n v="0.6"/>
    <n v="93000"/>
    <x v="7"/>
    <n v="2500"/>
    <n v="0"/>
    <n v="0"/>
    <x v="3"/>
    <x v="3"/>
    <s v="Bank Transfer"/>
    <n v="22606"/>
    <x v="1"/>
    <x v="0"/>
    <s v="Delivered"/>
  </r>
  <r>
    <x v="241"/>
    <x v="10"/>
    <n v="293"/>
    <x v="1"/>
    <n v="1500"/>
    <n v="75"/>
    <n v="27"/>
    <n v="3000"/>
    <n v="40500"/>
    <n v="81000"/>
    <n v="0.5"/>
    <n v="40500"/>
    <x v="9"/>
    <n v="2970"/>
    <n v="80190"/>
    <n v="0.99"/>
    <x v="0"/>
    <x v="0"/>
    <s v="Bank Transfer"/>
    <n v="21539"/>
    <x v="1"/>
    <x v="0"/>
    <s v="Returned"/>
  </r>
  <r>
    <x v="242"/>
    <x v="8"/>
    <n v="294"/>
    <x v="4"/>
    <n v="1000"/>
    <n v="83"/>
    <n v="37"/>
    <n v="2500"/>
    <n v="37000"/>
    <n v="92500"/>
    <n v="0.6"/>
    <n v="55500"/>
    <x v="9"/>
    <n v="2475"/>
    <n v="91575"/>
    <n v="0.99"/>
    <x v="1"/>
    <x v="1"/>
    <s v="Cash on Delivery"/>
    <n v="21191"/>
    <x v="0"/>
    <x v="2"/>
    <s v="Returned"/>
  </r>
  <r>
    <x v="243"/>
    <x v="8"/>
    <n v="295"/>
    <x v="0"/>
    <n v="2500"/>
    <n v="80"/>
    <n v="86"/>
    <n v="5000"/>
    <n v="215000"/>
    <n v="430000"/>
    <n v="0.5"/>
    <n v="215000"/>
    <x v="0"/>
    <n v="4750"/>
    <n v="408500"/>
    <n v="0.95"/>
    <x v="2"/>
    <x v="0"/>
    <s v="Credit Card"/>
    <n v="21529"/>
    <x v="0"/>
    <x v="2"/>
    <s v="Delivered"/>
  </r>
  <r>
    <x v="244"/>
    <x v="7"/>
    <n v="296"/>
    <x v="3"/>
    <n v="1500"/>
    <n v="148"/>
    <n v="22"/>
    <n v="3500"/>
    <n v="33000"/>
    <n v="77000"/>
    <n v="0.5714285714285714"/>
    <n v="44000"/>
    <x v="3"/>
    <n v="3255"/>
    <n v="71610"/>
    <n v="0.93"/>
    <x v="0"/>
    <x v="3"/>
    <s v="Bank Transfer"/>
    <n v="22169"/>
    <x v="0"/>
    <x v="0"/>
    <s v="Returned"/>
  </r>
  <r>
    <x v="199"/>
    <x v="6"/>
    <n v="297"/>
    <x v="0"/>
    <n v="2500"/>
    <n v="122"/>
    <n v="37"/>
    <n v="5000"/>
    <n v="92500"/>
    <n v="185000"/>
    <n v="0.5"/>
    <n v="92500"/>
    <x v="8"/>
    <n v="4900"/>
    <n v="181300"/>
    <n v="0.98"/>
    <x v="0"/>
    <x v="1"/>
    <s v="Cash on Delivery"/>
    <n v="22675"/>
    <x v="0"/>
    <x v="1"/>
    <s v="Pending"/>
  </r>
  <r>
    <x v="245"/>
    <x v="3"/>
    <n v="299"/>
    <x v="4"/>
    <n v="1000"/>
    <n v="114"/>
    <n v="96"/>
    <n v="2500"/>
    <n v="96000"/>
    <n v="240000"/>
    <n v="0.6"/>
    <n v="144000"/>
    <x v="0"/>
    <n v="2375"/>
    <n v="228000"/>
    <n v="0.95"/>
    <x v="2"/>
    <x v="0"/>
    <s v="Cash on Delivery"/>
    <n v="22935"/>
    <x v="0"/>
    <x v="0"/>
    <s v="Returned"/>
  </r>
  <r>
    <x v="246"/>
    <x v="11"/>
    <n v="300"/>
    <x v="3"/>
    <n v="1500"/>
    <n v="124"/>
    <n v="86"/>
    <n v="3500"/>
    <n v="129000"/>
    <n v="301000"/>
    <n v="0.5714285714285714"/>
    <n v="172000"/>
    <x v="6"/>
    <n v="3290"/>
    <n v="282940"/>
    <n v="0.94"/>
    <x v="4"/>
    <x v="1"/>
    <s v="Bank Transfer"/>
    <n v="22189"/>
    <x v="1"/>
    <x v="1"/>
    <s v="Pending"/>
  </r>
  <r>
    <x v="247"/>
    <x v="6"/>
    <n v="301"/>
    <x v="3"/>
    <n v="1500"/>
    <n v="135"/>
    <n v="66"/>
    <n v="3500"/>
    <n v="99000"/>
    <n v="231000"/>
    <n v="0.5714285714285714"/>
    <n v="132000"/>
    <x v="3"/>
    <n v="3255"/>
    <n v="214830"/>
    <n v="0.93"/>
    <x v="3"/>
    <x v="1"/>
    <s v="Credit Card"/>
    <n v="22003"/>
    <x v="1"/>
    <x v="2"/>
    <s v="Delivered"/>
  </r>
  <r>
    <x v="248"/>
    <x v="0"/>
    <n v="302"/>
    <x v="1"/>
    <n v="1500"/>
    <n v="45"/>
    <n v="21"/>
    <n v="3000"/>
    <n v="31500"/>
    <n v="63000"/>
    <n v="0.5"/>
    <n v="31500"/>
    <x v="8"/>
    <n v="2940"/>
    <n v="61740"/>
    <n v="0.98"/>
    <x v="2"/>
    <x v="2"/>
    <s v="Bank Transfer"/>
    <n v="22230"/>
    <x v="0"/>
    <x v="1"/>
    <s v="Pending"/>
  </r>
  <r>
    <x v="249"/>
    <x v="1"/>
    <n v="303"/>
    <x v="0"/>
    <n v="2500"/>
    <n v="56"/>
    <n v="54"/>
    <n v="5000"/>
    <n v="135000"/>
    <n v="270000"/>
    <n v="0.5"/>
    <n v="135000"/>
    <x v="4"/>
    <n v="4500"/>
    <n v="243000"/>
    <n v="0.9"/>
    <x v="4"/>
    <x v="1"/>
    <s v="Bank Transfer"/>
    <n v="22144"/>
    <x v="1"/>
    <x v="1"/>
    <s v="Returned"/>
  </r>
  <r>
    <x v="250"/>
    <x v="7"/>
    <n v="304"/>
    <x v="2"/>
    <n v="3000"/>
    <n v="56"/>
    <n v="3"/>
    <n v="7000"/>
    <n v="9000"/>
    <n v="21000"/>
    <n v="0.5714285714285714"/>
    <n v="12000"/>
    <x v="6"/>
    <n v="6580"/>
    <n v="19740"/>
    <n v="0.94"/>
    <x v="2"/>
    <x v="3"/>
    <s v="Cash on Delivery"/>
    <n v="22545"/>
    <x v="0"/>
    <x v="0"/>
    <s v="Returned"/>
  </r>
  <r>
    <x v="102"/>
    <x v="9"/>
    <n v="305"/>
    <x v="1"/>
    <n v="1500"/>
    <n v="45"/>
    <n v="90"/>
    <n v="3000"/>
    <n v="135000"/>
    <n v="270000"/>
    <n v="0.5"/>
    <n v="135000"/>
    <x v="6"/>
    <n v="2820"/>
    <n v="253800"/>
    <n v="0.94"/>
    <x v="2"/>
    <x v="1"/>
    <s v="Credit Card"/>
    <n v="22040"/>
    <x v="0"/>
    <x v="1"/>
    <s v="Returned"/>
  </r>
  <r>
    <x v="131"/>
    <x v="11"/>
    <n v="306"/>
    <x v="0"/>
    <n v="2500"/>
    <n v="51"/>
    <n v="24"/>
    <n v="5000"/>
    <n v="60000"/>
    <n v="120000"/>
    <n v="0.5"/>
    <n v="60000"/>
    <x v="7"/>
    <n v="5000"/>
    <n v="0"/>
    <n v="0"/>
    <x v="0"/>
    <x v="2"/>
    <s v="Cash on Delivery"/>
    <n v="22445"/>
    <x v="1"/>
    <x v="0"/>
    <s v="Returned"/>
  </r>
  <r>
    <x v="145"/>
    <x v="0"/>
    <n v="307"/>
    <x v="0"/>
    <n v="2500"/>
    <n v="121"/>
    <n v="19"/>
    <n v="5000"/>
    <n v="47500"/>
    <n v="95000"/>
    <n v="0.5"/>
    <n v="47500"/>
    <x v="3"/>
    <n v="4650"/>
    <n v="88350"/>
    <n v="0.93"/>
    <x v="0"/>
    <x v="2"/>
    <s v="Bank Transfer"/>
    <n v="22853"/>
    <x v="0"/>
    <x v="1"/>
    <s v="Delivered"/>
  </r>
  <r>
    <x v="251"/>
    <x v="2"/>
    <n v="308"/>
    <x v="4"/>
    <n v="1000"/>
    <n v="132"/>
    <n v="43"/>
    <n v="2500"/>
    <n v="43000"/>
    <n v="107500"/>
    <n v="0.6"/>
    <n v="64500"/>
    <x v="4"/>
    <n v="2250"/>
    <n v="96750"/>
    <n v="0.9"/>
    <x v="3"/>
    <x v="3"/>
    <s v="Credit Card"/>
    <n v="21397"/>
    <x v="0"/>
    <x v="2"/>
    <s v="Delivered"/>
  </r>
  <r>
    <x v="252"/>
    <x v="10"/>
    <n v="310"/>
    <x v="1"/>
    <n v="1500"/>
    <n v="24"/>
    <n v="34"/>
    <n v="3000"/>
    <n v="51000"/>
    <n v="102000"/>
    <n v="0.5"/>
    <n v="51000"/>
    <x v="0"/>
    <n v="2850"/>
    <n v="96900"/>
    <n v="0.95"/>
    <x v="3"/>
    <x v="3"/>
    <s v="Credit Card"/>
    <n v="22227"/>
    <x v="1"/>
    <x v="2"/>
    <s v="Delivered"/>
  </r>
  <r>
    <x v="253"/>
    <x v="10"/>
    <n v="311"/>
    <x v="0"/>
    <n v="2500"/>
    <n v="35"/>
    <n v="20"/>
    <n v="5000"/>
    <n v="50000"/>
    <n v="100000"/>
    <n v="0.5"/>
    <n v="50000"/>
    <x v="1"/>
    <n v="4600"/>
    <n v="92000"/>
    <n v="0.92"/>
    <x v="4"/>
    <x v="0"/>
    <s v="Bank Transfer"/>
    <n v="21378"/>
    <x v="1"/>
    <x v="1"/>
    <s v="Returned"/>
  </r>
  <r>
    <x v="254"/>
    <x v="10"/>
    <n v="312"/>
    <x v="0"/>
    <n v="2500"/>
    <n v="133"/>
    <n v="16"/>
    <n v="5000"/>
    <n v="40000"/>
    <n v="80000"/>
    <n v="0.5"/>
    <n v="40000"/>
    <x v="3"/>
    <n v="4650"/>
    <n v="74400"/>
    <n v="0.93"/>
    <x v="2"/>
    <x v="0"/>
    <s v="Credit Card"/>
    <n v="22270"/>
    <x v="1"/>
    <x v="2"/>
    <s v="Returned"/>
  </r>
  <r>
    <x v="177"/>
    <x v="10"/>
    <n v="313"/>
    <x v="1"/>
    <n v="1500"/>
    <n v="54"/>
    <n v="33"/>
    <n v="3000"/>
    <n v="49500"/>
    <n v="99000"/>
    <n v="0.5"/>
    <n v="49500"/>
    <x v="3"/>
    <n v="2790"/>
    <n v="92070"/>
    <n v="0.93"/>
    <x v="3"/>
    <x v="1"/>
    <s v="Cash on Delivery"/>
    <n v="22476"/>
    <x v="0"/>
    <x v="0"/>
    <s v="Pending"/>
  </r>
  <r>
    <x v="241"/>
    <x v="8"/>
    <n v="314"/>
    <x v="0"/>
    <n v="2500"/>
    <n v="134"/>
    <n v="24"/>
    <n v="5000"/>
    <n v="60000"/>
    <n v="120000"/>
    <n v="0.5"/>
    <n v="60000"/>
    <x v="3"/>
    <n v="4650"/>
    <n v="111600"/>
    <n v="0.93"/>
    <x v="4"/>
    <x v="2"/>
    <s v="Bank Transfer"/>
    <n v="21170"/>
    <x v="0"/>
    <x v="1"/>
    <s v="Returned"/>
  </r>
  <r>
    <x v="255"/>
    <x v="1"/>
    <n v="315"/>
    <x v="4"/>
    <n v="1000"/>
    <n v="25"/>
    <n v="83"/>
    <n v="2500"/>
    <n v="83000"/>
    <n v="207500"/>
    <n v="0.6"/>
    <n v="124500"/>
    <x v="4"/>
    <n v="2250"/>
    <n v="186750"/>
    <n v="0.9"/>
    <x v="2"/>
    <x v="0"/>
    <s v="Cash on Delivery"/>
    <n v="21532"/>
    <x v="1"/>
    <x v="1"/>
    <s v="Delivered"/>
  </r>
  <r>
    <x v="256"/>
    <x v="4"/>
    <n v="316"/>
    <x v="0"/>
    <n v="2500"/>
    <n v="138"/>
    <n v="33"/>
    <n v="5000"/>
    <n v="82500"/>
    <n v="165000"/>
    <n v="0.5"/>
    <n v="82500"/>
    <x v="10"/>
    <n v="4800"/>
    <n v="158400"/>
    <n v="0.96"/>
    <x v="3"/>
    <x v="0"/>
    <s v="Bank Transfer"/>
    <n v="21141"/>
    <x v="0"/>
    <x v="2"/>
    <s v="Pending"/>
  </r>
  <r>
    <x v="257"/>
    <x v="0"/>
    <n v="317"/>
    <x v="3"/>
    <n v="1500"/>
    <n v="11"/>
    <n v="77"/>
    <n v="3500"/>
    <n v="115500"/>
    <n v="269500"/>
    <n v="0.5714285714285714"/>
    <n v="154000"/>
    <x v="6"/>
    <n v="3290"/>
    <n v="253330"/>
    <n v="0.94"/>
    <x v="4"/>
    <x v="1"/>
    <s v="Bank Transfer"/>
    <n v="21550"/>
    <x v="0"/>
    <x v="1"/>
    <s v="Returned"/>
  </r>
  <r>
    <x v="258"/>
    <x v="9"/>
    <n v="318"/>
    <x v="0"/>
    <n v="2500"/>
    <n v="73"/>
    <n v="79"/>
    <n v="5000"/>
    <n v="197500"/>
    <n v="395000"/>
    <n v="0.5"/>
    <n v="197500"/>
    <x v="2"/>
    <n v="4550"/>
    <n v="359450"/>
    <n v="0.91"/>
    <x v="2"/>
    <x v="3"/>
    <s v="Credit Card"/>
    <n v="22880"/>
    <x v="0"/>
    <x v="0"/>
    <s v="Pending"/>
  </r>
  <r>
    <x v="259"/>
    <x v="10"/>
    <n v="320"/>
    <x v="3"/>
    <n v="1500"/>
    <n v="129"/>
    <n v="10"/>
    <n v="3500"/>
    <n v="15000"/>
    <n v="35000"/>
    <n v="0.5714285714285714"/>
    <n v="20000"/>
    <x v="9"/>
    <n v="3465"/>
    <n v="34650"/>
    <n v="0.99"/>
    <x v="3"/>
    <x v="1"/>
    <s v="Credit Card"/>
    <n v="21331"/>
    <x v="0"/>
    <x v="0"/>
    <s v="Delivered"/>
  </r>
  <r>
    <x v="260"/>
    <x v="1"/>
    <n v="321"/>
    <x v="4"/>
    <n v="1000"/>
    <n v="19"/>
    <n v="62"/>
    <n v="2500"/>
    <n v="62000"/>
    <n v="155000"/>
    <n v="0.6"/>
    <n v="93000"/>
    <x v="6"/>
    <n v="2350"/>
    <n v="145700"/>
    <n v="0.94"/>
    <x v="1"/>
    <x v="2"/>
    <s v="Bank Transfer"/>
    <n v="22849"/>
    <x v="0"/>
    <x v="1"/>
    <s v="Delivered"/>
  </r>
  <r>
    <x v="217"/>
    <x v="7"/>
    <n v="322"/>
    <x v="0"/>
    <n v="2500"/>
    <n v="134"/>
    <n v="34"/>
    <n v="5000"/>
    <n v="85000"/>
    <n v="170000"/>
    <n v="0.5"/>
    <n v="85000"/>
    <x v="3"/>
    <n v="4650"/>
    <n v="158100"/>
    <n v="0.93"/>
    <x v="1"/>
    <x v="3"/>
    <s v="Cash on Delivery"/>
    <n v="21430"/>
    <x v="0"/>
    <x v="2"/>
    <s v="Returned"/>
  </r>
  <r>
    <x v="261"/>
    <x v="10"/>
    <n v="324"/>
    <x v="4"/>
    <n v="1000"/>
    <n v="95"/>
    <n v="42"/>
    <n v="2500"/>
    <n v="42000"/>
    <n v="105000"/>
    <n v="0.6"/>
    <n v="63000"/>
    <x v="10"/>
    <n v="2400"/>
    <n v="100800"/>
    <n v="0.96"/>
    <x v="1"/>
    <x v="2"/>
    <s v="Bank Transfer"/>
    <n v="22384"/>
    <x v="0"/>
    <x v="0"/>
    <s v="Delivered"/>
  </r>
  <r>
    <x v="262"/>
    <x v="5"/>
    <n v="325"/>
    <x v="0"/>
    <n v="2500"/>
    <n v="13"/>
    <n v="2"/>
    <n v="5000"/>
    <n v="5000"/>
    <n v="10000"/>
    <n v="0.5"/>
    <n v="5000"/>
    <x v="6"/>
    <n v="4700"/>
    <n v="9400"/>
    <n v="0.94"/>
    <x v="3"/>
    <x v="2"/>
    <s v="Credit Card"/>
    <n v="22132"/>
    <x v="0"/>
    <x v="1"/>
    <s v="Pending"/>
  </r>
  <r>
    <x v="54"/>
    <x v="6"/>
    <n v="326"/>
    <x v="2"/>
    <n v="3000"/>
    <n v="35"/>
    <n v="79"/>
    <n v="7000"/>
    <n v="237000"/>
    <n v="553000"/>
    <n v="0.5714285714285714"/>
    <n v="316000"/>
    <x v="6"/>
    <n v="6580"/>
    <n v="519820"/>
    <n v="0.94"/>
    <x v="4"/>
    <x v="3"/>
    <s v="Bank Transfer"/>
    <n v="22609"/>
    <x v="1"/>
    <x v="0"/>
    <s v="Pending"/>
  </r>
  <r>
    <x v="21"/>
    <x v="4"/>
    <n v="327"/>
    <x v="1"/>
    <n v="1500"/>
    <n v="54"/>
    <n v="33"/>
    <n v="3000"/>
    <n v="49500"/>
    <n v="99000"/>
    <n v="0.5"/>
    <n v="49500"/>
    <x v="6"/>
    <n v="2820"/>
    <n v="93060"/>
    <n v="0.94"/>
    <x v="0"/>
    <x v="2"/>
    <s v="Credit Card"/>
    <n v="22277"/>
    <x v="0"/>
    <x v="1"/>
    <s v="Delivered"/>
  </r>
  <r>
    <x v="263"/>
    <x v="10"/>
    <n v="328"/>
    <x v="1"/>
    <n v="1500"/>
    <n v="85"/>
    <n v="81"/>
    <n v="3000"/>
    <n v="121500"/>
    <n v="243000"/>
    <n v="0.5"/>
    <n v="121500"/>
    <x v="9"/>
    <n v="2970"/>
    <n v="240570"/>
    <n v="0.99"/>
    <x v="2"/>
    <x v="3"/>
    <s v="Bank Transfer"/>
    <n v="21138"/>
    <x v="0"/>
    <x v="1"/>
    <s v="Returned"/>
  </r>
  <r>
    <x v="264"/>
    <x v="3"/>
    <n v="329"/>
    <x v="1"/>
    <n v="1500"/>
    <n v="112"/>
    <n v="52"/>
    <n v="3000"/>
    <n v="78000"/>
    <n v="156000"/>
    <n v="0.5"/>
    <n v="78000"/>
    <x v="3"/>
    <n v="2790"/>
    <n v="145080"/>
    <n v="0.93"/>
    <x v="1"/>
    <x v="3"/>
    <s v="Credit Card"/>
    <n v="22153"/>
    <x v="1"/>
    <x v="0"/>
    <s v="Returned"/>
  </r>
  <r>
    <x v="265"/>
    <x v="7"/>
    <n v="330"/>
    <x v="2"/>
    <n v="3000"/>
    <n v="19"/>
    <n v="10"/>
    <n v="7000"/>
    <n v="30000"/>
    <n v="70000"/>
    <n v="0.5714285714285714"/>
    <n v="40000"/>
    <x v="1"/>
    <n v="6440"/>
    <n v="64400"/>
    <n v="0.92"/>
    <x v="3"/>
    <x v="3"/>
    <s v="Cash on Delivery"/>
    <n v="22222"/>
    <x v="0"/>
    <x v="1"/>
    <s v="Returned"/>
  </r>
  <r>
    <x v="266"/>
    <x v="7"/>
    <n v="331"/>
    <x v="2"/>
    <n v="3000"/>
    <n v="139"/>
    <n v="62"/>
    <n v="7000"/>
    <n v="186000"/>
    <n v="434000"/>
    <n v="0.5714285714285714"/>
    <n v="248000"/>
    <x v="0"/>
    <n v="6650"/>
    <n v="412300"/>
    <n v="0.95"/>
    <x v="4"/>
    <x v="1"/>
    <s v="Bank Transfer"/>
    <n v="21615"/>
    <x v="0"/>
    <x v="2"/>
    <s v="Pending"/>
  </r>
  <r>
    <x v="100"/>
    <x v="5"/>
    <n v="332"/>
    <x v="1"/>
    <n v="1500"/>
    <n v="52"/>
    <n v="91"/>
    <n v="3000"/>
    <n v="136500"/>
    <n v="273000"/>
    <n v="0.5"/>
    <n v="136500"/>
    <x v="1"/>
    <n v="2760"/>
    <n v="251160"/>
    <n v="0.92"/>
    <x v="4"/>
    <x v="1"/>
    <s v="Cash on Delivery"/>
    <n v="21630"/>
    <x v="1"/>
    <x v="2"/>
    <s v="Delivered"/>
  </r>
  <r>
    <x v="267"/>
    <x v="8"/>
    <n v="333"/>
    <x v="4"/>
    <n v="1000"/>
    <n v="99"/>
    <n v="22"/>
    <n v="2500"/>
    <n v="22000"/>
    <n v="55000"/>
    <n v="0.6"/>
    <n v="33000"/>
    <x v="7"/>
    <n v="2500"/>
    <n v="0"/>
    <n v="0"/>
    <x v="4"/>
    <x v="0"/>
    <s v="Credit Card"/>
    <n v="22919"/>
    <x v="0"/>
    <x v="0"/>
    <s v="Returned"/>
  </r>
  <r>
    <x v="268"/>
    <x v="11"/>
    <n v="334"/>
    <x v="1"/>
    <n v="1500"/>
    <n v="11"/>
    <n v="24"/>
    <n v="3000"/>
    <n v="36000"/>
    <n v="72000"/>
    <n v="0.5"/>
    <n v="36000"/>
    <x v="3"/>
    <n v="2790"/>
    <n v="66960"/>
    <n v="0.93"/>
    <x v="2"/>
    <x v="2"/>
    <s v="Bank Transfer"/>
    <n v="22690"/>
    <x v="1"/>
    <x v="2"/>
    <s v="Delivered"/>
  </r>
  <r>
    <x v="269"/>
    <x v="1"/>
    <n v="335"/>
    <x v="4"/>
    <n v="1000"/>
    <n v="26"/>
    <n v="52"/>
    <n v="2500"/>
    <n v="52000"/>
    <n v="130000"/>
    <n v="0.6"/>
    <n v="78000"/>
    <x v="1"/>
    <n v="2300"/>
    <n v="119600"/>
    <n v="0.92"/>
    <x v="3"/>
    <x v="0"/>
    <s v="Bank Transfer"/>
    <n v="22967"/>
    <x v="0"/>
    <x v="2"/>
    <s v="Pending"/>
  </r>
  <r>
    <x v="270"/>
    <x v="5"/>
    <n v="336"/>
    <x v="0"/>
    <n v="2500"/>
    <n v="31"/>
    <n v="70"/>
    <n v="5000"/>
    <n v="175000"/>
    <n v="350000"/>
    <n v="0.5"/>
    <n v="175000"/>
    <x v="6"/>
    <n v="4700"/>
    <n v="329000"/>
    <n v="0.94"/>
    <x v="2"/>
    <x v="3"/>
    <s v="Cash on Delivery"/>
    <n v="22367"/>
    <x v="0"/>
    <x v="1"/>
    <s v="Pending"/>
  </r>
  <r>
    <x v="271"/>
    <x v="8"/>
    <n v="337"/>
    <x v="1"/>
    <n v="1500"/>
    <n v="68"/>
    <n v="68"/>
    <n v="3000"/>
    <n v="102000"/>
    <n v="204000"/>
    <n v="0.5"/>
    <n v="102000"/>
    <x v="9"/>
    <n v="2970"/>
    <n v="201960"/>
    <n v="0.99"/>
    <x v="2"/>
    <x v="2"/>
    <s v="Bank Transfer"/>
    <n v="22931"/>
    <x v="1"/>
    <x v="1"/>
    <s v="Returned"/>
  </r>
  <r>
    <x v="272"/>
    <x v="9"/>
    <n v="338"/>
    <x v="4"/>
    <n v="1000"/>
    <n v="38"/>
    <n v="62"/>
    <n v="2500"/>
    <n v="62000"/>
    <n v="155000"/>
    <n v="0.6"/>
    <n v="93000"/>
    <x v="0"/>
    <n v="2375"/>
    <n v="147250"/>
    <n v="0.95"/>
    <x v="4"/>
    <x v="1"/>
    <s v="Credit Card"/>
    <n v="22018"/>
    <x v="0"/>
    <x v="1"/>
    <s v="Delivered"/>
  </r>
  <r>
    <x v="86"/>
    <x v="7"/>
    <n v="339"/>
    <x v="4"/>
    <n v="1000"/>
    <n v="124"/>
    <n v="34"/>
    <n v="2500"/>
    <n v="34000"/>
    <n v="85000"/>
    <n v="0.6"/>
    <n v="51000"/>
    <x v="7"/>
    <n v="2500"/>
    <n v="0"/>
    <n v="0"/>
    <x v="4"/>
    <x v="3"/>
    <s v="Cash on Delivery"/>
    <n v="21187"/>
    <x v="0"/>
    <x v="2"/>
    <s v="Delivered"/>
  </r>
  <r>
    <x v="273"/>
    <x v="7"/>
    <n v="340"/>
    <x v="1"/>
    <n v="1500"/>
    <n v="36"/>
    <n v="16"/>
    <n v="3000"/>
    <n v="24000"/>
    <n v="48000"/>
    <n v="0.5"/>
    <n v="24000"/>
    <x v="2"/>
    <n v="2730"/>
    <n v="43680"/>
    <n v="0.91"/>
    <x v="0"/>
    <x v="2"/>
    <s v="Bank Transfer"/>
    <n v="21127"/>
    <x v="0"/>
    <x v="0"/>
    <s v="Delivered"/>
  </r>
  <r>
    <x v="274"/>
    <x v="3"/>
    <n v="341"/>
    <x v="2"/>
    <n v="3000"/>
    <n v="88"/>
    <n v="8"/>
    <n v="7000"/>
    <n v="24000"/>
    <n v="56000"/>
    <n v="0.5714285714285714"/>
    <n v="32000"/>
    <x v="4"/>
    <n v="6300"/>
    <n v="50400"/>
    <n v="0.9"/>
    <x v="0"/>
    <x v="2"/>
    <s v="Cash on Delivery"/>
    <n v="22850"/>
    <x v="0"/>
    <x v="2"/>
    <s v="Pending"/>
  </r>
  <r>
    <x v="275"/>
    <x v="2"/>
    <n v="343"/>
    <x v="0"/>
    <n v="2500"/>
    <n v="15"/>
    <n v="15"/>
    <n v="5000"/>
    <n v="37500"/>
    <n v="75000"/>
    <n v="0.5"/>
    <n v="37500"/>
    <x v="5"/>
    <n v="4850"/>
    <n v="72750"/>
    <n v="0.97"/>
    <x v="3"/>
    <x v="2"/>
    <s v="Bank Transfer"/>
    <n v="21043"/>
    <x v="1"/>
    <x v="2"/>
    <s v="Delivered"/>
  </r>
  <r>
    <x v="276"/>
    <x v="7"/>
    <n v="344"/>
    <x v="2"/>
    <n v="3000"/>
    <n v="38"/>
    <n v="51"/>
    <n v="7000"/>
    <n v="153000"/>
    <n v="357000"/>
    <n v="0.5714285714285714"/>
    <n v="204000"/>
    <x v="4"/>
    <n v="6300"/>
    <n v="321300"/>
    <n v="0.9"/>
    <x v="4"/>
    <x v="0"/>
    <s v="Credit Card"/>
    <n v="21786"/>
    <x v="1"/>
    <x v="1"/>
    <s v="Pending"/>
  </r>
  <r>
    <x v="127"/>
    <x v="4"/>
    <n v="345"/>
    <x v="0"/>
    <n v="2500"/>
    <n v="131"/>
    <n v="93"/>
    <n v="5000"/>
    <n v="232500"/>
    <n v="465000"/>
    <n v="0.5"/>
    <n v="232500"/>
    <x v="7"/>
    <n v="5000"/>
    <n v="0"/>
    <n v="0"/>
    <x v="1"/>
    <x v="3"/>
    <s v="Cash on Delivery"/>
    <n v="21696"/>
    <x v="0"/>
    <x v="1"/>
    <s v="Pending"/>
  </r>
  <r>
    <x v="277"/>
    <x v="7"/>
    <n v="346"/>
    <x v="1"/>
    <n v="1500"/>
    <n v="77"/>
    <n v="57"/>
    <n v="3000"/>
    <n v="85500"/>
    <n v="171000"/>
    <n v="0.5"/>
    <n v="85500"/>
    <x v="1"/>
    <n v="2760"/>
    <n v="157320"/>
    <n v="0.92"/>
    <x v="0"/>
    <x v="3"/>
    <s v="Credit Card"/>
    <n v="22513"/>
    <x v="1"/>
    <x v="2"/>
    <s v="Returned"/>
  </r>
  <r>
    <x v="2"/>
    <x v="10"/>
    <n v="348"/>
    <x v="0"/>
    <n v="2500"/>
    <n v="84"/>
    <n v="37"/>
    <n v="5000"/>
    <n v="92500"/>
    <n v="185000"/>
    <n v="0.5"/>
    <n v="92500"/>
    <x v="2"/>
    <n v="4550"/>
    <n v="168350"/>
    <n v="0.91"/>
    <x v="4"/>
    <x v="0"/>
    <s v="Cash on Delivery"/>
    <n v="21843"/>
    <x v="0"/>
    <x v="1"/>
    <s v="Pending"/>
  </r>
  <r>
    <x v="278"/>
    <x v="6"/>
    <n v="349"/>
    <x v="0"/>
    <n v="2500"/>
    <n v="36"/>
    <n v="29"/>
    <n v="5000"/>
    <n v="72500"/>
    <n v="145000"/>
    <n v="0.5"/>
    <n v="72500"/>
    <x v="1"/>
    <n v="4600"/>
    <n v="133400"/>
    <n v="0.92"/>
    <x v="1"/>
    <x v="0"/>
    <s v="Credit Card"/>
    <n v="22851"/>
    <x v="1"/>
    <x v="2"/>
    <s v="Delivered"/>
  </r>
  <r>
    <x v="279"/>
    <x v="2"/>
    <n v="350"/>
    <x v="4"/>
    <n v="1000"/>
    <n v="12"/>
    <n v="29"/>
    <n v="2500"/>
    <n v="29000"/>
    <n v="72500"/>
    <n v="0.6"/>
    <n v="43500"/>
    <x v="2"/>
    <n v="2275"/>
    <n v="65975"/>
    <n v="0.91"/>
    <x v="2"/>
    <x v="1"/>
    <s v="Cash on Delivery"/>
    <n v="22380"/>
    <x v="0"/>
    <x v="1"/>
    <s v="Returned"/>
  </r>
  <r>
    <x v="280"/>
    <x v="7"/>
    <n v="351"/>
    <x v="1"/>
    <n v="1500"/>
    <n v="134"/>
    <n v="94"/>
    <n v="3000"/>
    <n v="141000"/>
    <n v="282000"/>
    <n v="0.5"/>
    <n v="141000"/>
    <x v="3"/>
    <n v="2790"/>
    <n v="262260"/>
    <n v="0.93"/>
    <x v="3"/>
    <x v="3"/>
    <s v="Cash on Delivery"/>
    <n v="21453"/>
    <x v="0"/>
    <x v="1"/>
    <s v="Pending"/>
  </r>
  <r>
    <x v="281"/>
    <x v="7"/>
    <n v="352"/>
    <x v="3"/>
    <n v="1500"/>
    <n v="148"/>
    <n v="57"/>
    <n v="3500"/>
    <n v="85500"/>
    <n v="199500"/>
    <n v="0.5714285714285714"/>
    <n v="114000"/>
    <x v="4"/>
    <n v="3150"/>
    <n v="179550"/>
    <n v="0.9"/>
    <x v="1"/>
    <x v="0"/>
    <s v="Credit Card"/>
    <n v="21377"/>
    <x v="1"/>
    <x v="0"/>
    <s v="Returned"/>
  </r>
  <r>
    <x v="282"/>
    <x v="4"/>
    <n v="353"/>
    <x v="2"/>
    <n v="3000"/>
    <n v="25"/>
    <n v="12"/>
    <n v="7000"/>
    <n v="36000"/>
    <n v="84000"/>
    <n v="0.5714285714285714"/>
    <n v="48000"/>
    <x v="4"/>
    <n v="6300"/>
    <n v="75600"/>
    <n v="0.9"/>
    <x v="2"/>
    <x v="0"/>
    <s v="Cash on Delivery"/>
    <n v="21381"/>
    <x v="1"/>
    <x v="0"/>
    <s v="Delivered"/>
  </r>
  <r>
    <x v="283"/>
    <x v="11"/>
    <n v="354"/>
    <x v="3"/>
    <n v="1500"/>
    <n v="75"/>
    <n v="90"/>
    <n v="3500"/>
    <n v="135000"/>
    <n v="315000"/>
    <n v="0.5714285714285714"/>
    <n v="180000"/>
    <x v="5"/>
    <n v="3395"/>
    <n v="305550"/>
    <n v="0.97"/>
    <x v="2"/>
    <x v="0"/>
    <s v="Bank Transfer"/>
    <n v="21998"/>
    <x v="0"/>
    <x v="2"/>
    <s v="Delivered"/>
  </r>
  <r>
    <x v="284"/>
    <x v="4"/>
    <n v="355"/>
    <x v="2"/>
    <n v="3000"/>
    <n v="122"/>
    <n v="78"/>
    <n v="7000"/>
    <n v="234000"/>
    <n v="546000"/>
    <n v="0.5714285714285714"/>
    <n v="312000"/>
    <x v="6"/>
    <n v="6580"/>
    <n v="513240"/>
    <n v="0.94"/>
    <x v="1"/>
    <x v="2"/>
    <s v="Bank Transfer"/>
    <n v="22505"/>
    <x v="1"/>
    <x v="2"/>
    <s v="Pending"/>
  </r>
  <r>
    <x v="285"/>
    <x v="2"/>
    <n v="356"/>
    <x v="3"/>
    <n v="1500"/>
    <n v="130"/>
    <n v="72"/>
    <n v="3500"/>
    <n v="108000"/>
    <n v="252000"/>
    <n v="0.5714285714285714"/>
    <n v="144000"/>
    <x v="7"/>
    <n v="3500"/>
    <n v="0"/>
    <n v="0"/>
    <x v="3"/>
    <x v="1"/>
    <s v="Bank Transfer"/>
    <n v="22706"/>
    <x v="1"/>
    <x v="1"/>
    <s v="Delivered"/>
  </r>
  <r>
    <x v="140"/>
    <x v="5"/>
    <n v="357"/>
    <x v="3"/>
    <n v="1500"/>
    <n v="76"/>
    <n v="40"/>
    <n v="3500"/>
    <n v="60000"/>
    <n v="140000"/>
    <n v="0.5714285714285714"/>
    <n v="80000"/>
    <x v="3"/>
    <n v="3255"/>
    <n v="130200"/>
    <n v="0.93"/>
    <x v="2"/>
    <x v="0"/>
    <s v="Cash on Delivery"/>
    <n v="21167"/>
    <x v="0"/>
    <x v="1"/>
    <s v="Returned"/>
  </r>
  <r>
    <x v="286"/>
    <x v="1"/>
    <n v="358"/>
    <x v="0"/>
    <n v="2500"/>
    <n v="116"/>
    <n v="56"/>
    <n v="5000"/>
    <n v="140000"/>
    <n v="280000"/>
    <n v="0.5"/>
    <n v="140000"/>
    <x v="7"/>
    <n v="5000"/>
    <n v="0"/>
    <n v="0"/>
    <x v="2"/>
    <x v="0"/>
    <s v="Bank Transfer"/>
    <n v="22226"/>
    <x v="1"/>
    <x v="0"/>
    <s v="Returned"/>
  </r>
  <r>
    <x v="287"/>
    <x v="5"/>
    <n v="359"/>
    <x v="1"/>
    <n v="1500"/>
    <n v="86"/>
    <n v="69"/>
    <n v="3000"/>
    <n v="103500"/>
    <n v="207000"/>
    <n v="0.5"/>
    <n v="103500"/>
    <x v="10"/>
    <n v="2880"/>
    <n v="198720"/>
    <n v="0.96"/>
    <x v="2"/>
    <x v="1"/>
    <s v="Bank Transfer"/>
    <n v="21664"/>
    <x v="1"/>
    <x v="0"/>
    <s v="Delivered"/>
  </r>
  <r>
    <x v="288"/>
    <x v="3"/>
    <n v="360"/>
    <x v="3"/>
    <n v="1500"/>
    <n v="14"/>
    <n v="74"/>
    <n v="3500"/>
    <n v="111000"/>
    <n v="259000"/>
    <n v="0.5714285714285714"/>
    <n v="148000"/>
    <x v="1"/>
    <n v="3220"/>
    <n v="238280"/>
    <n v="0.92"/>
    <x v="1"/>
    <x v="2"/>
    <s v="Cash on Delivery"/>
    <n v="21611"/>
    <x v="1"/>
    <x v="1"/>
    <s v="Pending"/>
  </r>
  <r>
    <x v="289"/>
    <x v="10"/>
    <n v="361"/>
    <x v="2"/>
    <n v="3000"/>
    <n v="43"/>
    <n v="62"/>
    <n v="7000"/>
    <n v="186000"/>
    <n v="434000"/>
    <n v="0.5714285714285714"/>
    <n v="248000"/>
    <x v="4"/>
    <n v="6300"/>
    <n v="390600"/>
    <n v="0.9"/>
    <x v="1"/>
    <x v="0"/>
    <s v="Credit Card"/>
    <n v="22703"/>
    <x v="1"/>
    <x v="2"/>
    <s v="Delivered"/>
  </r>
  <r>
    <x v="290"/>
    <x v="10"/>
    <n v="363"/>
    <x v="4"/>
    <n v="1000"/>
    <n v="58"/>
    <n v="52"/>
    <n v="2500"/>
    <n v="52000"/>
    <n v="130000"/>
    <n v="0.6"/>
    <n v="78000"/>
    <x v="3"/>
    <n v="2325"/>
    <n v="120900"/>
    <n v="0.93"/>
    <x v="4"/>
    <x v="3"/>
    <s v="Credit Card"/>
    <n v="21258"/>
    <x v="0"/>
    <x v="1"/>
    <s v="Pending"/>
  </r>
  <r>
    <x v="291"/>
    <x v="7"/>
    <n v="364"/>
    <x v="0"/>
    <n v="2500"/>
    <n v="52"/>
    <n v="55"/>
    <n v="5000"/>
    <n v="137500"/>
    <n v="275000"/>
    <n v="0.5"/>
    <n v="137500"/>
    <x v="2"/>
    <n v="4550"/>
    <n v="250250"/>
    <n v="0.91"/>
    <x v="1"/>
    <x v="3"/>
    <s v="Bank Transfer"/>
    <n v="22488"/>
    <x v="0"/>
    <x v="0"/>
    <s v="Pending"/>
  </r>
  <r>
    <x v="292"/>
    <x v="10"/>
    <n v="365"/>
    <x v="1"/>
    <n v="1500"/>
    <n v="23"/>
    <n v="90"/>
    <n v="3000"/>
    <n v="135000"/>
    <n v="270000"/>
    <n v="0.5"/>
    <n v="135000"/>
    <x v="5"/>
    <n v="2910"/>
    <n v="261900"/>
    <n v="0.97"/>
    <x v="1"/>
    <x v="3"/>
    <s v="Bank Transfer"/>
    <n v="21506"/>
    <x v="0"/>
    <x v="2"/>
    <s v="Pending"/>
  </r>
  <r>
    <x v="293"/>
    <x v="8"/>
    <n v="367"/>
    <x v="1"/>
    <n v="1500"/>
    <n v="77"/>
    <n v="6"/>
    <n v="3000"/>
    <n v="9000"/>
    <n v="18000"/>
    <n v="0.5"/>
    <n v="9000"/>
    <x v="9"/>
    <n v="2970"/>
    <n v="17820"/>
    <n v="0.99"/>
    <x v="2"/>
    <x v="2"/>
    <s v="Cash on Delivery"/>
    <n v="22214"/>
    <x v="1"/>
    <x v="2"/>
    <s v="Delivered"/>
  </r>
  <r>
    <x v="294"/>
    <x v="1"/>
    <n v="369"/>
    <x v="3"/>
    <n v="1500"/>
    <n v="117"/>
    <n v="4"/>
    <n v="3500"/>
    <n v="6000"/>
    <n v="14000"/>
    <n v="0.5714285714285714"/>
    <n v="8000"/>
    <x v="8"/>
    <n v="3430"/>
    <n v="13720"/>
    <n v="0.98"/>
    <x v="3"/>
    <x v="1"/>
    <s v="Bank Transfer"/>
    <n v="21997"/>
    <x v="1"/>
    <x v="1"/>
    <s v="Pending"/>
  </r>
  <r>
    <x v="295"/>
    <x v="7"/>
    <n v="370"/>
    <x v="0"/>
    <n v="2500"/>
    <n v="130"/>
    <n v="86"/>
    <n v="5000"/>
    <n v="215000"/>
    <n v="430000"/>
    <n v="0.5"/>
    <n v="215000"/>
    <x v="8"/>
    <n v="4900"/>
    <n v="421400"/>
    <n v="0.98"/>
    <x v="1"/>
    <x v="1"/>
    <s v="Credit Card"/>
    <n v="22366"/>
    <x v="0"/>
    <x v="1"/>
    <s v="Returned"/>
  </r>
  <r>
    <x v="296"/>
    <x v="1"/>
    <n v="371"/>
    <x v="0"/>
    <n v="2500"/>
    <n v="15"/>
    <n v="74"/>
    <n v="5000"/>
    <n v="185000"/>
    <n v="370000"/>
    <n v="0.5"/>
    <n v="185000"/>
    <x v="1"/>
    <n v="4600"/>
    <n v="340400"/>
    <n v="0.92"/>
    <x v="2"/>
    <x v="2"/>
    <s v="Credit Card"/>
    <n v="22688"/>
    <x v="1"/>
    <x v="0"/>
    <s v="Delivered"/>
  </r>
  <r>
    <x v="270"/>
    <x v="3"/>
    <n v="372"/>
    <x v="4"/>
    <n v="1000"/>
    <n v="86"/>
    <n v="74"/>
    <n v="2500"/>
    <n v="74000"/>
    <n v="185000"/>
    <n v="0.6"/>
    <n v="111000"/>
    <x v="4"/>
    <n v="2250"/>
    <n v="166500"/>
    <n v="0.9"/>
    <x v="2"/>
    <x v="1"/>
    <s v="Cash on Delivery"/>
    <n v="21802"/>
    <x v="0"/>
    <x v="1"/>
    <s v="Returned"/>
  </r>
  <r>
    <x v="10"/>
    <x v="1"/>
    <n v="373"/>
    <x v="0"/>
    <n v="2500"/>
    <n v="27"/>
    <n v="34"/>
    <n v="5000"/>
    <n v="85000"/>
    <n v="170000"/>
    <n v="0.5"/>
    <n v="85000"/>
    <x v="6"/>
    <n v="4700"/>
    <n v="159800"/>
    <n v="0.94"/>
    <x v="2"/>
    <x v="1"/>
    <s v="Bank Transfer"/>
    <n v="21274"/>
    <x v="1"/>
    <x v="1"/>
    <s v="Pending"/>
  </r>
  <r>
    <x v="297"/>
    <x v="8"/>
    <n v="375"/>
    <x v="0"/>
    <n v="2500"/>
    <n v="112"/>
    <n v="28"/>
    <n v="5000"/>
    <n v="70000"/>
    <n v="140000"/>
    <n v="0.5"/>
    <n v="70000"/>
    <x v="7"/>
    <n v="5000"/>
    <n v="0"/>
    <n v="0"/>
    <x v="2"/>
    <x v="1"/>
    <s v="Cash on Delivery"/>
    <n v="22470"/>
    <x v="1"/>
    <x v="2"/>
    <s v="Returned"/>
  </r>
  <r>
    <x v="298"/>
    <x v="0"/>
    <n v="377"/>
    <x v="2"/>
    <n v="3000"/>
    <n v="102"/>
    <n v="33"/>
    <n v="7000"/>
    <n v="99000"/>
    <n v="231000"/>
    <n v="0.5714285714285714"/>
    <n v="132000"/>
    <x v="9"/>
    <n v="6930"/>
    <n v="228690"/>
    <n v="0.99"/>
    <x v="4"/>
    <x v="2"/>
    <s v="Credit Card"/>
    <n v="21865"/>
    <x v="0"/>
    <x v="2"/>
    <s v="Delivered"/>
  </r>
  <r>
    <x v="196"/>
    <x v="4"/>
    <n v="378"/>
    <x v="4"/>
    <n v="1000"/>
    <n v="144"/>
    <n v="83"/>
    <n v="2500"/>
    <n v="83000"/>
    <n v="207500"/>
    <n v="0.6"/>
    <n v="124500"/>
    <x v="1"/>
    <n v="2300"/>
    <n v="190900"/>
    <n v="0.92"/>
    <x v="1"/>
    <x v="0"/>
    <s v="Credit Card"/>
    <n v="21767"/>
    <x v="1"/>
    <x v="2"/>
    <s v="Pending"/>
  </r>
  <r>
    <x v="299"/>
    <x v="1"/>
    <n v="380"/>
    <x v="1"/>
    <n v="1500"/>
    <n v="109"/>
    <n v="39"/>
    <n v="3000"/>
    <n v="58500"/>
    <n v="117000"/>
    <n v="0.5"/>
    <n v="58500"/>
    <x v="7"/>
    <n v="3000"/>
    <n v="0"/>
    <n v="0"/>
    <x v="3"/>
    <x v="1"/>
    <s v="Credit Card"/>
    <n v="21789"/>
    <x v="0"/>
    <x v="2"/>
    <s v="Delivered"/>
  </r>
  <r>
    <x v="300"/>
    <x v="5"/>
    <n v="382"/>
    <x v="4"/>
    <n v="1000"/>
    <n v="86"/>
    <n v="2"/>
    <n v="2500"/>
    <n v="2000"/>
    <n v="5000"/>
    <n v="0.6"/>
    <n v="3000"/>
    <x v="5"/>
    <n v="2425"/>
    <n v="4850"/>
    <n v="0.97"/>
    <x v="3"/>
    <x v="0"/>
    <s v="Credit Card"/>
    <n v="21060"/>
    <x v="0"/>
    <x v="1"/>
    <s v="Delivered"/>
  </r>
  <r>
    <x v="301"/>
    <x v="11"/>
    <n v="383"/>
    <x v="0"/>
    <n v="2500"/>
    <n v="76"/>
    <n v="61"/>
    <n v="5000"/>
    <n v="152500"/>
    <n v="305000"/>
    <n v="0.5"/>
    <n v="152500"/>
    <x v="6"/>
    <n v="4700"/>
    <n v="286700"/>
    <n v="0.94"/>
    <x v="4"/>
    <x v="3"/>
    <s v="Credit Card"/>
    <n v="22649"/>
    <x v="1"/>
    <x v="1"/>
    <s v="Pending"/>
  </r>
  <r>
    <x v="302"/>
    <x v="5"/>
    <n v="384"/>
    <x v="2"/>
    <n v="3000"/>
    <n v="70"/>
    <n v="63"/>
    <n v="7000"/>
    <n v="189000"/>
    <n v="441000"/>
    <n v="0.5714285714285714"/>
    <n v="252000"/>
    <x v="10"/>
    <n v="6720"/>
    <n v="423360"/>
    <n v="0.96"/>
    <x v="1"/>
    <x v="1"/>
    <s v="Cash on Delivery"/>
    <n v="22468"/>
    <x v="1"/>
    <x v="2"/>
    <s v="Delivered"/>
  </r>
  <r>
    <x v="303"/>
    <x v="4"/>
    <n v="386"/>
    <x v="1"/>
    <n v="1500"/>
    <n v="115"/>
    <n v="78"/>
    <n v="3000"/>
    <n v="117000"/>
    <n v="234000"/>
    <n v="0.5"/>
    <n v="117000"/>
    <x v="4"/>
    <n v="2700"/>
    <n v="210600"/>
    <n v="0.9"/>
    <x v="4"/>
    <x v="3"/>
    <s v="Cash on Delivery"/>
    <n v="21300"/>
    <x v="1"/>
    <x v="2"/>
    <s v="Delivered"/>
  </r>
  <r>
    <x v="304"/>
    <x v="5"/>
    <n v="387"/>
    <x v="1"/>
    <n v="1500"/>
    <n v="13"/>
    <n v="41"/>
    <n v="3000"/>
    <n v="61500"/>
    <n v="123000"/>
    <n v="0.5"/>
    <n v="61500"/>
    <x v="0"/>
    <n v="2850"/>
    <n v="116850"/>
    <n v="0.95"/>
    <x v="4"/>
    <x v="0"/>
    <s v="Cash on Delivery"/>
    <n v="21202"/>
    <x v="0"/>
    <x v="2"/>
    <s v="Pending"/>
  </r>
  <r>
    <x v="305"/>
    <x v="0"/>
    <n v="388"/>
    <x v="1"/>
    <n v="1500"/>
    <n v="133"/>
    <n v="28"/>
    <n v="3000"/>
    <n v="42000"/>
    <n v="84000"/>
    <n v="0.5"/>
    <n v="42000"/>
    <x v="4"/>
    <n v="2700"/>
    <n v="75600"/>
    <n v="0.9"/>
    <x v="1"/>
    <x v="3"/>
    <s v="Bank Transfer"/>
    <n v="22369"/>
    <x v="1"/>
    <x v="0"/>
    <s v="Delivered"/>
  </r>
  <r>
    <x v="199"/>
    <x v="0"/>
    <n v="389"/>
    <x v="2"/>
    <n v="3000"/>
    <n v="76"/>
    <n v="95"/>
    <n v="7000"/>
    <n v="285000"/>
    <n v="665000"/>
    <n v="0.5714285714285714"/>
    <n v="380000"/>
    <x v="0"/>
    <n v="6650"/>
    <n v="631750"/>
    <n v="0.95"/>
    <x v="2"/>
    <x v="1"/>
    <s v="Credit Card"/>
    <n v="21537"/>
    <x v="0"/>
    <x v="1"/>
    <s v="Delivered"/>
  </r>
  <r>
    <x v="295"/>
    <x v="3"/>
    <n v="390"/>
    <x v="4"/>
    <n v="1000"/>
    <n v="110"/>
    <n v="73"/>
    <n v="2500"/>
    <n v="73000"/>
    <n v="182500"/>
    <n v="0.6"/>
    <n v="109500"/>
    <x v="6"/>
    <n v="2350"/>
    <n v="171550"/>
    <n v="0.94"/>
    <x v="1"/>
    <x v="1"/>
    <s v="Bank Transfer"/>
    <n v="21797"/>
    <x v="0"/>
    <x v="1"/>
    <s v="Pending"/>
  </r>
  <r>
    <x v="306"/>
    <x v="8"/>
    <n v="391"/>
    <x v="1"/>
    <n v="1500"/>
    <n v="78"/>
    <n v="8"/>
    <n v="3000"/>
    <n v="12000"/>
    <n v="24000"/>
    <n v="0.5"/>
    <n v="12000"/>
    <x v="10"/>
    <n v="2880"/>
    <n v="23040"/>
    <n v="0.96"/>
    <x v="0"/>
    <x v="1"/>
    <s v="Bank Transfer"/>
    <n v="22151"/>
    <x v="1"/>
    <x v="0"/>
    <s v="Returned"/>
  </r>
  <r>
    <x v="286"/>
    <x v="11"/>
    <n v="392"/>
    <x v="1"/>
    <n v="1500"/>
    <n v="70"/>
    <n v="24"/>
    <n v="3000"/>
    <n v="36000"/>
    <n v="72000"/>
    <n v="0.5"/>
    <n v="36000"/>
    <x v="9"/>
    <n v="2970"/>
    <n v="71280"/>
    <n v="0.99"/>
    <x v="3"/>
    <x v="3"/>
    <s v="Cash on Delivery"/>
    <n v="21567"/>
    <x v="1"/>
    <x v="2"/>
    <s v="Delivered"/>
  </r>
  <r>
    <x v="307"/>
    <x v="4"/>
    <n v="394"/>
    <x v="3"/>
    <n v="1500"/>
    <n v="125"/>
    <n v="69"/>
    <n v="3500"/>
    <n v="103500"/>
    <n v="241500"/>
    <n v="0.5714285714285714"/>
    <n v="138000"/>
    <x v="3"/>
    <n v="3255"/>
    <n v="224595"/>
    <n v="0.93"/>
    <x v="1"/>
    <x v="2"/>
    <s v="Cash on Delivery"/>
    <n v="21054"/>
    <x v="1"/>
    <x v="0"/>
    <s v="Delivered"/>
  </r>
  <r>
    <x v="20"/>
    <x v="3"/>
    <n v="395"/>
    <x v="1"/>
    <n v="1500"/>
    <n v="17"/>
    <n v="99"/>
    <n v="3000"/>
    <n v="148500"/>
    <n v="297000"/>
    <n v="0.5"/>
    <n v="148500"/>
    <x v="1"/>
    <n v="2760"/>
    <n v="273240"/>
    <n v="0.92"/>
    <x v="0"/>
    <x v="0"/>
    <s v="Bank Transfer"/>
    <n v="22009"/>
    <x v="0"/>
    <x v="2"/>
    <s v="Returned"/>
  </r>
  <r>
    <x v="308"/>
    <x v="0"/>
    <n v="396"/>
    <x v="2"/>
    <n v="3000"/>
    <n v="36"/>
    <n v="90"/>
    <n v="7000"/>
    <n v="270000"/>
    <n v="630000"/>
    <n v="0.5714285714285714"/>
    <n v="360000"/>
    <x v="9"/>
    <n v="6930"/>
    <n v="623700"/>
    <n v="0.99"/>
    <x v="4"/>
    <x v="3"/>
    <s v="Cash on Delivery"/>
    <n v="21624"/>
    <x v="0"/>
    <x v="0"/>
    <s v="Delivered"/>
  </r>
  <r>
    <x v="309"/>
    <x v="4"/>
    <n v="397"/>
    <x v="0"/>
    <n v="2500"/>
    <n v="38"/>
    <n v="86"/>
    <n v="5000"/>
    <n v="215000"/>
    <n v="430000"/>
    <n v="0.5"/>
    <n v="215000"/>
    <x v="1"/>
    <n v="4600"/>
    <n v="395600"/>
    <n v="0.92"/>
    <x v="4"/>
    <x v="0"/>
    <s v="Credit Card"/>
    <n v="21665"/>
    <x v="0"/>
    <x v="1"/>
    <s v="Returned"/>
  </r>
  <r>
    <x v="310"/>
    <x v="0"/>
    <n v="398"/>
    <x v="1"/>
    <n v="1500"/>
    <n v="90"/>
    <n v="29"/>
    <n v="3000"/>
    <n v="43500"/>
    <n v="87000"/>
    <n v="0.5"/>
    <n v="43500"/>
    <x v="3"/>
    <n v="2790"/>
    <n v="80910"/>
    <n v="0.93"/>
    <x v="2"/>
    <x v="3"/>
    <s v="Credit Card"/>
    <n v="22822"/>
    <x v="1"/>
    <x v="0"/>
    <s v="Delivered"/>
  </r>
  <r>
    <x v="311"/>
    <x v="7"/>
    <n v="399"/>
    <x v="3"/>
    <n v="1500"/>
    <n v="11"/>
    <n v="45"/>
    <n v="3500"/>
    <n v="67500"/>
    <n v="157500"/>
    <n v="0.5714285714285714"/>
    <n v="90000"/>
    <x v="7"/>
    <n v="3500"/>
    <n v="0"/>
    <n v="0"/>
    <x v="0"/>
    <x v="2"/>
    <s v="Credit Card"/>
    <n v="21768"/>
    <x v="0"/>
    <x v="2"/>
    <s v="Returned"/>
  </r>
  <r>
    <x v="312"/>
    <x v="2"/>
    <n v="400"/>
    <x v="4"/>
    <n v="1000"/>
    <n v="140"/>
    <n v="46"/>
    <n v="2500"/>
    <n v="46000"/>
    <n v="115000"/>
    <n v="0.6"/>
    <n v="69000"/>
    <x v="2"/>
    <n v="2275"/>
    <n v="104650"/>
    <n v="0.91"/>
    <x v="2"/>
    <x v="3"/>
    <s v="Credit Card"/>
    <n v="22574"/>
    <x v="1"/>
    <x v="1"/>
    <s v="Delivered"/>
  </r>
  <r>
    <x v="176"/>
    <x v="8"/>
    <n v="402"/>
    <x v="2"/>
    <n v="3000"/>
    <n v="18"/>
    <n v="74"/>
    <n v="7000"/>
    <n v="222000"/>
    <n v="518000"/>
    <n v="0.5714285714285714"/>
    <n v="296000"/>
    <x v="6"/>
    <n v="6580"/>
    <n v="486920"/>
    <n v="0.94"/>
    <x v="2"/>
    <x v="1"/>
    <s v="Credit Card"/>
    <n v="21270"/>
    <x v="0"/>
    <x v="2"/>
    <s v="Returned"/>
  </r>
  <r>
    <x v="313"/>
    <x v="4"/>
    <n v="403"/>
    <x v="2"/>
    <n v="3000"/>
    <n v="31"/>
    <n v="85"/>
    <n v="7000"/>
    <n v="255000"/>
    <n v="595000"/>
    <n v="0.5714285714285714"/>
    <n v="340000"/>
    <x v="3"/>
    <n v="6510"/>
    <n v="553350"/>
    <n v="0.93"/>
    <x v="2"/>
    <x v="3"/>
    <s v="Cash on Delivery"/>
    <n v="21182"/>
    <x v="0"/>
    <x v="1"/>
    <s v="Returned"/>
  </r>
  <r>
    <x v="37"/>
    <x v="0"/>
    <n v="404"/>
    <x v="4"/>
    <n v="1000"/>
    <n v="117"/>
    <n v="67"/>
    <n v="2500"/>
    <n v="67000"/>
    <n v="167500"/>
    <n v="0.6"/>
    <n v="100500"/>
    <x v="6"/>
    <n v="2350"/>
    <n v="157450"/>
    <n v="0.94"/>
    <x v="1"/>
    <x v="1"/>
    <s v="Bank Transfer"/>
    <n v="21542"/>
    <x v="0"/>
    <x v="2"/>
    <s v="Returned"/>
  </r>
  <r>
    <x v="314"/>
    <x v="8"/>
    <n v="405"/>
    <x v="4"/>
    <n v="1000"/>
    <n v="131"/>
    <n v="2"/>
    <n v="2500"/>
    <n v="2000"/>
    <n v="5000"/>
    <n v="0.6"/>
    <n v="3000"/>
    <x v="6"/>
    <n v="2350"/>
    <n v="4700"/>
    <n v="0.94"/>
    <x v="3"/>
    <x v="1"/>
    <s v="Bank Transfer"/>
    <n v="21428"/>
    <x v="1"/>
    <x v="1"/>
    <s v="Returned"/>
  </r>
  <r>
    <x v="315"/>
    <x v="3"/>
    <n v="406"/>
    <x v="2"/>
    <n v="3000"/>
    <n v="12"/>
    <n v="33"/>
    <n v="7000"/>
    <n v="99000"/>
    <n v="231000"/>
    <n v="0.5714285714285714"/>
    <n v="132000"/>
    <x v="1"/>
    <n v="6440"/>
    <n v="212520"/>
    <n v="0.92"/>
    <x v="4"/>
    <x v="2"/>
    <s v="Cash on Delivery"/>
    <n v="22650"/>
    <x v="1"/>
    <x v="1"/>
    <s v="Pending"/>
  </r>
  <r>
    <x v="316"/>
    <x v="9"/>
    <n v="407"/>
    <x v="4"/>
    <n v="1000"/>
    <n v="35"/>
    <n v="51"/>
    <n v="2500"/>
    <n v="51000"/>
    <n v="127500"/>
    <n v="0.6"/>
    <n v="76500"/>
    <x v="4"/>
    <n v="2250"/>
    <n v="114750"/>
    <n v="0.9"/>
    <x v="2"/>
    <x v="3"/>
    <s v="Bank Transfer"/>
    <n v="22171"/>
    <x v="1"/>
    <x v="1"/>
    <s v="Delivered"/>
  </r>
  <r>
    <x v="317"/>
    <x v="3"/>
    <n v="408"/>
    <x v="0"/>
    <n v="2500"/>
    <n v="43"/>
    <n v="76"/>
    <n v="5000"/>
    <n v="190000"/>
    <n v="380000"/>
    <n v="0.5"/>
    <n v="190000"/>
    <x v="7"/>
    <n v="5000"/>
    <n v="0"/>
    <n v="0"/>
    <x v="3"/>
    <x v="2"/>
    <s v="Credit Card"/>
    <n v="22317"/>
    <x v="1"/>
    <x v="1"/>
    <s v="Returned"/>
  </r>
  <r>
    <x v="318"/>
    <x v="5"/>
    <n v="409"/>
    <x v="0"/>
    <n v="2500"/>
    <n v="42"/>
    <n v="49"/>
    <n v="5000"/>
    <n v="122500"/>
    <n v="245000"/>
    <n v="0.5"/>
    <n v="122500"/>
    <x v="8"/>
    <n v="4900"/>
    <n v="240100"/>
    <n v="0.98"/>
    <x v="1"/>
    <x v="2"/>
    <s v="Credit Card"/>
    <n v="22418"/>
    <x v="0"/>
    <x v="1"/>
    <s v="Returned"/>
  </r>
  <r>
    <x v="319"/>
    <x v="7"/>
    <n v="410"/>
    <x v="1"/>
    <n v="1500"/>
    <n v="42"/>
    <n v="66"/>
    <n v="3000"/>
    <n v="99000"/>
    <n v="198000"/>
    <n v="0.5"/>
    <n v="99000"/>
    <x v="8"/>
    <n v="2940"/>
    <n v="194040"/>
    <n v="0.98"/>
    <x v="1"/>
    <x v="3"/>
    <s v="Bank Transfer"/>
    <n v="21242"/>
    <x v="0"/>
    <x v="1"/>
    <s v="Delivered"/>
  </r>
  <r>
    <x v="320"/>
    <x v="0"/>
    <n v="412"/>
    <x v="3"/>
    <n v="1500"/>
    <n v="19"/>
    <n v="52"/>
    <n v="3500"/>
    <n v="78000"/>
    <n v="182000"/>
    <n v="0.5714285714285714"/>
    <n v="104000"/>
    <x v="0"/>
    <n v="3325"/>
    <n v="172900"/>
    <n v="0.95"/>
    <x v="1"/>
    <x v="0"/>
    <s v="Cash on Delivery"/>
    <n v="22037"/>
    <x v="1"/>
    <x v="1"/>
    <s v="Delivered"/>
  </r>
  <r>
    <x v="321"/>
    <x v="4"/>
    <n v="413"/>
    <x v="3"/>
    <n v="1500"/>
    <n v="126"/>
    <n v="9"/>
    <n v="3500"/>
    <n v="13500"/>
    <n v="31500"/>
    <n v="0.5714285714285714"/>
    <n v="18000"/>
    <x v="10"/>
    <n v="3360"/>
    <n v="30240"/>
    <n v="0.96"/>
    <x v="4"/>
    <x v="2"/>
    <s v="Cash on Delivery"/>
    <n v="22497"/>
    <x v="1"/>
    <x v="1"/>
    <s v="Pending"/>
  </r>
  <r>
    <x v="206"/>
    <x v="11"/>
    <n v="414"/>
    <x v="3"/>
    <n v="1500"/>
    <n v="100"/>
    <n v="38"/>
    <n v="3500"/>
    <n v="57000"/>
    <n v="133000"/>
    <n v="0.5714285714285714"/>
    <n v="76000"/>
    <x v="9"/>
    <n v="3465"/>
    <n v="131670"/>
    <n v="0.99"/>
    <x v="0"/>
    <x v="1"/>
    <s v="Cash on Delivery"/>
    <n v="22603"/>
    <x v="0"/>
    <x v="0"/>
    <s v="Returned"/>
  </r>
  <r>
    <x v="322"/>
    <x v="5"/>
    <n v="415"/>
    <x v="0"/>
    <n v="2500"/>
    <n v="136"/>
    <n v="25"/>
    <n v="5000"/>
    <n v="62500"/>
    <n v="125000"/>
    <n v="0.5"/>
    <n v="62500"/>
    <x v="3"/>
    <n v="4650"/>
    <n v="116250"/>
    <n v="0.93"/>
    <x v="2"/>
    <x v="1"/>
    <s v="Credit Card"/>
    <n v="21914"/>
    <x v="1"/>
    <x v="2"/>
    <s v="Delivered"/>
  </r>
  <r>
    <x v="261"/>
    <x v="3"/>
    <n v="416"/>
    <x v="2"/>
    <n v="3000"/>
    <n v="114"/>
    <n v="32"/>
    <n v="7000"/>
    <n v="96000"/>
    <n v="224000"/>
    <n v="0.5714285714285714"/>
    <n v="128000"/>
    <x v="1"/>
    <n v="6440"/>
    <n v="206080"/>
    <n v="0.92"/>
    <x v="0"/>
    <x v="3"/>
    <s v="Bank Transfer"/>
    <n v="21787"/>
    <x v="1"/>
    <x v="2"/>
    <s v="Delivered"/>
  </r>
  <r>
    <x v="323"/>
    <x v="7"/>
    <n v="417"/>
    <x v="3"/>
    <n v="1500"/>
    <n v="62"/>
    <n v="69"/>
    <n v="3500"/>
    <n v="103500"/>
    <n v="241500"/>
    <n v="0.5714285714285714"/>
    <n v="138000"/>
    <x v="5"/>
    <n v="3395"/>
    <n v="234255"/>
    <n v="0.97"/>
    <x v="3"/>
    <x v="2"/>
    <s v="Bank Transfer"/>
    <n v="22946"/>
    <x v="0"/>
    <x v="1"/>
    <s v="Delivered"/>
  </r>
  <r>
    <x v="80"/>
    <x v="6"/>
    <n v="418"/>
    <x v="2"/>
    <n v="3000"/>
    <n v="93"/>
    <n v="99"/>
    <n v="7000"/>
    <n v="297000"/>
    <n v="693000"/>
    <n v="0.5714285714285714"/>
    <n v="396000"/>
    <x v="4"/>
    <n v="6300"/>
    <n v="623700"/>
    <n v="0.9"/>
    <x v="3"/>
    <x v="0"/>
    <s v="Bank Transfer"/>
    <n v="22320"/>
    <x v="0"/>
    <x v="2"/>
    <s v="Returned"/>
  </r>
  <r>
    <x v="324"/>
    <x v="5"/>
    <n v="419"/>
    <x v="3"/>
    <n v="1500"/>
    <n v="135"/>
    <n v="81"/>
    <n v="3500"/>
    <n v="121500"/>
    <n v="283500"/>
    <n v="0.5714285714285714"/>
    <n v="162000"/>
    <x v="3"/>
    <n v="3255"/>
    <n v="263655"/>
    <n v="0.93"/>
    <x v="3"/>
    <x v="0"/>
    <s v="Cash on Delivery"/>
    <n v="22205"/>
    <x v="0"/>
    <x v="2"/>
    <s v="Returned"/>
  </r>
  <r>
    <x v="316"/>
    <x v="1"/>
    <n v="420"/>
    <x v="1"/>
    <n v="1500"/>
    <n v="26"/>
    <n v="37"/>
    <n v="3000"/>
    <n v="55500"/>
    <n v="111000"/>
    <n v="0.5"/>
    <n v="55500"/>
    <x v="8"/>
    <n v="2940"/>
    <n v="108780"/>
    <n v="0.98"/>
    <x v="1"/>
    <x v="0"/>
    <s v="Cash on Delivery"/>
    <n v="21861"/>
    <x v="0"/>
    <x v="2"/>
    <s v="Returned"/>
  </r>
  <r>
    <x v="226"/>
    <x v="3"/>
    <n v="422"/>
    <x v="1"/>
    <n v="1500"/>
    <n v="31"/>
    <n v="39"/>
    <n v="3000"/>
    <n v="58500"/>
    <n v="117000"/>
    <n v="0.5"/>
    <n v="58500"/>
    <x v="9"/>
    <n v="2970"/>
    <n v="115830"/>
    <n v="0.99"/>
    <x v="0"/>
    <x v="1"/>
    <s v="Cash on Delivery"/>
    <n v="22769"/>
    <x v="1"/>
    <x v="2"/>
    <s v="Pending"/>
  </r>
  <r>
    <x v="131"/>
    <x v="9"/>
    <n v="423"/>
    <x v="1"/>
    <n v="1500"/>
    <n v="54"/>
    <n v="96"/>
    <n v="3000"/>
    <n v="144000"/>
    <n v="288000"/>
    <n v="0.5"/>
    <n v="144000"/>
    <x v="8"/>
    <n v="2940"/>
    <n v="282240"/>
    <n v="0.98"/>
    <x v="4"/>
    <x v="0"/>
    <s v="Cash on Delivery"/>
    <n v="21287"/>
    <x v="1"/>
    <x v="1"/>
    <s v="Pending"/>
  </r>
  <r>
    <x v="325"/>
    <x v="8"/>
    <n v="424"/>
    <x v="2"/>
    <n v="3000"/>
    <n v="47"/>
    <n v="45"/>
    <n v="7000"/>
    <n v="135000"/>
    <n v="315000"/>
    <n v="0.5714285714285714"/>
    <n v="180000"/>
    <x v="7"/>
    <n v="7000"/>
    <n v="0"/>
    <n v="0"/>
    <x v="0"/>
    <x v="0"/>
    <s v="Bank Transfer"/>
    <n v="21962"/>
    <x v="0"/>
    <x v="2"/>
    <s v="Returned"/>
  </r>
  <r>
    <x v="202"/>
    <x v="8"/>
    <n v="425"/>
    <x v="2"/>
    <n v="3000"/>
    <n v="35"/>
    <n v="88"/>
    <n v="7000"/>
    <n v="264000"/>
    <n v="616000"/>
    <n v="0.5714285714285714"/>
    <n v="352000"/>
    <x v="5"/>
    <n v="6790"/>
    <n v="597520"/>
    <n v="0.97"/>
    <x v="2"/>
    <x v="0"/>
    <s v="Bank Transfer"/>
    <n v="22870"/>
    <x v="0"/>
    <x v="2"/>
    <s v="Pending"/>
  </r>
  <r>
    <x v="326"/>
    <x v="5"/>
    <n v="426"/>
    <x v="4"/>
    <n v="1000"/>
    <n v="74"/>
    <n v="88"/>
    <n v="2500"/>
    <n v="88000"/>
    <n v="220000"/>
    <n v="0.6"/>
    <n v="132000"/>
    <x v="5"/>
    <n v="2425"/>
    <n v="213400"/>
    <n v="0.97"/>
    <x v="1"/>
    <x v="3"/>
    <s v="Bank Transfer"/>
    <n v="21268"/>
    <x v="1"/>
    <x v="2"/>
    <s v="Returned"/>
  </r>
  <r>
    <x v="96"/>
    <x v="4"/>
    <n v="427"/>
    <x v="1"/>
    <n v="1500"/>
    <n v="102"/>
    <n v="10"/>
    <n v="3000"/>
    <n v="15000"/>
    <n v="30000"/>
    <n v="0.5"/>
    <n v="15000"/>
    <x v="3"/>
    <n v="2790"/>
    <n v="27900"/>
    <n v="0.93"/>
    <x v="3"/>
    <x v="3"/>
    <s v="Credit Card"/>
    <n v="22435"/>
    <x v="1"/>
    <x v="0"/>
    <s v="Delivered"/>
  </r>
  <r>
    <x v="327"/>
    <x v="10"/>
    <n v="429"/>
    <x v="3"/>
    <n v="1500"/>
    <n v="40"/>
    <n v="64"/>
    <n v="3500"/>
    <n v="96000"/>
    <n v="224000"/>
    <n v="0.5714285714285714"/>
    <n v="128000"/>
    <x v="0"/>
    <n v="3325"/>
    <n v="212800"/>
    <n v="0.95"/>
    <x v="1"/>
    <x v="2"/>
    <s v="Cash on Delivery"/>
    <n v="21525"/>
    <x v="1"/>
    <x v="0"/>
    <s v="Pending"/>
  </r>
  <r>
    <x v="328"/>
    <x v="5"/>
    <n v="430"/>
    <x v="1"/>
    <n v="1500"/>
    <n v="50"/>
    <n v="77"/>
    <n v="3000"/>
    <n v="115500"/>
    <n v="231000"/>
    <n v="0.5"/>
    <n v="115500"/>
    <x v="1"/>
    <n v="2760"/>
    <n v="212520"/>
    <n v="0.92"/>
    <x v="4"/>
    <x v="2"/>
    <s v="Credit Card"/>
    <n v="22115"/>
    <x v="0"/>
    <x v="0"/>
    <s v="Delivered"/>
  </r>
  <r>
    <x v="329"/>
    <x v="10"/>
    <n v="431"/>
    <x v="4"/>
    <n v="1000"/>
    <n v="99"/>
    <n v="66"/>
    <n v="2500"/>
    <n v="66000"/>
    <n v="165000"/>
    <n v="0.6"/>
    <n v="99000"/>
    <x v="5"/>
    <n v="2425"/>
    <n v="160050"/>
    <n v="0.97"/>
    <x v="3"/>
    <x v="1"/>
    <s v="Cash on Delivery"/>
    <n v="22343"/>
    <x v="1"/>
    <x v="2"/>
    <s v="Returned"/>
  </r>
  <r>
    <x v="330"/>
    <x v="5"/>
    <n v="432"/>
    <x v="1"/>
    <n v="1500"/>
    <n v="95"/>
    <n v="41"/>
    <n v="3000"/>
    <n v="61500"/>
    <n v="123000"/>
    <n v="0.5"/>
    <n v="61500"/>
    <x v="1"/>
    <n v="2760"/>
    <n v="113160"/>
    <n v="0.92"/>
    <x v="4"/>
    <x v="3"/>
    <s v="Credit Card"/>
    <n v="21618"/>
    <x v="0"/>
    <x v="2"/>
    <s v="Delivered"/>
  </r>
  <r>
    <x v="331"/>
    <x v="11"/>
    <n v="433"/>
    <x v="2"/>
    <n v="3000"/>
    <n v="33"/>
    <n v="37"/>
    <n v="7000"/>
    <n v="111000"/>
    <n v="259000"/>
    <n v="0.5714285714285714"/>
    <n v="148000"/>
    <x v="5"/>
    <n v="6790"/>
    <n v="251230"/>
    <n v="0.97"/>
    <x v="2"/>
    <x v="0"/>
    <s v="Bank Transfer"/>
    <n v="22307"/>
    <x v="0"/>
    <x v="2"/>
    <s v="Pending"/>
  </r>
  <r>
    <x v="103"/>
    <x v="9"/>
    <n v="434"/>
    <x v="3"/>
    <n v="1500"/>
    <n v="89"/>
    <n v="26"/>
    <n v="3500"/>
    <n v="39000"/>
    <n v="91000"/>
    <n v="0.5714285714285714"/>
    <n v="52000"/>
    <x v="6"/>
    <n v="3290"/>
    <n v="85540"/>
    <n v="0.94"/>
    <x v="2"/>
    <x v="0"/>
    <s v="Cash on Delivery"/>
    <n v="22668"/>
    <x v="0"/>
    <x v="1"/>
    <s v="Delivered"/>
  </r>
  <r>
    <x v="332"/>
    <x v="6"/>
    <n v="437"/>
    <x v="3"/>
    <n v="1500"/>
    <n v="135"/>
    <n v="13"/>
    <n v="3500"/>
    <n v="19500"/>
    <n v="45500"/>
    <n v="0.5714285714285714"/>
    <n v="26000"/>
    <x v="4"/>
    <n v="3150"/>
    <n v="40950"/>
    <n v="0.9"/>
    <x v="0"/>
    <x v="1"/>
    <s v="Credit Card"/>
    <n v="21208"/>
    <x v="0"/>
    <x v="2"/>
    <s v="Pending"/>
  </r>
  <r>
    <x v="162"/>
    <x v="3"/>
    <n v="439"/>
    <x v="0"/>
    <n v="2500"/>
    <n v="87"/>
    <n v="33"/>
    <n v="5000"/>
    <n v="82500"/>
    <n v="165000"/>
    <n v="0.5"/>
    <n v="82500"/>
    <x v="1"/>
    <n v="4600"/>
    <n v="151800"/>
    <n v="0.92"/>
    <x v="2"/>
    <x v="0"/>
    <s v="Bank Transfer"/>
    <n v="22556"/>
    <x v="0"/>
    <x v="0"/>
    <s v="Returned"/>
  </r>
  <r>
    <x v="333"/>
    <x v="9"/>
    <n v="440"/>
    <x v="0"/>
    <n v="2500"/>
    <n v="76"/>
    <n v="24"/>
    <n v="5000"/>
    <n v="60000"/>
    <n v="120000"/>
    <n v="0.5"/>
    <n v="60000"/>
    <x v="3"/>
    <n v="4650"/>
    <n v="111600"/>
    <n v="0.93"/>
    <x v="3"/>
    <x v="0"/>
    <s v="Cash on Delivery"/>
    <n v="22070"/>
    <x v="0"/>
    <x v="0"/>
    <s v="Delivered"/>
  </r>
  <r>
    <x v="44"/>
    <x v="6"/>
    <n v="441"/>
    <x v="4"/>
    <n v="1000"/>
    <n v="124"/>
    <n v="37"/>
    <n v="2500"/>
    <n v="37000"/>
    <n v="92500"/>
    <n v="0.6"/>
    <n v="55500"/>
    <x v="1"/>
    <n v="2300"/>
    <n v="85100"/>
    <n v="0.92"/>
    <x v="0"/>
    <x v="3"/>
    <s v="Bank Transfer"/>
    <n v="22414"/>
    <x v="1"/>
    <x v="0"/>
    <s v="Delivered"/>
  </r>
  <r>
    <x v="334"/>
    <x v="3"/>
    <n v="442"/>
    <x v="0"/>
    <n v="2500"/>
    <n v="132"/>
    <n v="91"/>
    <n v="5000"/>
    <n v="227500"/>
    <n v="455000"/>
    <n v="0.5"/>
    <n v="227500"/>
    <x v="8"/>
    <n v="4900"/>
    <n v="445900"/>
    <n v="0.98"/>
    <x v="1"/>
    <x v="3"/>
    <s v="Credit Card"/>
    <n v="22732"/>
    <x v="0"/>
    <x v="2"/>
    <s v="Delivered"/>
  </r>
  <r>
    <x v="335"/>
    <x v="0"/>
    <n v="443"/>
    <x v="0"/>
    <n v="2500"/>
    <n v="37"/>
    <n v="75"/>
    <n v="5000"/>
    <n v="187500"/>
    <n v="375000"/>
    <n v="0.5"/>
    <n v="187500"/>
    <x v="3"/>
    <n v="4650"/>
    <n v="348750"/>
    <n v="0.93"/>
    <x v="3"/>
    <x v="0"/>
    <s v="Cash on Delivery"/>
    <n v="21511"/>
    <x v="0"/>
    <x v="1"/>
    <s v="Pending"/>
  </r>
  <r>
    <x v="336"/>
    <x v="3"/>
    <n v="446"/>
    <x v="2"/>
    <n v="3000"/>
    <n v="67"/>
    <n v="71"/>
    <n v="7000"/>
    <n v="213000"/>
    <n v="497000"/>
    <n v="0.5714285714285714"/>
    <n v="284000"/>
    <x v="8"/>
    <n v="6860"/>
    <n v="487060"/>
    <n v="0.98"/>
    <x v="3"/>
    <x v="1"/>
    <s v="Credit Card"/>
    <n v="22605"/>
    <x v="0"/>
    <x v="2"/>
    <s v="Delivered"/>
  </r>
  <r>
    <x v="9"/>
    <x v="8"/>
    <n v="447"/>
    <x v="1"/>
    <n v="1500"/>
    <n v="30"/>
    <n v="81"/>
    <n v="3000"/>
    <n v="121500"/>
    <n v="243000"/>
    <n v="0.5"/>
    <n v="121500"/>
    <x v="4"/>
    <n v="2700"/>
    <n v="218700"/>
    <n v="0.9"/>
    <x v="3"/>
    <x v="2"/>
    <s v="Bank Transfer"/>
    <n v="21717"/>
    <x v="1"/>
    <x v="1"/>
    <s v="Delivered"/>
  </r>
  <r>
    <x v="337"/>
    <x v="7"/>
    <n v="448"/>
    <x v="3"/>
    <n v="1500"/>
    <n v="136"/>
    <n v="54"/>
    <n v="3500"/>
    <n v="81000"/>
    <n v="189000"/>
    <n v="0.5714285714285714"/>
    <n v="108000"/>
    <x v="4"/>
    <n v="3150"/>
    <n v="170100"/>
    <n v="0.9"/>
    <x v="3"/>
    <x v="3"/>
    <s v="Credit Card"/>
    <n v="22541"/>
    <x v="0"/>
    <x v="2"/>
    <s v="Returned"/>
  </r>
  <r>
    <x v="305"/>
    <x v="3"/>
    <n v="449"/>
    <x v="0"/>
    <n v="2500"/>
    <n v="146"/>
    <n v="21"/>
    <n v="5000"/>
    <n v="52500"/>
    <n v="105000"/>
    <n v="0.5"/>
    <n v="52500"/>
    <x v="8"/>
    <n v="4900"/>
    <n v="102900"/>
    <n v="0.98"/>
    <x v="3"/>
    <x v="0"/>
    <s v="Credit Card"/>
    <n v="21222"/>
    <x v="0"/>
    <x v="0"/>
    <s v="Returned"/>
  </r>
  <r>
    <x v="338"/>
    <x v="1"/>
    <n v="450"/>
    <x v="4"/>
    <n v="1000"/>
    <n v="143"/>
    <n v="98"/>
    <n v="2500"/>
    <n v="98000"/>
    <n v="245000"/>
    <n v="0.6"/>
    <n v="147000"/>
    <x v="7"/>
    <n v="2500"/>
    <n v="0"/>
    <n v="0"/>
    <x v="3"/>
    <x v="0"/>
    <s v="Bank Transfer"/>
    <n v="21844"/>
    <x v="0"/>
    <x v="2"/>
    <s v="Returned"/>
  </r>
  <r>
    <x v="339"/>
    <x v="0"/>
    <n v="451"/>
    <x v="1"/>
    <n v="1500"/>
    <n v="57"/>
    <n v="12"/>
    <n v="3000"/>
    <n v="18000"/>
    <n v="36000"/>
    <n v="0.5"/>
    <n v="18000"/>
    <x v="1"/>
    <n v="2760"/>
    <n v="33120"/>
    <n v="0.92"/>
    <x v="0"/>
    <x v="2"/>
    <s v="Bank Transfer"/>
    <n v="22148"/>
    <x v="1"/>
    <x v="1"/>
    <s v="Pending"/>
  </r>
  <r>
    <x v="81"/>
    <x v="8"/>
    <n v="452"/>
    <x v="3"/>
    <n v="1500"/>
    <n v="51"/>
    <n v="96"/>
    <n v="3500"/>
    <n v="144000"/>
    <n v="336000"/>
    <n v="0.5714285714285714"/>
    <n v="192000"/>
    <x v="9"/>
    <n v="3465"/>
    <n v="332640"/>
    <n v="0.99"/>
    <x v="1"/>
    <x v="2"/>
    <s v="Bank Transfer"/>
    <n v="22136"/>
    <x v="1"/>
    <x v="1"/>
    <s v="Pending"/>
  </r>
  <r>
    <x v="340"/>
    <x v="7"/>
    <n v="453"/>
    <x v="2"/>
    <n v="3000"/>
    <n v="63"/>
    <n v="95"/>
    <n v="7000"/>
    <n v="285000"/>
    <n v="665000"/>
    <n v="0.5714285714285714"/>
    <n v="380000"/>
    <x v="7"/>
    <n v="7000"/>
    <n v="0"/>
    <n v="0"/>
    <x v="1"/>
    <x v="1"/>
    <s v="Bank Transfer"/>
    <n v="22634"/>
    <x v="0"/>
    <x v="0"/>
    <s v="Returned"/>
  </r>
  <r>
    <x v="341"/>
    <x v="0"/>
    <n v="454"/>
    <x v="1"/>
    <n v="1500"/>
    <n v="74"/>
    <n v="19"/>
    <n v="3000"/>
    <n v="28500"/>
    <n v="57000"/>
    <n v="0.5"/>
    <n v="28500"/>
    <x v="9"/>
    <n v="2970"/>
    <n v="56430"/>
    <n v="0.99"/>
    <x v="4"/>
    <x v="1"/>
    <s v="Credit Card"/>
    <n v="22280"/>
    <x v="1"/>
    <x v="0"/>
    <s v="Returned"/>
  </r>
  <r>
    <x v="342"/>
    <x v="8"/>
    <n v="455"/>
    <x v="3"/>
    <n v="1500"/>
    <n v="27"/>
    <n v="27"/>
    <n v="3500"/>
    <n v="40500"/>
    <n v="94500"/>
    <n v="0.5714285714285714"/>
    <n v="54000"/>
    <x v="10"/>
    <n v="3360"/>
    <n v="90720"/>
    <n v="0.96"/>
    <x v="1"/>
    <x v="2"/>
    <s v="Cash on Delivery"/>
    <n v="21142"/>
    <x v="0"/>
    <x v="2"/>
    <s v="Pending"/>
  </r>
  <r>
    <x v="343"/>
    <x v="6"/>
    <n v="456"/>
    <x v="3"/>
    <n v="1500"/>
    <n v="88"/>
    <n v="78"/>
    <n v="3500"/>
    <n v="117000"/>
    <n v="273000"/>
    <n v="0.5714285714285714"/>
    <n v="156000"/>
    <x v="5"/>
    <n v="3395"/>
    <n v="264810"/>
    <n v="0.97"/>
    <x v="1"/>
    <x v="1"/>
    <s v="Cash on Delivery"/>
    <n v="21605"/>
    <x v="1"/>
    <x v="1"/>
    <s v="Delivered"/>
  </r>
  <r>
    <x v="344"/>
    <x v="9"/>
    <n v="457"/>
    <x v="4"/>
    <n v="1000"/>
    <n v="58"/>
    <n v="60"/>
    <n v="2500"/>
    <n v="60000"/>
    <n v="150000"/>
    <n v="0.6"/>
    <n v="90000"/>
    <x v="5"/>
    <n v="2425"/>
    <n v="145500"/>
    <n v="0.97"/>
    <x v="4"/>
    <x v="2"/>
    <s v="Credit Card"/>
    <n v="21632"/>
    <x v="0"/>
    <x v="2"/>
    <s v="Returned"/>
  </r>
  <r>
    <x v="139"/>
    <x v="4"/>
    <n v="458"/>
    <x v="2"/>
    <n v="3000"/>
    <n v="138"/>
    <n v="26"/>
    <n v="7000"/>
    <n v="78000"/>
    <n v="182000"/>
    <n v="0.5714285714285714"/>
    <n v="104000"/>
    <x v="3"/>
    <n v="6510"/>
    <n v="169260"/>
    <n v="0.93"/>
    <x v="1"/>
    <x v="3"/>
    <s v="Bank Transfer"/>
    <n v="22837"/>
    <x v="1"/>
    <x v="1"/>
    <s v="Delivered"/>
  </r>
  <r>
    <x v="11"/>
    <x v="8"/>
    <n v="460"/>
    <x v="3"/>
    <n v="1500"/>
    <n v="87"/>
    <n v="51"/>
    <n v="3500"/>
    <n v="76500"/>
    <n v="178500"/>
    <n v="0.5714285714285714"/>
    <n v="102000"/>
    <x v="8"/>
    <n v="3430"/>
    <n v="174930"/>
    <n v="0.98"/>
    <x v="3"/>
    <x v="0"/>
    <s v="Bank Transfer"/>
    <n v="21277"/>
    <x v="0"/>
    <x v="1"/>
    <s v="Returned"/>
  </r>
  <r>
    <x v="242"/>
    <x v="0"/>
    <n v="462"/>
    <x v="3"/>
    <n v="1500"/>
    <n v="25"/>
    <n v="55"/>
    <n v="3500"/>
    <n v="82500"/>
    <n v="192500"/>
    <n v="0.5714285714285714"/>
    <n v="110000"/>
    <x v="7"/>
    <n v="3500"/>
    <n v="0"/>
    <n v="0"/>
    <x v="3"/>
    <x v="0"/>
    <s v="Cash on Delivery"/>
    <n v="22662"/>
    <x v="1"/>
    <x v="2"/>
    <s v="Returned"/>
  </r>
  <r>
    <x v="345"/>
    <x v="5"/>
    <n v="463"/>
    <x v="1"/>
    <n v="1500"/>
    <n v="55"/>
    <n v="89"/>
    <n v="3000"/>
    <n v="133500"/>
    <n v="267000"/>
    <n v="0.5"/>
    <n v="133500"/>
    <x v="8"/>
    <n v="2940"/>
    <n v="261660"/>
    <n v="0.98"/>
    <x v="3"/>
    <x v="1"/>
    <s v="Credit Card"/>
    <n v="22647"/>
    <x v="0"/>
    <x v="0"/>
    <s v="Delivered"/>
  </r>
  <r>
    <x v="234"/>
    <x v="11"/>
    <n v="464"/>
    <x v="1"/>
    <n v="1500"/>
    <n v="115"/>
    <n v="74"/>
    <n v="3000"/>
    <n v="111000"/>
    <n v="222000"/>
    <n v="0.5"/>
    <n v="111000"/>
    <x v="8"/>
    <n v="2940"/>
    <n v="217560"/>
    <n v="0.98"/>
    <x v="0"/>
    <x v="1"/>
    <s v="Credit Card"/>
    <n v="22860"/>
    <x v="1"/>
    <x v="0"/>
    <s v="Returned"/>
  </r>
  <r>
    <x v="346"/>
    <x v="6"/>
    <n v="466"/>
    <x v="4"/>
    <n v="1000"/>
    <n v="118"/>
    <n v="91"/>
    <n v="2500"/>
    <n v="91000"/>
    <n v="227500"/>
    <n v="0.6"/>
    <n v="136500"/>
    <x v="2"/>
    <n v="2275"/>
    <n v="207025"/>
    <n v="0.91"/>
    <x v="4"/>
    <x v="2"/>
    <s v="Cash on Delivery"/>
    <n v="22288"/>
    <x v="0"/>
    <x v="2"/>
    <s v="Delivered"/>
  </r>
  <r>
    <x v="347"/>
    <x v="5"/>
    <n v="467"/>
    <x v="0"/>
    <n v="2500"/>
    <n v="98"/>
    <n v="61"/>
    <n v="5000"/>
    <n v="152500"/>
    <n v="305000"/>
    <n v="0.5"/>
    <n v="152500"/>
    <x v="3"/>
    <n v="4650"/>
    <n v="283650"/>
    <n v="0.93"/>
    <x v="0"/>
    <x v="2"/>
    <s v="Bank Transfer"/>
    <n v="22653"/>
    <x v="1"/>
    <x v="1"/>
    <s v="Returned"/>
  </r>
  <r>
    <x v="91"/>
    <x v="9"/>
    <n v="468"/>
    <x v="0"/>
    <n v="2500"/>
    <n v="40"/>
    <n v="20"/>
    <n v="5000"/>
    <n v="50000"/>
    <n v="100000"/>
    <n v="0.5"/>
    <n v="50000"/>
    <x v="3"/>
    <n v="4650"/>
    <n v="93000"/>
    <n v="0.93"/>
    <x v="2"/>
    <x v="2"/>
    <s v="Bank Transfer"/>
    <n v="22929"/>
    <x v="1"/>
    <x v="0"/>
    <s v="Delivered"/>
  </r>
  <r>
    <x v="348"/>
    <x v="10"/>
    <n v="469"/>
    <x v="2"/>
    <n v="3000"/>
    <n v="148"/>
    <n v="67"/>
    <n v="7000"/>
    <n v="201000"/>
    <n v="469000"/>
    <n v="0.5714285714285714"/>
    <n v="268000"/>
    <x v="2"/>
    <n v="6370"/>
    <n v="426790"/>
    <n v="0.91"/>
    <x v="3"/>
    <x v="1"/>
    <s v="Credit Card"/>
    <n v="22309"/>
    <x v="0"/>
    <x v="0"/>
    <s v="Returned"/>
  </r>
  <r>
    <x v="74"/>
    <x v="3"/>
    <n v="470"/>
    <x v="0"/>
    <n v="2500"/>
    <n v="32"/>
    <n v="44"/>
    <n v="5000"/>
    <n v="110000"/>
    <n v="220000"/>
    <n v="0.5"/>
    <n v="110000"/>
    <x v="2"/>
    <n v="4550"/>
    <n v="200200"/>
    <n v="0.91"/>
    <x v="3"/>
    <x v="3"/>
    <s v="Credit Card"/>
    <n v="21512"/>
    <x v="0"/>
    <x v="0"/>
    <s v="Delivered"/>
  </r>
  <r>
    <x v="349"/>
    <x v="3"/>
    <n v="471"/>
    <x v="1"/>
    <n v="1500"/>
    <n v="56"/>
    <n v="87"/>
    <n v="3000"/>
    <n v="130500"/>
    <n v="261000"/>
    <n v="0.5"/>
    <n v="130500"/>
    <x v="3"/>
    <n v="2790"/>
    <n v="242730"/>
    <n v="0.93"/>
    <x v="2"/>
    <x v="2"/>
    <s v="Credit Card"/>
    <n v="22957"/>
    <x v="0"/>
    <x v="2"/>
    <s v="Pending"/>
  </r>
  <r>
    <x v="350"/>
    <x v="3"/>
    <n v="472"/>
    <x v="0"/>
    <n v="2500"/>
    <n v="108"/>
    <n v="33"/>
    <n v="5000"/>
    <n v="82500"/>
    <n v="165000"/>
    <n v="0.5"/>
    <n v="82500"/>
    <x v="8"/>
    <n v="4900"/>
    <n v="161700"/>
    <n v="0.98"/>
    <x v="1"/>
    <x v="3"/>
    <s v="Cash on Delivery"/>
    <n v="22644"/>
    <x v="1"/>
    <x v="1"/>
    <s v="Pending"/>
  </r>
  <r>
    <x v="301"/>
    <x v="4"/>
    <n v="473"/>
    <x v="4"/>
    <n v="1000"/>
    <n v="125"/>
    <n v="72"/>
    <n v="2500"/>
    <n v="72000"/>
    <n v="180000"/>
    <n v="0.6"/>
    <n v="108000"/>
    <x v="2"/>
    <n v="2275"/>
    <n v="163800"/>
    <n v="0.91"/>
    <x v="4"/>
    <x v="2"/>
    <s v="Credit Card"/>
    <n v="22628"/>
    <x v="0"/>
    <x v="1"/>
    <s v="Delivered"/>
  </r>
  <r>
    <x v="107"/>
    <x v="9"/>
    <n v="474"/>
    <x v="2"/>
    <n v="3000"/>
    <n v="113"/>
    <n v="41"/>
    <n v="7000"/>
    <n v="123000"/>
    <n v="287000"/>
    <n v="0.5714285714285714"/>
    <n v="164000"/>
    <x v="4"/>
    <n v="6300"/>
    <n v="258300"/>
    <n v="0.9"/>
    <x v="4"/>
    <x v="3"/>
    <s v="Cash on Delivery"/>
    <n v="22742"/>
    <x v="1"/>
    <x v="0"/>
    <s v="Pending"/>
  </r>
  <r>
    <x v="351"/>
    <x v="6"/>
    <n v="475"/>
    <x v="2"/>
    <n v="3000"/>
    <n v="108"/>
    <n v="92"/>
    <n v="7000"/>
    <n v="276000"/>
    <n v="644000"/>
    <n v="0.5714285714285714"/>
    <n v="368000"/>
    <x v="6"/>
    <n v="6580"/>
    <n v="605360"/>
    <n v="0.94"/>
    <x v="4"/>
    <x v="1"/>
    <s v="Credit Card"/>
    <n v="21976"/>
    <x v="1"/>
    <x v="0"/>
    <s v="Delivered"/>
  </r>
  <r>
    <x v="199"/>
    <x v="2"/>
    <n v="476"/>
    <x v="0"/>
    <n v="2500"/>
    <n v="148"/>
    <n v="73"/>
    <n v="5000"/>
    <n v="182500"/>
    <n v="365000"/>
    <n v="0.5"/>
    <n v="182500"/>
    <x v="3"/>
    <n v="4650"/>
    <n v="339450"/>
    <n v="0.93"/>
    <x v="3"/>
    <x v="1"/>
    <s v="Bank Transfer"/>
    <n v="21433"/>
    <x v="1"/>
    <x v="1"/>
    <s v="Delivered"/>
  </r>
  <r>
    <x v="60"/>
    <x v="7"/>
    <n v="479"/>
    <x v="3"/>
    <n v="1500"/>
    <n v="47"/>
    <n v="2"/>
    <n v="3500"/>
    <n v="3000"/>
    <n v="7000"/>
    <n v="0.5714285714285714"/>
    <n v="4000"/>
    <x v="1"/>
    <n v="3220"/>
    <n v="6440"/>
    <n v="0.92"/>
    <x v="0"/>
    <x v="2"/>
    <s v="Cash on Delivery"/>
    <n v="22913"/>
    <x v="0"/>
    <x v="2"/>
    <s v="Delivered"/>
  </r>
  <r>
    <x v="16"/>
    <x v="9"/>
    <n v="480"/>
    <x v="3"/>
    <n v="1500"/>
    <n v="118"/>
    <n v="79"/>
    <n v="3500"/>
    <n v="118500"/>
    <n v="276500"/>
    <n v="0.5714285714285714"/>
    <n v="158000"/>
    <x v="1"/>
    <n v="3220"/>
    <n v="254380"/>
    <n v="0.92"/>
    <x v="2"/>
    <x v="1"/>
    <s v="Bank Transfer"/>
    <n v="21507"/>
    <x v="0"/>
    <x v="2"/>
    <s v="Returned"/>
  </r>
  <r>
    <x v="352"/>
    <x v="0"/>
    <n v="481"/>
    <x v="2"/>
    <n v="3000"/>
    <n v="147"/>
    <n v="51"/>
    <n v="7000"/>
    <n v="153000"/>
    <n v="357000"/>
    <n v="0.5714285714285714"/>
    <n v="204000"/>
    <x v="10"/>
    <n v="6720"/>
    <n v="342720"/>
    <n v="0.96"/>
    <x v="4"/>
    <x v="1"/>
    <s v="Bank Transfer"/>
    <n v="21764"/>
    <x v="1"/>
    <x v="2"/>
    <s v="Pending"/>
  </r>
  <r>
    <x v="353"/>
    <x v="8"/>
    <n v="482"/>
    <x v="4"/>
    <n v="1000"/>
    <n v="99"/>
    <n v="43"/>
    <n v="2500"/>
    <n v="43000"/>
    <n v="107500"/>
    <n v="0.6"/>
    <n v="64500"/>
    <x v="8"/>
    <n v="2450"/>
    <n v="105350"/>
    <n v="0.98"/>
    <x v="0"/>
    <x v="2"/>
    <s v="Bank Transfer"/>
    <n v="22680"/>
    <x v="1"/>
    <x v="0"/>
    <s v="Pending"/>
  </r>
  <r>
    <x v="354"/>
    <x v="2"/>
    <n v="483"/>
    <x v="3"/>
    <n v="1500"/>
    <n v="130"/>
    <n v="23"/>
    <n v="3500"/>
    <n v="34500"/>
    <n v="80500"/>
    <n v="0.5714285714285714"/>
    <n v="46000"/>
    <x v="2"/>
    <n v="3185"/>
    <n v="73255"/>
    <n v="0.91"/>
    <x v="2"/>
    <x v="2"/>
    <s v="Credit Card"/>
    <n v="22338"/>
    <x v="0"/>
    <x v="2"/>
    <s v="Returned"/>
  </r>
  <r>
    <x v="355"/>
    <x v="0"/>
    <n v="486"/>
    <x v="3"/>
    <n v="1500"/>
    <n v="130"/>
    <n v="80"/>
    <n v="3500"/>
    <n v="120000"/>
    <n v="280000"/>
    <n v="0.5714285714285714"/>
    <n v="160000"/>
    <x v="9"/>
    <n v="3465"/>
    <n v="277200"/>
    <n v="0.99"/>
    <x v="1"/>
    <x v="2"/>
    <s v="Credit Card"/>
    <n v="21408"/>
    <x v="0"/>
    <x v="2"/>
    <s v="Returned"/>
  </r>
  <r>
    <x v="356"/>
    <x v="4"/>
    <n v="487"/>
    <x v="0"/>
    <n v="2500"/>
    <n v="52"/>
    <n v="40"/>
    <n v="5000"/>
    <n v="100000"/>
    <n v="200000"/>
    <n v="0.5"/>
    <n v="100000"/>
    <x v="4"/>
    <n v="4500"/>
    <n v="180000"/>
    <n v="0.9"/>
    <x v="1"/>
    <x v="1"/>
    <s v="Bank Transfer"/>
    <n v="22264"/>
    <x v="0"/>
    <x v="1"/>
    <s v="Pending"/>
  </r>
  <r>
    <x v="236"/>
    <x v="1"/>
    <n v="488"/>
    <x v="2"/>
    <n v="3000"/>
    <n v="48"/>
    <n v="38"/>
    <n v="7000"/>
    <n v="114000"/>
    <n v="266000"/>
    <n v="0.5714285714285714"/>
    <n v="152000"/>
    <x v="9"/>
    <n v="6930"/>
    <n v="263340"/>
    <n v="0.99"/>
    <x v="3"/>
    <x v="0"/>
    <s v="Credit Card"/>
    <n v="22918"/>
    <x v="1"/>
    <x v="2"/>
    <s v="Pending"/>
  </r>
  <r>
    <x v="228"/>
    <x v="8"/>
    <n v="489"/>
    <x v="1"/>
    <n v="1500"/>
    <n v="126"/>
    <n v="44"/>
    <n v="3000"/>
    <n v="66000"/>
    <n v="132000"/>
    <n v="0.5"/>
    <n v="66000"/>
    <x v="0"/>
    <n v="2850"/>
    <n v="125400"/>
    <n v="0.95"/>
    <x v="4"/>
    <x v="3"/>
    <s v="Bank Transfer"/>
    <n v="21669"/>
    <x v="1"/>
    <x v="1"/>
    <s v="Pending"/>
  </r>
  <r>
    <x v="119"/>
    <x v="1"/>
    <n v="490"/>
    <x v="4"/>
    <n v="1000"/>
    <n v="102"/>
    <n v="90"/>
    <n v="2500"/>
    <n v="90000"/>
    <n v="225000"/>
    <n v="0.6"/>
    <n v="135000"/>
    <x v="3"/>
    <n v="2325"/>
    <n v="209250"/>
    <n v="0.93"/>
    <x v="3"/>
    <x v="3"/>
    <s v="Bank Transfer"/>
    <n v="22440"/>
    <x v="1"/>
    <x v="0"/>
    <s v="Returned"/>
  </r>
  <r>
    <x v="357"/>
    <x v="10"/>
    <n v="492"/>
    <x v="4"/>
    <n v="1000"/>
    <n v="39"/>
    <n v="35"/>
    <n v="2500"/>
    <n v="35000"/>
    <n v="87500"/>
    <n v="0.6"/>
    <n v="52500"/>
    <x v="8"/>
    <n v="2450"/>
    <n v="85750"/>
    <n v="0.98"/>
    <x v="3"/>
    <x v="1"/>
    <s v="Bank Transfer"/>
    <n v="21063"/>
    <x v="0"/>
    <x v="0"/>
    <s v="Delivered"/>
  </r>
  <r>
    <x v="320"/>
    <x v="6"/>
    <n v="493"/>
    <x v="3"/>
    <n v="1500"/>
    <n v="64"/>
    <n v="98"/>
    <n v="3500"/>
    <n v="147000"/>
    <n v="343000"/>
    <n v="0.5714285714285714"/>
    <n v="196000"/>
    <x v="7"/>
    <n v="3500"/>
    <n v="0"/>
    <n v="0"/>
    <x v="1"/>
    <x v="3"/>
    <s v="Cash on Delivery"/>
    <n v="22457"/>
    <x v="0"/>
    <x v="1"/>
    <s v="Delivered"/>
  </r>
  <r>
    <x v="358"/>
    <x v="8"/>
    <n v="495"/>
    <x v="4"/>
    <n v="1000"/>
    <n v="77"/>
    <n v="22"/>
    <n v="2500"/>
    <n v="22000"/>
    <n v="55000"/>
    <n v="0.6"/>
    <n v="33000"/>
    <x v="1"/>
    <n v="2300"/>
    <n v="50600"/>
    <n v="0.92"/>
    <x v="0"/>
    <x v="2"/>
    <s v="Bank Transfer"/>
    <n v="21638"/>
    <x v="0"/>
    <x v="0"/>
    <s v="Delivered"/>
  </r>
  <r>
    <x v="54"/>
    <x v="0"/>
    <n v="496"/>
    <x v="0"/>
    <n v="2500"/>
    <n v="60"/>
    <n v="15"/>
    <n v="5000"/>
    <n v="37500"/>
    <n v="75000"/>
    <n v="0.5"/>
    <n v="37500"/>
    <x v="1"/>
    <n v="4600"/>
    <n v="69000"/>
    <n v="0.92"/>
    <x v="1"/>
    <x v="0"/>
    <s v="Bank Transfer"/>
    <n v="22875"/>
    <x v="0"/>
    <x v="1"/>
    <s v="Delivered"/>
  </r>
  <r>
    <x v="359"/>
    <x v="0"/>
    <n v="497"/>
    <x v="4"/>
    <n v="1000"/>
    <n v="30"/>
    <n v="49"/>
    <n v="2500"/>
    <n v="49000"/>
    <n v="122500"/>
    <n v="0.6"/>
    <n v="73500"/>
    <x v="1"/>
    <n v="2300"/>
    <n v="112700"/>
    <n v="0.92"/>
    <x v="0"/>
    <x v="2"/>
    <s v="Bank Transfer"/>
    <n v="21392"/>
    <x v="0"/>
    <x v="0"/>
    <s v="Delivered"/>
  </r>
  <r>
    <x v="348"/>
    <x v="2"/>
    <n v="498"/>
    <x v="4"/>
    <n v="1000"/>
    <n v="63"/>
    <n v="76"/>
    <n v="2500"/>
    <n v="76000"/>
    <n v="190000"/>
    <n v="0.6"/>
    <n v="114000"/>
    <x v="8"/>
    <n v="2450"/>
    <n v="186200"/>
    <n v="0.98"/>
    <x v="1"/>
    <x v="3"/>
    <s v="Cash on Delivery"/>
    <n v="22034"/>
    <x v="1"/>
    <x v="1"/>
    <s v="Pending"/>
  </r>
  <r>
    <x v="360"/>
    <x v="3"/>
    <n v="499"/>
    <x v="0"/>
    <n v="2500"/>
    <n v="140"/>
    <n v="51"/>
    <n v="5000"/>
    <n v="127500"/>
    <n v="255000"/>
    <n v="0.5"/>
    <n v="127500"/>
    <x v="10"/>
    <n v="4800"/>
    <n v="244800"/>
    <n v="0.96"/>
    <x v="3"/>
    <x v="3"/>
    <s v="Cash on Delivery"/>
    <n v="22854"/>
    <x v="0"/>
    <x v="2"/>
    <s v="Delivered"/>
  </r>
  <r>
    <x v="361"/>
    <x v="4"/>
    <n v="500"/>
    <x v="2"/>
    <n v="3000"/>
    <n v="116"/>
    <n v="96"/>
    <n v="7000"/>
    <n v="288000"/>
    <n v="672000"/>
    <n v="0.5714285714285714"/>
    <n v="384000"/>
    <x v="4"/>
    <n v="6300"/>
    <n v="604800"/>
    <n v="0.9"/>
    <x v="4"/>
    <x v="2"/>
    <s v="Bank Transfer"/>
    <n v="22017"/>
    <x v="1"/>
    <x v="1"/>
    <s v="Delivered"/>
  </r>
  <r>
    <x v="362"/>
    <x v="4"/>
    <n v="501"/>
    <x v="0"/>
    <n v="2500"/>
    <n v="68"/>
    <n v="57"/>
    <n v="5000"/>
    <n v="142500"/>
    <n v="285000"/>
    <n v="0.5"/>
    <n v="142500"/>
    <x v="5"/>
    <n v="4850"/>
    <n v="276450"/>
    <n v="0.97"/>
    <x v="2"/>
    <x v="0"/>
    <s v="Credit Card"/>
    <n v="22365"/>
    <x v="1"/>
    <x v="0"/>
    <s v="Delivered"/>
  </r>
  <r>
    <x v="226"/>
    <x v="0"/>
    <n v="503"/>
    <x v="4"/>
    <n v="1000"/>
    <n v="71"/>
    <n v="9"/>
    <n v="2500"/>
    <n v="9000"/>
    <n v="22500"/>
    <n v="0.6"/>
    <n v="13500"/>
    <x v="4"/>
    <n v="2250"/>
    <n v="20250"/>
    <n v="0.9"/>
    <x v="1"/>
    <x v="3"/>
    <s v="Credit Card"/>
    <n v="22652"/>
    <x v="0"/>
    <x v="1"/>
    <s v="Returned"/>
  </r>
  <r>
    <x v="363"/>
    <x v="9"/>
    <n v="504"/>
    <x v="2"/>
    <n v="3000"/>
    <n v="126"/>
    <n v="5"/>
    <n v="7000"/>
    <n v="15000"/>
    <n v="35000"/>
    <n v="0.5714285714285714"/>
    <n v="20000"/>
    <x v="5"/>
    <n v="6790"/>
    <n v="33950"/>
    <n v="0.97"/>
    <x v="2"/>
    <x v="0"/>
    <s v="Cash on Delivery"/>
    <n v="22398"/>
    <x v="0"/>
    <x v="0"/>
    <s v="Returned"/>
  </r>
  <r>
    <x v="30"/>
    <x v="10"/>
    <n v="506"/>
    <x v="2"/>
    <n v="3000"/>
    <n v="76"/>
    <n v="96"/>
    <n v="7000"/>
    <n v="288000"/>
    <n v="672000"/>
    <n v="0.5714285714285714"/>
    <n v="384000"/>
    <x v="2"/>
    <n v="6370"/>
    <n v="611520"/>
    <n v="0.91"/>
    <x v="4"/>
    <x v="2"/>
    <s v="Bank Transfer"/>
    <n v="22795"/>
    <x v="0"/>
    <x v="2"/>
    <s v="Pending"/>
  </r>
  <r>
    <x v="21"/>
    <x v="4"/>
    <n v="507"/>
    <x v="1"/>
    <n v="1500"/>
    <n v="74"/>
    <n v="61"/>
    <n v="3000"/>
    <n v="91500"/>
    <n v="183000"/>
    <n v="0.5"/>
    <n v="91500"/>
    <x v="1"/>
    <n v="2760"/>
    <n v="168360"/>
    <n v="0.92"/>
    <x v="3"/>
    <x v="2"/>
    <s v="Bank Transfer"/>
    <n v="22027"/>
    <x v="1"/>
    <x v="2"/>
    <s v="Pending"/>
  </r>
  <r>
    <x v="364"/>
    <x v="5"/>
    <n v="508"/>
    <x v="0"/>
    <n v="2500"/>
    <n v="88"/>
    <n v="71"/>
    <n v="5000"/>
    <n v="177500"/>
    <n v="355000"/>
    <n v="0.5"/>
    <n v="177500"/>
    <x v="7"/>
    <n v="5000"/>
    <n v="0"/>
    <n v="0"/>
    <x v="2"/>
    <x v="1"/>
    <s v="Cash on Delivery"/>
    <n v="21501"/>
    <x v="0"/>
    <x v="1"/>
    <s v="Returned"/>
  </r>
  <r>
    <x v="209"/>
    <x v="1"/>
    <n v="510"/>
    <x v="2"/>
    <n v="3000"/>
    <n v="15"/>
    <n v="10"/>
    <n v="7000"/>
    <n v="30000"/>
    <n v="70000"/>
    <n v="0.5714285714285714"/>
    <n v="40000"/>
    <x v="6"/>
    <n v="6580"/>
    <n v="65800"/>
    <n v="0.94"/>
    <x v="4"/>
    <x v="1"/>
    <s v="Credit Card"/>
    <n v="22923"/>
    <x v="0"/>
    <x v="0"/>
    <s v="Delivered"/>
  </r>
  <r>
    <x v="365"/>
    <x v="9"/>
    <n v="512"/>
    <x v="2"/>
    <n v="3000"/>
    <n v="45"/>
    <n v="98"/>
    <n v="7000"/>
    <n v="294000"/>
    <n v="686000"/>
    <n v="0.5714285714285714"/>
    <n v="392000"/>
    <x v="9"/>
    <n v="6930"/>
    <n v="679140"/>
    <n v="0.99"/>
    <x v="2"/>
    <x v="3"/>
    <s v="Credit Card"/>
    <n v="22553"/>
    <x v="1"/>
    <x v="0"/>
    <s v="Pending"/>
  </r>
  <r>
    <x v="366"/>
    <x v="4"/>
    <n v="513"/>
    <x v="0"/>
    <n v="2500"/>
    <n v="95"/>
    <n v="94"/>
    <n v="5000"/>
    <n v="235000"/>
    <n v="470000"/>
    <n v="0.5"/>
    <n v="235000"/>
    <x v="7"/>
    <n v="5000"/>
    <n v="0"/>
    <n v="0"/>
    <x v="2"/>
    <x v="1"/>
    <s v="Credit Card"/>
    <n v="21089"/>
    <x v="0"/>
    <x v="2"/>
    <s v="Returned"/>
  </r>
  <r>
    <x v="367"/>
    <x v="10"/>
    <n v="515"/>
    <x v="4"/>
    <n v="1000"/>
    <n v="66"/>
    <n v="42"/>
    <n v="2500"/>
    <n v="42000"/>
    <n v="105000"/>
    <n v="0.6"/>
    <n v="63000"/>
    <x v="10"/>
    <n v="2400"/>
    <n v="100800"/>
    <n v="0.96"/>
    <x v="0"/>
    <x v="3"/>
    <s v="Cash on Delivery"/>
    <n v="22522"/>
    <x v="0"/>
    <x v="2"/>
    <s v="Delivered"/>
  </r>
  <r>
    <x v="368"/>
    <x v="0"/>
    <n v="517"/>
    <x v="3"/>
    <n v="1500"/>
    <n v="144"/>
    <n v="2"/>
    <n v="3500"/>
    <n v="3000"/>
    <n v="7000"/>
    <n v="0.5714285714285714"/>
    <n v="4000"/>
    <x v="5"/>
    <n v="3395"/>
    <n v="6790"/>
    <n v="0.97"/>
    <x v="0"/>
    <x v="0"/>
    <s v="Cash on Delivery"/>
    <n v="22794"/>
    <x v="1"/>
    <x v="1"/>
    <s v="Returned"/>
  </r>
  <r>
    <x v="369"/>
    <x v="6"/>
    <n v="518"/>
    <x v="2"/>
    <n v="3000"/>
    <n v="55"/>
    <n v="92"/>
    <n v="7000"/>
    <n v="276000"/>
    <n v="644000"/>
    <n v="0.5714285714285714"/>
    <n v="368000"/>
    <x v="7"/>
    <n v="7000"/>
    <n v="0"/>
    <n v="0"/>
    <x v="1"/>
    <x v="0"/>
    <s v="Credit Card"/>
    <n v="21215"/>
    <x v="0"/>
    <x v="0"/>
    <s v="Pending"/>
  </r>
  <r>
    <x v="370"/>
    <x v="5"/>
    <n v="519"/>
    <x v="3"/>
    <n v="1500"/>
    <n v="133"/>
    <n v="85"/>
    <n v="3500"/>
    <n v="127500"/>
    <n v="297500"/>
    <n v="0.5714285714285714"/>
    <n v="170000"/>
    <x v="6"/>
    <n v="3290"/>
    <n v="279650"/>
    <n v="0.94"/>
    <x v="0"/>
    <x v="2"/>
    <s v="Credit Card"/>
    <n v="21406"/>
    <x v="1"/>
    <x v="0"/>
    <s v="Returned"/>
  </r>
  <r>
    <x v="18"/>
    <x v="10"/>
    <n v="521"/>
    <x v="1"/>
    <n v="1500"/>
    <n v="74"/>
    <n v="65"/>
    <n v="3000"/>
    <n v="97500"/>
    <n v="195000"/>
    <n v="0.5"/>
    <n v="97500"/>
    <x v="3"/>
    <n v="2790"/>
    <n v="181350"/>
    <n v="0.93"/>
    <x v="4"/>
    <x v="2"/>
    <s v="Bank Transfer"/>
    <n v="22550"/>
    <x v="1"/>
    <x v="2"/>
    <s v="Returned"/>
  </r>
  <r>
    <x v="349"/>
    <x v="0"/>
    <n v="522"/>
    <x v="1"/>
    <n v="1500"/>
    <n v="132"/>
    <n v="88"/>
    <n v="3000"/>
    <n v="132000"/>
    <n v="264000"/>
    <n v="0.5"/>
    <n v="132000"/>
    <x v="4"/>
    <n v="2700"/>
    <n v="237600"/>
    <n v="0.9"/>
    <x v="0"/>
    <x v="1"/>
    <s v="Bank Transfer"/>
    <n v="21190"/>
    <x v="0"/>
    <x v="0"/>
    <s v="Delivered"/>
  </r>
  <r>
    <x v="342"/>
    <x v="8"/>
    <n v="523"/>
    <x v="3"/>
    <n v="1500"/>
    <n v="131"/>
    <n v="57"/>
    <n v="3500"/>
    <n v="85500"/>
    <n v="199500"/>
    <n v="0.5714285714285714"/>
    <n v="114000"/>
    <x v="0"/>
    <n v="3325"/>
    <n v="189525"/>
    <n v="0.95"/>
    <x v="4"/>
    <x v="2"/>
    <s v="Bank Transfer"/>
    <n v="21477"/>
    <x v="0"/>
    <x v="0"/>
    <s v="Returned"/>
  </r>
  <r>
    <x v="371"/>
    <x v="6"/>
    <n v="524"/>
    <x v="3"/>
    <n v="1500"/>
    <n v="21"/>
    <n v="95"/>
    <n v="3500"/>
    <n v="142500"/>
    <n v="332500"/>
    <n v="0.5714285714285714"/>
    <n v="190000"/>
    <x v="5"/>
    <n v="3395"/>
    <n v="322525"/>
    <n v="0.97"/>
    <x v="3"/>
    <x v="0"/>
    <s v="Credit Card"/>
    <n v="22292"/>
    <x v="1"/>
    <x v="2"/>
    <s v="Delivered"/>
  </r>
  <r>
    <x v="318"/>
    <x v="3"/>
    <n v="525"/>
    <x v="3"/>
    <n v="1500"/>
    <n v="73"/>
    <n v="38"/>
    <n v="3500"/>
    <n v="57000"/>
    <n v="133000"/>
    <n v="0.5714285714285714"/>
    <n v="76000"/>
    <x v="6"/>
    <n v="3290"/>
    <n v="125020"/>
    <n v="0.94"/>
    <x v="2"/>
    <x v="2"/>
    <s v="Bank Transfer"/>
    <n v="22042"/>
    <x v="1"/>
    <x v="2"/>
    <s v="Pending"/>
  </r>
  <r>
    <x v="372"/>
    <x v="5"/>
    <n v="526"/>
    <x v="1"/>
    <n v="1500"/>
    <n v="88"/>
    <n v="13"/>
    <n v="3000"/>
    <n v="19500"/>
    <n v="39000"/>
    <n v="0.5"/>
    <n v="19500"/>
    <x v="3"/>
    <n v="2790"/>
    <n v="36270"/>
    <n v="0.93"/>
    <x v="4"/>
    <x v="1"/>
    <s v="Bank Transfer"/>
    <n v="21516"/>
    <x v="0"/>
    <x v="1"/>
    <s v="Returned"/>
  </r>
  <r>
    <x v="373"/>
    <x v="0"/>
    <n v="527"/>
    <x v="1"/>
    <n v="1500"/>
    <n v="148"/>
    <n v="75"/>
    <n v="3000"/>
    <n v="112500"/>
    <n v="225000"/>
    <n v="0.5"/>
    <n v="112500"/>
    <x v="4"/>
    <n v="2700"/>
    <n v="202500"/>
    <n v="0.9"/>
    <x v="4"/>
    <x v="0"/>
    <s v="Bank Transfer"/>
    <n v="22780"/>
    <x v="1"/>
    <x v="0"/>
    <s v="Pending"/>
  </r>
  <r>
    <x v="374"/>
    <x v="0"/>
    <n v="529"/>
    <x v="0"/>
    <n v="2500"/>
    <n v="136"/>
    <n v="57"/>
    <n v="5000"/>
    <n v="142500"/>
    <n v="285000"/>
    <n v="0.5"/>
    <n v="142500"/>
    <x v="9"/>
    <n v="4950"/>
    <n v="282150"/>
    <n v="0.99"/>
    <x v="4"/>
    <x v="2"/>
    <s v="Credit Card"/>
    <n v="21895"/>
    <x v="1"/>
    <x v="1"/>
    <s v="Pending"/>
  </r>
  <r>
    <x v="162"/>
    <x v="8"/>
    <n v="530"/>
    <x v="4"/>
    <n v="1000"/>
    <n v="31"/>
    <n v="75"/>
    <n v="2500"/>
    <n v="75000"/>
    <n v="187500"/>
    <n v="0.6"/>
    <n v="112500"/>
    <x v="1"/>
    <n v="2300"/>
    <n v="172500"/>
    <n v="0.92"/>
    <x v="2"/>
    <x v="0"/>
    <s v="Credit Card"/>
    <n v="22461"/>
    <x v="1"/>
    <x v="0"/>
    <s v="Returned"/>
  </r>
  <r>
    <x v="375"/>
    <x v="11"/>
    <n v="532"/>
    <x v="2"/>
    <n v="3000"/>
    <n v="126"/>
    <n v="73"/>
    <n v="7000"/>
    <n v="219000"/>
    <n v="511000"/>
    <n v="0.5714285714285714"/>
    <n v="292000"/>
    <x v="9"/>
    <n v="6930"/>
    <n v="505890"/>
    <n v="0.99"/>
    <x v="1"/>
    <x v="2"/>
    <s v="Credit Card"/>
    <n v="21833"/>
    <x v="1"/>
    <x v="0"/>
    <s v="Returned"/>
  </r>
  <r>
    <x v="376"/>
    <x v="4"/>
    <n v="533"/>
    <x v="3"/>
    <n v="1500"/>
    <n v="16"/>
    <n v="40"/>
    <n v="3500"/>
    <n v="60000"/>
    <n v="140000"/>
    <n v="0.5714285714285714"/>
    <n v="80000"/>
    <x v="5"/>
    <n v="3395"/>
    <n v="135800"/>
    <n v="0.97"/>
    <x v="3"/>
    <x v="2"/>
    <s v="Bank Transfer"/>
    <n v="22244"/>
    <x v="0"/>
    <x v="0"/>
    <s v="Delivered"/>
  </r>
  <r>
    <x v="377"/>
    <x v="5"/>
    <n v="535"/>
    <x v="4"/>
    <n v="1000"/>
    <n v="39"/>
    <n v="30"/>
    <n v="2500"/>
    <n v="30000"/>
    <n v="75000"/>
    <n v="0.6"/>
    <n v="45000"/>
    <x v="10"/>
    <n v="2400"/>
    <n v="72000"/>
    <n v="0.96"/>
    <x v="3"/>
    <x v="1"/>
    <s v="Credit Card"/>
    <n v="21347"/>
    <x v="1"/>
    <x v="1"/>
    <s v="Returned"/>
  </r>
  <r>
    <x v="174"/>
    <x v="1"/>
    <n v="536"/>
    <x v="4"/>
    <n v="1000"/>
    <n v="132"/>
    <n v="20"/>
    <n v="2500"/>
    <n v="20000"/>
    <n v="50000"/>
    <n v="0.6"/>
    <n v="30000"/>
    <x v="7"/>
    <n v="2500"/>
    <n v="0"/>
    <n v="0"/>
    <x v="4"/>
    <x v="2"/>
    <s v="Cash on Delivery"/>
    <n v="22898"/>
    <x v="1"/>
    <x v="2"/>
    <s v="Pending"/>
  </r>
  <r>
    <x v="378"/>
    <x v="11"/>
    <n v="537"/>
    <x v="4"/>
    <n v="1000"/>
    <n v="148"/>
    <n v="85"/>
    <n v="2500"/>
    <n v="85000"/>
    <n v="212500"/>
    <n v="0.6"/>
    <n v="127500"/>
    <x v="8"/>
    <n v="2450"/>
    <n v="208250"/>
    <n v="0.98"/>
    <x v="3"/>
    <x v="0"/>
    <s v="Cash on Delivery"/>
    <n v="21663"/>
    <x v="0"/>
    <x v="2"/>
    <s v="Returned"/>
  </r>
  <r>
    <x v="159"/>
    <x v="4"/>
    <n v="538"/>
    <x v="1"/>
    <n v="1500"/>
    <n v="61"/>
    <n v="91"/>
    <n v="3000"/>
    <n v="136500"/>
    <n v="273000"/>
    <n v="0.5"/>
    <n v="136500"/>
    <x v="5"/>
    <n v="2910"/>
    <n v="264810"/>
    <n v="0.97"/>
    <x v="4"/>
    <x v="1"/>
    <s v="Cash on Delivery"/>
    <n v="22113"/>
    <x v="0"/>
    <x v="0"/>
    <s v="Returned"/>
  </r>
  <r>
    <x v="379"/>
    <x v="0"/>
    <n v="539"/>
    <x v="4"/>
    <n v="1000"/>
    <n v="35"/>
    <n v="5"/>
    <n v="2500"/>
    <n v="5000"/>
    <n v="12500"/>
    <n v="0.6"/>
    <n v="7500"/>
    <x v="6"/>
    <n v="2350"/>
    <n v="11750"/>
    <n v="0.94"/>
    <x v="0"/>
    <x v="3"/>
    <s v="Cash on Delivery"/>
    <n v="22976"/>
    <x v="0"/>
    <x v="1"/>
    <s v="Returned"/>
  </r>
  <r>
    <x v="380"/>
    <x v="8"/>
    <n v="540"/>
    <x v="2"/>
    <n v="3000"/>
    <n v="66"/>
    <n v="63"/>
    <n v="7000"/>
    <n v="189000"/>
    <n v="441000"/>
    <n v="0.5714285714285714"/>
    <n v="252000"/>
    <x v="0"/>
    <n v="6650"/>
    <n v="418950"/>
    <n v="0.95"/>
    <x v="2"/>
    <x v="0"/>
    <s v="Credit Card"/>
    <n v="22705"/>
    <x v="1"/>
    <x v="0"/>
    <s v="Delivered"/>
  </r>
  <r>
    <x v="252"/>
    <x v="3"/>
    <n v="541"/>
    <x v="3"/>
    <n v="1500"/>
    <n v="60"/>
    <n v="71"/>
    <n v="3500"/>
    <n v="106500"/>
    <n v="248500"/>
    <n v="0.5714285714285714"/>
    <n v="142000"/>
    <x v="6"/>
    <n v="3290"/>
    <n v="233590"/>
    <n v="0.94"/>
    <x v="4"/>
    <x v="1"/>
    <s v="Credit Card"/>
    <n v="21509"/>
    <x v="1"/>
    <x v="1"/>
    <s v="Returned"/>
  </r>
  <r>
    <x v="123"/>
    <x v="10"/>
    <n v="542"/>
    <x v="4"/>
    <n v="1000"/>
    <n v="139"/>
    <n v="30"/>
    <n v="2500"/>
    <n v="30000"/>
    <n v="75000"/>
    <n v="0.6"/>
    <n v="45000"/>
    <x v="9"/>
    <n v="2475"/>
    <n v="74250"/>
    <n v="0.99"/>
    <x v="3"/>
    <x v="0"/>
    <s v="Credit Card"/>
    <n v="22526"/>
    <x v="1"/>
    <x v="1"/>
    <s v="Pending"/>
  </r>
  <r>
    <x v="381"/>
    <x v="8"/>
    <n v="544"/>
    <x v="3"/>
    <n v="1500"/>
    <n v="29"/>
    <n v="38"/>
    <n v="3500"/>
    <n v="57000"/>
    <n v="133000"/>
    <n v="0.5714285714285714"/>
    <n v="76000"/>
    <x v="9"/>
    <n v="3465"/>
    <n v="131670"/>
    <n v="0.99"/>
    <x v="2"/>
    <x v="3"/>
    <s v="Bank Transfer"/>
    <n v="21451"/>
    <x v="1"/>
    <x v="2"/>
    <s v="Delivered"/>
  </r>
  <r>
    <x v="382"/>
    <x v="8"/>
    <n v="545"/>
    <x v="0"/>
    <n v="2500"/>
    <n v="30"/>
    <n v="13"/>
    <n v="5000"/>
    <n v="32500"/>
    <n v="65000"/>
    <n v="0.5"/>
    <n v="32500"/>
    <x v="2"/>
    <n v="4550"/>
    <n v="59150"/>
    <n v="0.91"/>
    <x v="2"/>
    <x v="3"/>
    <s v="Credit Card"/>
    <n v="21072"/>
    <x v="1"/>
    <x v="0"/>
    <s v="Returned"/>
  </r>
  <r>
    <x v="383"/>
    <x v="0"/>
    <n v="546"/>
    <x v="2"/>
    <n v="3000"/>
    <n v="136"/>
    <n v="43"/>
    <n v="7000"/>
    <n v="129000"/>
    <n v="301000"/>
    <n v="0.5714285714285714"/>
    <n v="172000"/>
    <x v="8"/>
    <n v="6860"/>
    <n v="294980"/>
    <n v="0.98"/>
    <x v="4"/>
    <x v="3"/>
    <s v="Credit Card"/>
    <n v="22753"/>
    <x v="0"/>
    <x v="1"/>
    <s v="Delivered"/>
  </r>
  <r>
    <x v="384"/>
    <x v="10"/>
    <n v="547"/>
    <x v="0"/>
    <n v="2500"/>
    <n v="101"/>
    <n v="61"/>
    <n v="5000"/>
    <n v="152500"/>
    <n v="305000"/>
    <n v="0.5"/>
    <n v="152500"/>
    <x v="2"/>
    <n v="4550"/>
    <n v="277550"/>
    <n v="0.91"/>
    <x v="1"/>
    <x v="0"/>
    <s v="Bank Transfer"/>
    <n v="21729"/>
    <x v="0"/>
    <x v="1"/>
    <s v="Returned"/>
  </r>
  <r>
    <x v="385"/>
    <x v="1"/>
    <n v="548"/>
    <x v="3"/>
    <n v="1500"/>
    <n v="149"/>
    <n v="89"/>
    <n v="3500"/>
    <n v="133500"/>
    <n v="311500"/>
    <n v="0.5714285714285714"/>
    <n v="178000"/>
    <x v="0"/>
    <n v="3325"/>
    <n v="295925"/>
    <n v="0.95"/>
    <x v="3"/>
    <x v="0"/>
    <s v="Credit Card"/>
    <n v="21957"/>
    <x v="0"/>
    <x v="2"/>
    <s v="Pending"/>
  </r>
  <r>
    <x v="386"/>
    <x v="11"/>
    <n v="550"/>
    <x v="1"/>
    <n v="1500"/>
    <n v="129"/>
    <n v="52"/>
    <n v="3000"/>
    <n v="78000"/>
    <n v="156000"/>
    <n v="0.5"/>
    <n v="78000"/>
    <x v="0"/>
    <n v="2850"/>
    <n v="148200"/>
    <n v="0.95"/>
    <x v="3"/>
    <x v="0"/>
    <s v="Bank Transfer"/>
    <n v="21302"/>
    <x v="1"/>
    <x v="0"/>
    <s v="Delivered"/>
  </r>
  <r>
    <x v="53"/>
    <x v="6"/>
    <n v="552"/>
    <x v="1"/>
    <n v="1500"/>
    <n v="60"/>
    <n v="69"/>
    <n v="3000"/>
    <n v="103500"/>
    <n v="207000"/>
    <n v="0.5"/>
    <n v="103500"/>
    <x v="9"/>
    <n v="2970"/>
    <n v="204930"/>
    <n v="0.99"/>
    <x v="3"/>
    <x v="2"/>
    <s v="Bank Transfer"/>
    <n v="22107"/>
    <x v="1"/>
    <x v="2"/>
    <s v="Pending"/>
  </r>
  <r>
    <x v="145"/>
    <x v="8"/>
    <n v="556"/>
    <x v="4"/>
    <n v="1000"/>
    <n v="142"/>
    <n v="38"/>
    <n v="2500"/>
    <n v="38000"/>
    <n v="95000"/>
    <n v="0.6"/>
    <n v="57000"/>
    <x v="4"/>
    <n v="2250"/>
    <n v="85500"/>
    <n v="0.9"/>
    <x v="0"/>
    <x v="2"/>
    <s v="Cash on Delivery"/>
    <n v="21686"/>
    <x v="1"/>
    <x v="0"/>
    <s v="Pending"/>
  </r>
  <r>
    <x v="41"/>
    <x v="3"/>
    <n v="557"/>
    <x v="2"/>
    <n v="3000"/>
    <n v="137"/>
    <n v="62"/>
    <n v="7000"/>
    <n v="186000"/>
    <n v="434000"/>
    <n v="0.5714285714285714"/>
    <n v="248000"/>
    <x v="2"/>
    <n v="6370"/>
    <n v="394940"/>
    <n v="0.91"/>
    <x v="2"/>
    <x v="1"/>
    <s v="Credit Card"/>
    <n v="21847"/>
    <x v="0"/>
    <x v="0"/>
    <s v="Delivered"/>
  </r>
  <r>
    <x v="387"/>
    <x v="4"/>
    <n v="558"/>
    <x v="4"/>
    <n v="1000"/>
    <n v="120"/>
    <n v="53"/>
    <n v="2500"/>
    <n v="53000"/>
    <n v="132500"/>
    <n v="0.6"/>
    <n v="79500"/>
    <x v="7"/>
    <n v="2500"/>
    <n v="0"/>
    <n v="0"/>
    <x v="1"/>
    <x v="3"/>
    <s v="Credit Card"/>
    <n v="21415"/>
    <x v="1"/>
    <x v="2"/>
    <s v="Delivered"/>
  </r>
  <r>
    <x v="353"/>
    <x v="5"/>
    <n v="559"/>
    <x v="2"/>
    <n v="3000"/>
    <n v="130"/>
    <n v="58"/>
    <n v="7000"/>
    <n v="174000"/>
    <n v="406000"/>
    <n v="0.5714285714285714"/>
    <n v="232000"/>
    <x v="0"/>
    <n v="6650"/>
    <n v="385700"/>
    <n v="0.95"/>
    <x v="0"/>
    <x v="1"/>
    <s v="Credit Card"/>
    <n v="21282"/>
    <x v="1"/>
    <x v="0"/>
    <s v="Delivered"/>
  </r>
  <r>
    <x v="388"/>
    <x v="8"/>
    <n v="561"/>
    <x v="4"/>
    <n v="1000"/>
    <n v="65"/>
    <n v="28"/>
    <n v="2500"/>
    <n v="28000"/>
    <n v="70000"/>
    <n v="0.6"/>
    <n v="42000"/>
    <x v="1"/>
    <n v="2300"/>
    <n v="64400"/>
    <n v="0.92"/>
    <x v="0"/>
    <x v="2"/>
    <s v="Credit Card"/>
    <n v="22986"/>
    <x v="1"/>
    <x v="1"/>
    <s v="Delivered"/>
  </r>
  <r>
    <x v="150"/>
    <x v="1"/>
    <n v="562"/>
    <x v="2"/>
    <n v="3000"/>
    <n v="58"/>
    <n v="50"/>
    <n v="7000"/>
    <n v="150000"/>
    <n v="350000"/>
    <n v="0.5714285714285714"/>
    <n v="200000"/>
    <x v="1"/>
    <n v="6440"/>
    <n v="322000"/>
    <n v="0.92"/>
    <x v="3"/>
    <x v="2"/>
    <s v="Credit Card"/>
    <n v="21946"/>
    <x v="0"/>
    <x v="1"/>
    <s v="Pending"/>
  </r>
  <r>
    <x v="389"/>
    <x v="3"/>
    <n v="563"/>
    <x v="2"/>
    <n v="3000"/>
    <n v="41"/>
    <n v="96"/>
    <n v="7000"/>
    <n v="288000"/>
    <n v="672000"/>
    <n v="0.5714285714285714"/>
    <n v="384000"/>
    <x v="8"/>
    <n v="6860"/>
    <n v="658560"/>
    <n v="0.98"/>
    <x v="0"/>
    <x v="0"/>
    <s v="Bank Transfer"/>
    <n v="21158"/>
    <x v="0"/>
    <x v="0"/>
    <s v="Delivered"/>
  </r>
  <r>
    <x v="390"/>
    <x v="5"/>
    <n v="564"/>
    <x v="1"/>
    <n v="1500"/>
    <n v="150"/>
    <n v="10"/>
    <n v="3000"/>
    <n v="15000"/>
    <n v="30000"/>
    <n v="0.5"/>
    <n v="15000"/>
    <x v="1"/>
    <n v="2760"/>
    <n v="27600"/>
    <n v="0.92"/>
    <x v="2"/>
    <x v="0"/>
    <s v="Credit Card"/>
    <n v="22058"/>
    <x v="0"/>
    <x v="1"/>
    <s v="Delivered"/>
  </r>
  <r>
    <x v="188"/>
    <x v="9"/>
    <n v="566"/>
    <x v="0"/>
    <n v="2500"/>
    <n v="122"/>
    <n v="74"/>
    <n v="5000"/>
    <n v="185000"/>
    <n v="370000"/>
    <n v="0.5"/>
    <n v="185000"/>
    <x v="9"/>
    <n v="4950"/>
    <n v="366300"/>
    <n v="0.99"/>
    <x v="4"/>
    <x v="2"/>
    <s v="Bank Transfer"/>
    <n v="22845"/>
    <x v="0"/>
    <x v="2"/>
    <s v="Returned"/>
  </r>
  <r>
    <x v="391"/>
    <x v="3"/>
    <n v="567"/>
    <x v="3"/>
    <n v="1500"/>
    <n v="98"/>
    <n v="70"/>
    <n v="3500"/>
    <n v="105000"/>
    <n v="245000"/>
    <n v="0.5714285714285714"/>
    <n v="140000"/>
    <x v="6"/>
    <n v="3290"/>
    <n v="230300"/>
    <n v="0.94"/>
    <x v="1"/>
    <x v="0"/>
    <s v="Credit Card"/>
    <n v="22532"/>
    <x v="0"/>
    <x v="2"/>
    <s v="Delivered"/>
  </r>
  <r>
    <x v="392"/>
    <x v="7"/>
    <n v="570"/>
    <x v="1"/>
    <n v="1500"/>
    <n v="42"/>
    <n v="41"/>
    <n v="3000"/>
    <n v="61500"/>
    <n v="123000"/>
    <n v="0.5"/>
    <n v="61500"/>
    <x v="2"/>
    <n v="2730"/>
    <n v="111930"/>
    <n v="0.91"/>
    <x v="3"/>
    <x v="0"/>
    <s v="Cash on Delivery"/>
    <n v="21837"/>
    <x v="1"/>
    <x v="2"/>
    <s v="Delivered"/>
  </r>
  <r>
    <x v="356"/>
    <x v="0"/>
    <n v="571"/>
    <x v="4"/>
    <n v="1000"/>
    <n v="32"/>
    <n v="89"/>
    <n v="2500"/>
    <n v="89000"/>
    <n v="222500"/>
    <n v="0.6"/>
    <n v="133500"/>
    <x v="6"/>
    <n v="2350"/>
    <n v="209150"/>
    <n v="0.94"/>
    <x v="0"/>
    <x v="1"/>
    <s v="Bank Transfer"/>
    <n v="22229"/>
    <x v="0"/>
    <x v="1"/>
    <s v="Pending"/>
  </r>
  <r>
    <x v="393"/>
    <x v="8"/>
    <n v="572"/>
    <x v="4"/>
    <n v="1000"/>
    <n v="27"/>
    <n v="11"/>
    <n v="2500"/>
    <n v="11000"/>
    <n v="27500"/>
    <n v="0.6"/>
    <n v="16500"/>
    <x v="2"/>
    <n v="2275"/>
    <n v="25025"/>
    <n v="0.91"/>
    <x v="2"/>
    <x v="0"/>
    <s v="Bank Transfer"/>
    <n v="22796"/>
    <x v="0"/>
    <x v="2"/>
    <s v="Delivered"/>
  </r>
  <r>
    <x v="394"/>
    <x v="7"/>
    <n v="573"/>
    <x v="2"/>
    <n v="3000"/>
    <n v="97"/>
    <n v="16"/>
    <n v="7000"/>
    <n v="48000"/>
    <n v="112000"/>
    <n v="0.5714285714285714"/>
    <n v="64000"/>
    <x v="10"/>
    <n v="6720"/>
    <n v="107520"/>
    <n v="0.96"/>
    <x v="2"/>
    <x v="3"/>
    <s v="Credit Card"/>
    <n v="22212"/>
    <x v="1"/>
    <x v="0"/>
    <s v="Returned"/>
  </r>
  <r>
    <x v="48"/>
    <x v="6"/>
    <n v="575"/>
    <x v="0"/>
    <n v="2500"/>
    <n v="84"/>
    <n v="46"/>
    <n v="5000"/>
    <n v="115000"/>
    <n v="230000"/>
    <n v="0.5"/>
    <n v="115000"/>
    <x v="1"/>
    <n v="4600"/>
    <n v="211600"/>
    <n v="0.92"/>
    <x v="4"/>
    <x v="1"/>
    <s v="Cash on Delivery"/>
    <n v="21694"/>
    <x v="1"/>
    <x v="0"/>
    <s v="Returned"/>
  </r>
  <r>
    <x v="395"/>
    <x v="7"/>
    <n v="576"/>
    <x v="3"/>
    <n v="1500"/>
    <n v="134"/>
    <n v="52"/>
    <n v="3500"/>
    <n v="78000"/>
    <n v="182000"/>
    <n v="0.5714285714285714"/>
    <n v="104000"/>
    <x v="4"/>
    <n v="3150"/>
    <n v="163800"/>
    <n v="0.9"/>
    <x v="3"/>
    <x v="1"/>
    <s v="Cash on Delivery"/>
    <n v="22787"/>
    <x v="0"/>
    <x v="1"/>
    <s v="Returned"/>
  </r>
  <r>
    <x v="308"/>
    <x v="8"/>
    <n v="577"/>
    <x v="1"/>
    <n v="1500"/>
    <n v="113"/>
    <n v="68"/>
    <n v="3000"/>
    <n v="102000"/>
    <n v="204000"/>
    <n v="0.5"/>
    <n v="102000"/>
    <x v="6"/>
    <n v="2820"/>
    <n v="191760"/>
    <n v="0.94"/>
    <x v="2"/>
    <x v="1"/>
    <s v="Bank Transfer"/>
    <n v="21678"/>
    <x v="1"/>
    <x v="2"/>
    <s v="Delivered"/>
  </r>
  <r>
    <x v="396"/>
    <x v="6"/>
    <n v="579"/>
    <x v="1"/>
    <n v="1500"/>
    <n v="140"/>
    <n v="12"/>
    <n v="3000"/>
    <n v="18000"/>
    <n v="36000"/>
    <n v="0.5"/>
    <n v="18000"/>
    <x v="10"/>
    <n v="2880"/>
    <n v="34560"/>
    <n v="0.96"/>
    <x v="0"/>
    <x v="0"/>
    <s v="Credit Card"/>
    <n v="21872"/>
    <x v="0"/>
    <x v="1"/>
    <s v="Returned"/>
  </r>
  <r>
    <x v="225"/>
    <x v="10"/>
    <n v="580"/>
    <x v="1"/>
    <n v="1500"/>
    <n v="119"/>
    <n v="76"/>
    <n v="3000"/>
    <n v="114000"/>
    <n v="228000"/>
    <n v="0.5"/>
    <n v="114000"/>
    <x v="1"/>
    <n v="2760"/>
    <n v="209760"/>
    <n v="0.92"/>
    <x v="3"/>
    <x v="2"/>
    <s v="Bank Transfer"/>
    <n v="22654"/>
    <x v="1"/>
    <x v="2"/>
    <s v="Delivered"/>
  </r>
  <r>
    <x v="134"/>
    <x v="6"/>
    <n v="581"/>
    <x v="4"/>
    <n v="1000"/>
    <n v="148"/>
    <n v="7"/>
    <n v="2500"/>
    <n v="7000"/>
    <n v="17500"/>
    <n v="0.6"/>
    <n v="10500"/>
    <x v="5"/>
    <n v="2425"/>
    <n v="16975"/>
    <n v="0.97"/>
    <x v="2"/>
    <x v="1"/>
    <s v="Credit Card"/>
    <n v="22637"/>
    <x v="1"/>
    <x v="1"/>
    <s v="Delivered"/>
  </r>
  <r>
    <x v="397"/>
    <x v="10"/>
    <n v="582"/>
    <x v="4"/>
    <n v="1000"/>
    <n v="58"/>
    <n v="22"/>
    <n v="2500"/>
    <n v="22000"/>
    <n v="55000"/>
    <n v="0.6"/>
    <n v="33000"/>
    <x v="3"/>
    <n v="2325"/>
    <n v="51150"/>
    <n v="0.93"/>
    <x v="1"/>
    <x v="0"/>
    <s v="Credit Card"/>
    <n v="21875"/>
    <x v="1"/>
    <x v="1"/>
    <s v="Delivered"/>
  </r>
  <r>
    <x v="398"/>
    <x v="3"/>
    <n v="583"/>
    <x v="1"/>
    <n v="1500"/>
    <n v="12"/>
    <n v="37"/>
    <n v="3000"/>
    <n v="55500"/>
    <n v="111000"/>
    <n v="0.5"/>
    <n v="55500"/>
    <x v="3"/>
    <n v="2790"/>
    <n v="103230"/>
    <n v="0.93"/>
    <x v="0"/>
    <x v="2"/>
    <s v="Cash on Delivery"/>
    <n v="22754"/>
    <x v="1"/>
    <x v="2"/>
    <s v="Pending"/>
  </r>
  <r>
    <x v="388"/>
    <x v="4"/>
    <n v="584"/>
    <x v="0"/>
    <n v="2500"/>
    <n v="25"/>
    <n v="12"/>
    <n v="5000"/>
    <n v="30000"/>
    <n v="60000"/>
    <n v="0.5"/>
    <n v="30000"/>
    <x v="8"/>
    <n v="4900"/>
    <n v="58800"/>
    <n v="0.98"/>
    <x v="4"/>
    <x v="2"/>
    <s v="Bank Transfer"/>
    <n v="21735"/>
    <x v="0"/>
    <x v="1"/>
    <s v="Delivered"/>
  </r>
  <r>
    <x v="399"/>
    <x v="10"/>
    <n v="585"/>
    <x v="4"/>
    <n v="1000"/>
    <n v="43"/>
    <n v="41"/>
    <n v="2500"/>
    <n v="41000"/>
    <n v="102500"/>
    <n v="0.6"/>
    <n v="61500"/>
    <x v="2"/>
    <n v="2275"/>
    <n v="93275"/>
    <n v="0.91"/>
    <x v="4"/>
    <x v="1"/>
    <s v="Credit Card"/>
    <n v="21760"/>
    <x v="1"/>
    <x v="1"/>
    <s v="Pending"/>
  </r>
  <r>
    <x v="400"/>
    <x v="2"/>
    <n v="586"/>
    <x v="1"/>
    <n v="1500"/>
    <n v="78"/>
    <n v="80"/>
    <n v="3000"/>
    <n v="120000"/>
    <n v="240000"/>
    <n v="0.5"/>
    <n v="120000"/>
    <x v="7"/>
    <n v="3000"/>
    <n v="0"/>
    <n v="0"/>
    <x v="1"/>
    <x v="3"/>
    <s v="Credit Card"/>
    <n v="21955"/>
    <x v="1"/>
    <x v="1"/>
    <s v="Returned"/>
  </r>
  <r>
    <x v="401"/>
    <x v="0"/>
    <n v="588"/>
    <x v="3"/>
    <n v="1500"/>
    <n v="120"/>
    <n v="60"/>
    <n v="3500"/>
    <n v="90000"/>
    <n v="210000"/>
    <n v="0.5714285714285714"/>
    <n v="120000"/>
    <x v="3"/>
    <n v="3255"/>
    <n v="195300"/>
    <n v="0.93"/>
    <x v="2"/>
    <x v="3"/>
    <s v="Cash on Delivery"/>
    <n v="21798"/>
    <x v="0"/>
    <x v="2"/>
    <s v="Returned"/>
  </r>
  <r>
    <x v="402"/>
    <x v="1"/>
    <n v="589"/>
    <x v="2"/>
    <n v="3000"/>
    <n v="40"/>
    <n v="30"/>
    <n v="7000"/>
    <n v="90000"/>
    <n v="210000"/>
    <n v="0.5714285714285714"/>
    <n v="120000"/>
    <x v="6"/>
    <n v="6580"/>
    <n v="197400"/>
    <n v="0.94"/>
    <x v="3"/>
    <x v="2"/>
    <s v="Cash on Delivery"/>
    <n v="21168"/>
    <x v="1"/>
    <x v="0"/>
    <s v="Delivered"/>
  </r>
  <r>
    <x v="224"/>
    <x v="2"/>
    <n v="590"/>
    <x v="1"/>
    <n v="1500"/>
    <n v="36"/>
    <n v="41"/>
    <n v="3000"/>
    <n v="61500"/>
    <n v="123000"/>
    <n v="0.5"/>
    <n v="61500"/>
    <x v="6"/>
    <n v="2820"/>
    <n v="115620"/>
    <n v="0.94"/>
    <x v="2"/>
    <x v="2"/>
    <s v="Cash on Delivery"/>
    <n v="22436"/>
    <x v="1"/>
    <x v="1"/>
    <s v="Returned"/>
  </r>
  <r>
    <x v="183"/>
    <x v="4"/>
    <n v="591"/>
    <x v="1"/>
    <n v="1500"/>
    <n v="100"/>
    <n v="48"/>
    <n v="3000"/>
    <n v="72000"/>
    <n v="144000"/>
    <n v="0.5"/>
    <n v="72000"/>
    <x v="3"/>
    <n v="2790"/>
    <n v="133920"/>
    <n v="0.93"/>
    <x v="2"/>
    <x v="3"/>
    <s v="Credit Card"/>
    <n v="22661"/>
    <x v="0"/>
    <x v="1"/>
    <s v="Pending"/>
  </r>
  <r>
    <x v="270"/>
    <x v="1"/>
    <n v="593"/>
    <x v="2"/>
    <n v="3000"/>
    <n v="81"/>
    <n v="6"/>
    <n v="7000"/>
    <n v="18000"/>
    <n v="42000"/>
    <n v="0.5714285714285714"/>
    <n v="24000"/>
    <x v="9"/>
    <n v="6930"/>
    <n v="41580"/>
    <n v="0.99"/>
    <x v="4"/>
    <x v="2"/>
    <s v="Bank Transfer"/>
    <n v="21051"/>
    <x v="0"/>
    <x v="1"/>
    <s v="Delivered"/>
  </r>
  <r>
    <x v="403"/>
    <x v="5"/>
    <n v="594"/>
    <x v="0"/>
    <n v="2500"/>
    <n v="63"/>
    <n v="36"/>
    <n v="5000"/>
    <n v="90000"/>
    <n v="180000"/>
    <n v="0.5"/>
    <n v="90000"/>
    <x v="10"/>
    <n v="4800"/>
    <n v="172800"/>
    <n v="0.96"/>
    <x v="1"/>
    <x v="1"/>
    <s v="Cash on Delivery"/>
    <n v="22374"/>
    <x v="0"/>
    <x v="0"/>
    <s v="Pending"/>
  </r>
  <r>
    <x v="404"/>
    <x v="7"/>
    <n v="595"/>
    <x v="2"/>
    <n v="3000"/>
    <n v="124"/>
    <n v="13"/>
    <n v="7000"/>
    <n v="39000"/>
    <n v="91000"/>
    <n v="0.5714285714285714"/>
    <n v="52000"/>
    <x v="0"/>
    <n v="6650"/>
    <n v="86450"/>
    <n v="0.95"/>
    <x v="2"/>
    <x v="2"/>
    <s v="Bank Transfer"/>
    <n v="21438"/>
    <x v="0"/>
    <x v="0"/>
    <s v="Pending"/>
  </r>
  <r>
    <x v="405"/>
    <x v="1"/>
    <n v="596"/>
    <x v="4"/>
    <n v="1000"/>
    <n v="40"/>
    <n v="6"/>
    <n v="2500"/>
    <n v="6000"/>
    <n v="15000"/>
    <n v="0.6"/>
    <n v="9000"/>
    <x v="2"/>
    <n v="2275"/>
    <n v="13650"/>
    <n v="0.91"/>
    <x v="1"/>
    <x v="3"/>
    <s v="Bank Transfer"/>
    <n v="21055"/>
    <x v="0"/>
    <x v="1"/>
    <s v="Pending"/>
  </r>
  <r>
    <x v="406"/>
    <x v="7"/>
    <n v="597"/>
    <x v="3"/>
    <n v="1500"/>
    <n v="72"/>
    <n v="71"/>
    <n v="3500"/>
    <n v="106500"/>
    <n v="248500"/>
    <n v="0.5714285714285714"/>
    <n v="142000"/>
    <x v="0"/>
    <n v="3325"/>
    <n v="236075"/>
    <n v="0.95"/>
    <x v="3"/>
    <x v="2"/>
    <s v="Credit Card"/>
    <n v="21683"/>
    <x v="0"/>
    <x v="1"/>
    <s v="Pending"/>
  </r>
  <r>
    <x v="291"/>
    <x v="2"/>
    <n v="598"/>
    <x v="0"/>
    <n v="2500"/>
    <n v="68"/>
    <n v="13"/>
    <n v="5000"/>
    <n v="32500"/>
    <n v="65000"/>
    <n v="0.5"/>
    <n v="32500"/>
    <x v="6"/>
    <n v="4700"/>
    <n v="61100"/>
    <n v="0.94"/>
    <x v="1"/>
    <x v="3"/>
    <s v="Credit Card"/>
    <n v="22607"/>
    <x v="1"/>
    <x v="1"/>
    <s v="Returned"/>
  </r>
  <r>
    <x v="407"/>
    <x v="5"/>
    <n v="599"/>
    <x v="4"/>
    <n v="1000"/>
    <n v="84"/>
    <n v="63"/>
    <n v="2500"/>
    <n v="63000"/>
    <n v="157500"/>
    <n v="0.6"/>
    <n v="94500"/>
    <x v="10"/>
    <n v="2400"/>
    <n v="151200"/>
    <n v="0.96"/>
    <x v="4"/>
    <x v="0"/>
    <s v="Cash on Delivery"/>
    <n v="22423"/>
    <x v="1"/>
    <x v="2"/>
    <s v="Delivered"/>
  </r>
  <r>
    <x v="379"/>
    <x v="9"/>
    <n v="600"/>
    <x v="4"/>
    <n v="1000"/>
    <n v="85"/>
    <n v="54"/>
    <n v="2500"/>
    <n v="54000"/>
    <n v="135000"/>
    <n v="0.6"/>
    <n v="81000"/>
    <x v="0"/>
    <n v="2375"/>
    <n v="128250"/>
    <n v="0.95"/>
    <x v="3"/>
    <x v="2"/>
    <s v="Credit Card"/>
    <n v="21351"/>
    <x v="1"/>
    <x v="0"/>
    <s v="Returned"/>
  </r>
  <r>
    <x v="408"/>
    <x v="8"/>
    <n v="601"/>
    <x v="4"/>
    <n v="1000"/>
    <n v="12"/>
    <n v="41"/>
    <n v="2500"/>
    <n v="41000"/>
    <n v="102500"/>
    <n v="0.6"/>
    <n v="61500"/>
    <x v="7"/>
    <n v="2500"/>
    <n v="0"/>
    <n v="0"/>
    <x v="4"/>
    <x v="2"/>
    <s v="Credit Card"/>
    <n v="22746"/>
    <x v="0"/>
    <x v="1"/>
    <s v="Returned"/>
  </r>
  <r>
    <x v="409"/>
    <x v="2"/>
    <n v="602"/>
    <x v="4"/>
    <n v="1000"/>
    <n v="48"/>
    <n v="70"/>
    <n v="2500"/>
    <n v="70000"/>
    <n v="175000"/>
    <n v="0.6"/>
    <n v="105000"/>
    <x v="8"/>
    <n v="2450"/>
    <n v="171500"/>
    <n v="0.98"/>
    <x v="2"/>
    <x v="2"/>
    <s v="Bank Transfer"/>
    <n v="21120"/>
    <x v="0"/>
    <x v="0"/>
    <s v="Pending"/>
  </r>
  <r>
    <x v="410"/>
    <x v="4"/>
    <n v="603"/>
    <x v="2"/>
    <n v="3000"/>
    <n v="92"/>
    <n v="97"/>
    <n v="7000"/>
    <n v="291000"/>
    <n v="679000"/>
    <n v="0.5714285714285714"/>
    <n v="388000"/>
    <x v="7"/>
    <n v="7000"/>
    <n v="0"/>
    <n v="0"/>
    <x v="4"/>
    <x v="0"/>
    <s v="Credit Card"/>
    <n v="21276"/>
    <x v="1"/>
    <x v="0"/>
    <s v="Delivered"/>
  </r>
  <r>
    <x v="213"/>
    <x v="0"/>
    <n v="605"/>
    <x v="0"/>
    <n v="2500"/>
    <n v="113"/>
    <n v="62"/>
    <n v="5000"/>
    <n v="155000"/>
    <n v="310000"/>
    <n v="0.5"/>
    <n v="155000"/>
    <x v="2"/>
    <n v="4550"/>
    <n v="282100"/>
    <n v="0.91"/>
    <x v="4"/>
    <x v="2"/>
    <s v="Cash on Delivery"/>
    <n v="22349"/>
    <x v="1"/>
    <x v="1"/>
    <s v="Pending"/>
  </r>
  <r>
    <x v="411"/>
    <x v="7"/>
    <n v="606"/>
    <x v="3"/>
    <n v="1500"/>
    <n v="101"/>
    <n v="43"/>
    <n v="3500"/>
    <n v="64500"/>
    <n v="150500"/>
    <n v="0.5714285714285714"/>
    <n v="86000"/>
    <x v="3"/>
    <n v="3255"/>
    <n v="139965"/>
    <n v="0.93"/>
    <x v="2"/>
    <x v="0"/>
    <s v="Credit Card"/>
    <n v="21616"/>
    <x v="1"/>
    <x v="2"/>
    <s v="Delivered"/>
  </r>
  <r>
    <x v="359"/>
    <x v="8"/>
    <n v="607"/>
    <x v="1"/>
    <n v="1500"/>
    <n v="69"/>
    <n v="92"/>
    <n v="3000"/>
    <n v="138000"/>
    <n v="276000"/>
    <n v="0.5"/>
    <n v="138000"/>
    <x v="2"/>
    <n v="2730"/>
    <n v="251160"/>
    <n v="0.91"/>
    <x v="3"/>
    <x v="2"/>
    <s v="Credit Card"/>
    <n v="21523"/>
    <x v="0"/>
    <x v="2"/>
    <s v="Returned"/>
  </r>
  <r>
    <x v="412"/>
    <x v="4"/>
    <n v="608"/>
    <x v="1"/>
    <n v="1500"/>
    <n v="143"/>
    <n v="3"/>
    <n v="3000"/>
    <n v="4500"/>
    <n v="9000"/>
    <n v="0.5"/>
    <n v="4500"/>
    <x v="6"/>
    <n v="2820"/>
    <n v="8460"/>
    <n v="0.94"/>
    <x v="1"/>
    <x v="1"/>
    <s v="Bank Transfer"/>
    <n v="22761"/>
    <x v="1"/>
    <x v="1"/>
    <s v="Pending"/>
  </r>
  <r>
    <x v="284"/>
    <x v="7"/>
    <n v="610"/>
    <x v="2"/>
    <n v="3000"/>
    <n v="146"/>
    <n v="40"/>
    <n v="7000"/>
    <n v="120000"/>
    <n v="280000"/>
    <n v="0.5714285714285714"/>
    <n v="160000"/>
    <x v="1"/>
    <n v="6440"/>
    <n v="257600"/>
    <n v="0.92"/>
    <x v="3"/>
    <x v="2"/>
    <s v="Cash on Delivery"/>
    <n v="21313"/>
    <x v="1"/>
    <x v="2"/>
    <s v="Returned"/>
  </r>
  <r>
    <x v="178"/>
    <x v="11"/>
    <n v="612"/>
    <x v="3"/>
    <n v="1500"/>
    <n v="13"/>
    <n v="11"/>
    <n v="3500"/>
    <n v="16500"/>
    <n v="38500"/>
    <n v="0.5714285714285714"/>
    <n v="22000"/>
    <x v="8"/>
    <n v="3430"/>
    <n v="37730"/>
    <n v="0.98"/>
    <x v="2"/>
    <x v="0"/>
    <s v="Bank Transfer"/>
    <n v="22859"/>
    <x v="1"/>
    <x v="0"/>
    <s v="Delivered"/>
  </r>
  <r>
    <x v="6"/>
    <x v="8"/>
    <n v="614"/>
    <x v="4"/>
    <n v="1000"/>
    <n v="136"/>
    <n v="59"/>
    <n v="2500"/>
    <n v="59000"/>
    <n v="147500"/>
    <n v="0.6"/>
    <n v="88500"/>
    <x v="7"/>
    <n v="2500"/>
    <n v="0"/>
    <n v="0"/>
    <x v="3"/>
    <x v="3"/>
    <s v="Bank Transfer"/>
    <n v="21841"/>
    <x v="0"/>
    <x v="0"/>
    <s v="Delivered"/>
  </r>
  <r>
    <x v="413"/>
    <x v="2"/>
    <n v="615"/>
    <x v="0"/>
    <n v="2500"/>
    <n v="111"/>
    <n v="66"/>
    <n v="5000"/>
    <n v="165000"/>
    <n v="330000"/>
    <n v="0.5"/>
    <n v="165000"/>
    <x v="6"/>
    <n v="4700"/>
    <n v="310200"/>
    <n v="0.94"/>
    <x v="3"/>
    <x v="2"/>
    <s v="Credit Card"/>
    <n v="21081"/>
    <x v="1"/>
    <x v="0"/>
    <s v="Returned"/>
  </r>
  <r>
    <x v="257"/>
    <x v="3"/>
    <n v="617"/>
    <x v="2"/>
    <n v="3000"/>
    <n v="126"/>
    <n v="23"/>
    <n v="7000"/>
    <n v="69000"/>
    <n v="161000"/>
    <n v="0.5714285714285714"/>
    <n v="92000"/>
    <x v="5"/>
    <n v="6790"/>
    <n v="156170"/>
    <n v="0.97"/>
    <x v="4"/>
    <x v="0"/>
    <s v="Credit Card"/>
    <n v="21444"/>
    <x v="0"/>
    <x v="1"/>
    <s v="Pending"/>
  </r>
  <r>
    <x v="414"/>
    <x v="2"/>
    <n v="618"/>
    <x v="3"/>
    <n v="1500"/>
    <n v="132"/>
    <n v="7"/>
    <n v="3500"/>
    <n v="10500"/>
    <n v="24500"/>
    <n v="0.5714285714285714"/>
    <n v="14000"/>
    <x v="8"/>
    <n v="3430"/>
    <n v="24010"/>
    <n v="0.98"/>
    <x v="2"/>
    <x v="3"/>
    <s v="Cash on Delivery"/>
    <n v="21005"/>
    <x v="1"/>
    <x v="1"/>
    <s v="Pending"/>
  </r>
  <r>
    <x v="340"/>
    <x v="5"/>
    <n v="619"/>
    <x v="4"/>
    <n v="1000"/>
    <n v="130"/>
    <n v="42"/>
    <n v="2500"/>
    <n v="42000"/>
    <n v="105000"/>
    <n v="0.6"/>
    <n v="63000"/>
    <x v="3"/>
    <n v="2325"/>
    <n v="97650"/>
    <n v="0.93"/>
    <x v="4"/>
    <x v="2"/>
    <s v="Cash on Delivery"/>
    <n v="21917"/>
    <x v="0"/>
    <x v="1"/>
    <s v="Returned"/>
  </r>
  <r>
    <x v="288"/>
    <x v="3"/>
    <n v="621"/>
    <x v="4"/>
    <n v="1000"/>
    <n v="38"/>
    <n v="100"/>
    <n v="2500"/>
    <n v="100000"/>
    <n v="250000"/>
    <n v="0.6"/>
    <n v="150000"/>
    <x v="3"/>
    <n v="2325"/>
    <n v="232500"/>
    <n v="0.93"/>
    <x v="3"/>
    <x v="2"/>
    <s v="Cash on Delivery"/>
    <n v="21341"/>
    <x v="0"/>
    <x v="0"/>
    <s v="Delivered"/>
  </r>
  <r>
    <x v="255"/>
    <x v="6"/>
    <n v="623"/>
    <x v="2"/>
    <n v="3000"/>
    <n v="97"/>
    <n v="39"/>
    <n v="7000"/>
    <n v="117000"/>
    <n v="273000"/>
    <n v="0.5714285714285714"/>
    <n v="156000"/>
    <x v="9"/>
    <n v="6930"/>
    <n v="270270"/>
    <n v="0.99"/>
    <x v="4"/>
    <x v="0"/>
    <s v="Credit Card"/>
    <n v="22093"/>
    <x v="0"/>
    <x v="0"/>
    <s v="Returned"/>
  </r>
  <r>
    <x v="415"/>
    <x v="2"/>
    <n v="624"/>
    <x v="3"/>
    <n v="1500"/>
    <n v="47"/>
    <n v="32"/>
    <n v="3500"/>
    <n v="48000"/>
    <n v="112000"/>
    <n v="0.5714285714285714"/>
    <n v="64000"/>
    <x v="0"/>
    <n v="3325"/>
    <n v="106400"/>
    <n v="0.95"/>
    <x v="1"/>
    <x v="0"/>
    <s v="Cash on Delivery"/>
    <n v="21654"/>
    <x v="0"/>
    <x v="0"/>
    <s v="Returned"/>
  </r>
  <r>
    <x v="416"/>
    <x v="3"/>
    <n v="625"/>
    <x v="4"/>
    <n v="1000"/>
    <n v="30"/>
    <n v="26"/>
    <n v="2500"/>
    <n v="26000"/>
    <n v="65000"/>
    <n v="0.6"/>
    <n v="39000"/>
    <x v="0"/>
    <n v="2375"/>
    <n v="61750"/>
    <n v="0.95"/>
    <x v="0"/>
    <x v="3"/>
    <s v="Cash on Delivery"/>
    <n v="21041"/>
    <x v="1"/>
    <x v="1"/>
    <s v="Delivered"/>
  </r>
  <r>
    <x v="417"/>
    <x v="2"/>
    <n v="626"/>
    <x v="0"/>
    <n v="2500"/>
    <n v="46"/>
    <n v="46"/>
    <n v="5000"/>
    <n v="115000"/>
    <n v="230000"/>
    <n v="0.5"/>
    <n v="115000"/>
    <x v="6"/>
    <n v="4700"/>
    <n v="216200"/>
    <n v="0.94"/>
    <x v="3"/>
    <x v="2"/>
    <s v="Cash on Delivery"/>
    <n v="21368"/>
    <x v="1"/>
    <x v="2"/>
    <s v="Pending"/>
  </r>
  <r>
    <x v="418"/>
    <x v="3"/>
    <n v="627"/>
    <x v="4"/>
    <n v="1000"/>
    <n v="105"/>
    <n v="18"/>
    <n v="2500"/>
    <n v="18000"/>
    <n v="45000"/>
    <n v="0.6"/>
    <n v="27000"/>
    <x v="8"/>
    <n v="2450"/>
    <n v="44100"/>
    <n v="0.98"/>
    <x v="3"/>
    <x v="0"/>
    <s v="Credit Card"/>
    <n v="21241"/>
    <x v="0"/>
    <x v="0"/>
    <s v="Pending"/>
  </r>
  <r>
    <x v="419"/>
    <x v="6"/>
    <n v="628"/>
    <x v="3"/>
    <n v="1500"/>
    <n v="89"/>
    <n v="27"/>
    <n v="3500"/>
    <n v="40500"/>
    <n v="94500"/>
    <n v="0.5714285714285714"/>
    <n v="54000"/>
    <x v="4"/>
    <n v="3150"/>
    <n v="85050"/>
    <n v="0.9"/>
    <x v="4"/>
    <x v="0"/>
    <s v="Bank Transfer"/>
    <n v="21761"/>
    <x v="0"/>
    <x v="0"/>
    <s v="Pending"/>
  </r>
  <r>
    <x v="51"/>
    <x v="10"/>
    <n v="629"/>
    <x v="4"/>
    <n v="1000"/>
    <n v="65"/>
    <n v="97"/>
    <n v="2500"/>
    <n v="97000"/>
    <n v="242500"/>
    <n v="0.6"/>
    <n v="145500"/>
    <x v="7"/>
    <n v="2500"/>
    <n v="0"/>
    <n v="0"/>
    <x v="2"/>
    <x v="1"/>
    <s v="Cash on Delivery"/>
    <n v="21812"/>
    <x v="1"/>
    <x v="2"/>
    <s v="Returned"/>
  </r>
  <r>
    <x v="362"/>
    <x v="7"/>
    <n v="631"/>
    <x v="4"/>
    <n v="1000"/>
    <n v="53"/>
    <n v="95"/>
    <n v="2500"/>
    <n v="95000"/>
    <n v="237500"/>
    <n v="0.6"/>
    <n v="142500"/>
    <x v="10"/>
    <n v="2400"/>
    <n v="228000"/>
    <n v="0.96"/>
    <x v="2"/>
    <x v="3"/>
    <s v="Bank Transfer"/>
    <n v="22952"/>
    <x v="0"/>
    <x v="2"/>
    <s v="Pending"/>
  </r>
  <r>
    <x v="192"/>
    <x v="10"/>
    <n v="632"/>
    <x v="4"/>
    <n v="1000"/>
    <n v="63"/>
    <n v="57"/>
    <n v="2500"/>
    <n v="57000"/>
    <n v="142500"/>
    <n v="0.6"/>
    <n v="85500"/>
    <x v="8"/>
    <n v="2450"/>
    <n v="139650"/>
    <n v="0.98"/>
    <x v="3"/>
    <x v="0"/>
    <s v="Cash on Delivery"/>
    <n v="22564"/>
    <x v="0"/>
    <x v="0"/>
    <s v="Returned"/>
  </r>
  <r>
    <x v="267"/>
    <x v="0"/>
    <n v="633"/>
    <x v="4"/>
    <n v="1000"/>
    <n v="47"/>
    <n v="92"/>
    <n v="2500"/>
    <n v="92000"/>
    <n v="230000"/>
    <n v="0.6"/>
    <n v="138000"/>
    <x v="4"/>
    <n v="2250"/>
    <n v="207000"/>
    <n v="0.9"/>
    <x v="3"/>
    <x v="1"/>
    <s v="Cash on Delivery"/>
    <n v="22086"/>
    <x v="1"/>
    <x v="2"/>
    <s v="Delivered"/>
  </r>
  <r>
    <x v="241"/>
    <x v="11"/>
    <n v="635"/>
    <x v="2"/>
    <n v="3000"/>
    <n v="119"/>
    <n v="6"/>
    <n v="7000"/>
    <n v="18000"/>
    <n v="42000"/>
    <n v="0.5714285714285714"/>
    <n v="24000"/>
    <x v="3"/>
    <n v="6510"/>
    <n v="39060"/>
    <n v="0.93"/>
    <x v="3"/>
    <x v="0"/>
    <s v="Bank Transfer"/>
    <n v="21578"/>
    <x v="1"/>
    <x v="2"/>
    <s v="Returned"/>
  </r>
  <r>
    <x v="120"/>
    <x v="1"/>
    <n v="637"/>
    <x v="0"/>
    <n v="2500"/>
    <n v="15"/>
    <n v="20"/>
    <n v="5000"/>
    <n v="50000"/>
    <n v="100000"/>
    <n v="0.5"/>
    <n v="50000"/>
    <x v="7"/>
    <n v="5000"/>
    <n v="0"/>
    <n v="0"/>
    <x v="4"/>
    <x v="2"/>
    <s v="Credit Card"/>
    <n v="22426"/>
    <x v="0"/>
    <x v="0"/>
    <s v="Pending"/>
  </r>
  <r>
    <x v="320"/>
    <x v="10"/>
    <n v="638"/>
    <x v="1"/>
    <n v="1500"/>
    <n v="85"/>
    <n v="33"/>
    <n v="3000"/>
    <n v="49500"/>
    <n v="99000"/>
    <n v="0.5"/>
    <n v="49500"/>
    <x v="10"/>
    <n v="2880"/>
    <n v="95040"/>
    <n v="0.96"/>
    <x v="4"/>
    <x v="2"/>
    <s v="Credit Card"/>
    <n v="21262"/>
    <x v="1"/>
    <x v="0"/>
    <s v="Delivered"/>
  </r>
  <r>
    <x v="420"/>
    <x v="1"/>
    <n v="639"/>
    <x v="1"/>
    <n v="1500"/>
    <n v="102"/>
    <n v="49"/>
    <n v="3000"/>
    <n v="73500"/>
    <n v="147000"/>
    <n v="0.5"/>
    <n v="73500"/>
    <x v="5"/>
    <n v="2910"/>
    <n v="142590"/>
    <n v="0.97"/>
    <x v="4"/>
    <x v="0"/>
    <s v="Credit Card"/>
    <n v="21306"/>
    <x v="1"/>
    <x v="2"/>
    <s v="Returned"/>
  </r>
  <r>
    <x v="421"/>
    <x v="9"/>
    <n v="640"/>
    <x v="2"/>
    <n v="3000"/>
    <n v="110"/>
    <n v="13"/>
    <n v="7000"/>
    <n v="39000"/>
    <n v="91000"/>
    <n v="0.5714285714285714"/>
    <n v="52000"/>
    <x v="8"/>
    <n v="6860"/>
    <n v="89180"/>
    <n v="0.98"/>
    <x v="2"/>
    <x v="2"/>
    <s v="Bank Transfer"/>
    <n v="21472"/>
    <x v="1"/>
    <x v="0"/>
    <s v="Pending"/>
  </r>
  <r>
    <x v="422"/>
    <x v="5"/>
    <n v="641"/>
    <x v="3"/>
    <n v="1500"/>
    <n v="72"/>
    <n v="1"/>
    <n v="3500"/>
    <n v="1500"/>
    <n v="3500"/>
    <n v="0.5714285714285714"/>
    <n v="2000"/>
    <x v="0"/>
    <n v="3325"/>
    <n v="3325"/>
    <n v="0.95"/>
    <x v="1"/>
    <x v="3"/>
    <s v="Bank Transfer"/>
    <n v="21133"/>
    <x v="1"/>
    <x v="0"/>
    <s v="Delivered"/>
  </r>
  <r>
    <x v="171"/>
    <x v="2"/>
    <n v="642"/>
    <x v="0"/>
    <n v="2500"/>
    <n v="31"/>
    <n v="27"/>
    <n v="5000"/>
    <n v="67500"/>
    <n v="135000"/>
    <n v="0.5"/>
    <n v="67500"/>
    <x v="6"/>
    <n v="4700"/>
    <n v="126900"/>
    <n v="0.94"/>
    <x v="0"/>
    <x v="0"/>
    <s v="Cash on Delivery"/>
    <n v="22061"/>
    <x v="0"/>
    <x v="2"/>
    <s v="Delivered"/>
  </r>
  <r>
    <x v="423"/>
    <x v="1"/>
    <n v="643"/>
    <x v="0"/>
    <n v="2500"/>
    <n v="150"/>
    <n v="86"/>
    <n v="5000"/>
    <n v="215000"/>
    <n v="430000"/>
    <n v="0.5"/>
    <n v="215000"/>
    <x v="6"/>
    <n v="4700"/>
    <n v="404200"/>
    <n v="0.94"/>
    <x v="4"/>
    <x v="3"/>
    <s v="Cash on Delivery"/>
    <n v="21975"/>
    <x v="0"/>
    <x v="1"/>
    <s v="Delivered"/>
  </r>
  <r>
    <x v="424"/>
    <x v="8"/>
    <n v="645"/>
    <x v="1"/>
    <n v="1500"/>
    <n v="82"/>
    <n v="1"/>
    <n v="3000"/>
    <n v="1500"/>
    <n v="3000"/>
    <n v="0.5"/>
    <n v="1500"/>
    <x v="6"/>
    <n v="2820"/>
    <n v="2820"/>
    <n v="0.94"/>
    <x v="0"/>
    <x v="1"/>
    <s v="Bank Transfer"/>
    <n v="22056"/>
    <x v="1"/>
    <x v="2"/>
    <s v="Delivered"/>
  </r>
  <r>
    <x v="425"/>
    <x v="2"/>
    <n v="646"/>
    <x v="0"/>
    <n v="2500"/>
    <n v="33"/>
    <n v="8"/>
    <n v="5000"/>
    <n v="20000"/>
    <n v="40000"/>
    <n v="0.5"/>
    <n v="20000"/>
    <x v="7"/>
    <n v="5000"/>
    <n v="0"/>
    <n v="0"/>
    <x v="0"/>
    <x v="0"/>
    <s v="Credit Card"/>
    <n v="21556"/>
    <x v="1"/>
    <x v="2"/>
    <s v="Returned"/>
  </r>
  <r>
    <x v="426"/>
    <x v="7"/>
    <n v="648"/>
    <x v="4"/>
    <n v="1000"/>
    <n v="34"/>
    <n v="6"/>
    <n v="2500"/>
    <n v="6000"/>
    <n v="15000"/>
    <n v="0.6"/>
    <n v="9000"/>
    <x v="5"/>
    <n v="2425"/>
    <n v="14550"/>
    <n v="0.97"/>
    <x v="0"/>
    <x v="3"/>
    <s v="Cash on Delivery"/>
    <n v="21726"/>
    <x v="0"/>
    <x v="2"/>
    <s v="Delivered"/>
  </r>
  <r>
    <x v="427"/>
    <x v="7"/>
    <n v="650"/>
    <x v="0"/>
    <n v="2500"/>
    <n v="73"/>
    <n v="11"/>
    <n v="5000"/>
    <n v="27500"/>
    <n v="55000"/>
    <n v="0.5"/>
    <n v="27500"/>
    <x v="9"/>
    <n v="4950"/>
    <n v="54450"/>
    <n v="0.99"/>
    <x v="2"/>
    <x v="2"/>
    <s v="Bank Transfer"/>
    <n v="21223"/>
    <x v="1"/>
    <x v="0"/>
    <s v="Pending"/>
  </r>
  <r>
    <x v="100"/>
    <x v="5"/>
    <n v="651"/>
    <x v="3"/>
    <n v="1500"/>
    <n v="109"/>
    <n v="82"/>
    <n v="3500"/>
    <n v="123000"/>
    <n v="287000"/>
    <n v="0.5714285714285714"/>
    <n v="164000"/>
    <x v="3"/>
    <n v="3255"/>
    <n v="266910"/>
    <n v="0.93"/>
    <x v="0"/>
    <x v="0"/>
    <s v="Credit Card"/>
    <n v="22962"/>
    <x v="0"/>
    <x v="1"/>
    <s v="Delivered"/>
  </r>
  <r>
    <x v="428"/>
    <x v="4"/>
    <n v="652"/>
    <x v="3"/>
    <n v="1500"/>
    <n v="137"/>
    <n v="96"/>
    <n v="3500"/>
    <n v="144000"/>
    <n v="336000"/>
    <n v="0.5714285714285714"/>
    <n v="192000"/>
    <x v="5"/>
    <n v="3395"/>
    <n v="325920"/>
    <n v="0.97"/>
    <x v="3"/>
    <x v="2"/>
    <s v="Bank Transfer"/>
    <n v="21958"/>
    <x v="1"/>
    <x v="2"/>
    <s v="Returned"/>
  </r>
  <r>
    <x v="175"/>
    <x v="8"/>
    <n v="653"/>
    <x v="0"/>
    <n v="2500"/>
    <n v="67"/>
    <n v="58"/>
    <n v="5000"/>
    <n v="145000"/>
    <n v="290000"/>
    <n v="0.5"/>
    <n v="145000"/>
    <x v="9"/>
    <n v="4950"/>
    <n v="287100"/>
    <n v="0.99"/>
    <x v="2"/>
    <x v="3"/>
    <s v="Cash on Delivery"/>
    <n v="21816"/>
    <x v="0"/>
    <x v="1"/>
    <s v="Delivered"/>
  </r>
  <r>
    <x v="41"/>
    <x v="6"/>
    <n v="654"/>
    <x v="1"/>
    <n v="1500"/>
    <n v="83"/>
    <n v="60"/>
    <n v="3000"/>
    <n v="90000"/>
    <n v="180000"/>
    <n v="0.5"/>
    <n v="90000"/>
    <x v="5"/>
    <n v="2910"/>
    <n v="174600"/>
    <n v="0.97"/>
    <x v="2"/>
    <x v="0"/>
    <s v="Credit Card"/>
    <n v="21577"/>
    <x v="1"/>
    <x v="1"/>
    <s v="Delivered"/>
  </r>
  <r>
    <x v="429"/>
    <x v="6"/>
    <n v="655"/>
    <x v="1"/>
    <n v="1500"/>
    <n v="25"/>
    <n v="75"/>
    <n v="3000"/>
    <n v="112500"/>
    <n v="225000"/>
    <n v="0.5"/>
    <n v="112500"/>
    <x v="4"/>
    <n v="2700"/>
    <n v="202500"/>
    <n v="0.9"/>
    <x v="3"/>
    <x v="2"/>
    <s v="Cash on Delivery"/>
    <n v="22101"/>
    <x v="1"/>
    <x v="1"/>
    <s v="Delivered"/>
  </r>
  <r>
    <x v="430"/>
    <x v="11"/>
    <n v="657"/>
    <x v="3"/>
    <n v="1500"/>
    <n v="140"/>
    <n v="58"/>
    <n v="3500"/>
    <n v="87000"/>
    <n v="203000"/>
    <n v="0.5714285714285714"/>
    <n v="116000"/>
    <x v="3"/>
    <n v="3255"/>
    <n v="188790"/>
    <n v="0.93"/>
    <x v="0"/>
    <x v="3"/>
    <s v="Credit Card"/>
    <n v="21265"/>
    <x v="1"/>
    <x v="1"/>
    <s v="Delivered"/>
  </r>
  <r>
    <x v="431"/>
    <x v="9"/>
    <n v="659"/>
    <x v="2"/>
    <n v="3000"/>
    <n v="38"/>
    <n v="18"/>
    <n v="7000"/>
    <n v="54000"/>
    <n v="126000"/>
    <n v="0.5714285714285714"/>
    <n v="72000"/>
    <x v="0"/>
    <n v="6650"/>
    <n v="119700"/>
    <n v="0.95"/>
    <x v="1"/>
    <x v="0"/>
    <s v="Credit Card"/>
    <n v="22561"/>
    <x v="0"/>
    <x v="0"/>
    <s v="Delivered"/>
  </r>
  <r>
    <x v="432"/>
    <x v="0"/>
    <n v="660"/>
    <x v="1"/>
    <n v="1500"/>
    <n v="35"/>
    <n v="28"/>
    <n v="3000"/>
    <n v="42000"/>
    <n v="84000"/>
    <n v="0.5"/>
    <n v="42000"/>
    <x v="3"/>
    <n v="2790"/>
    <n v="78120"/>
    <n v="0.93"/>
    <x v="3"/>
    <x v="1"/>
    <s v="Credit Card"/>
    <n v="21658"/>
    <x v="1"/>
    <x v="0"/>
    <s v="Delivered"/>
  </r>
  <r>
    <x v="14"/>
    <x v="10"/>
    <n v="661"/>
    <x v="3"/>
    <n v="1500"/>
    <n v="48"/>
    <n v="9"/>
    <n v="3500"/>
    <n v="13500"/>
    <n v="31500"/>
    <n v="0.5714285714285714"/>
    <n v="18000"/>
    <x v="8"/>
    <n v="3430"/>
    <n v="30870"/>
    <n v="0.98"/>
    <x v="3"/>
    <x v="0"/>
    <s v="Cash on Delivery"/>
    <n v="22464"/>
    <x v="1"/>
    <x v="0"/>
    <s v="Pending"/>
  </r>
  <r>
    <x v="433"/>
    <x v="2"/>
    <n v="663"/>
    <x v="4"/>
    <n v="1000"/>
    <n v="113"/>
    <n v="6"/>
    <n v="2500"/>
    <n v="6000"/>
    <n v="15000"/>
    <n v="0.6"/>
    <n v="9000"/>
    <x v="6"/>
    <n v="2350"/>
    <n v="14100"/>
    <n v="0.94"/>
    <x v="3"/>
    <x v="1"/>
    <s v="Cash on Delivery"/>
    <n v="22128"/>
    <x v="0"/>
    <x v="2"/>
    <s v="Delivered"/>
  </r>
  <r>
    <x v="91"/>
    <x v="10"/>
    <n v="664"/>
    <x v="3"/>
    <n v="1500"/>
    <n v="86"/>
    <n v="62"/>
    <n v="3500"/>
    <n v="93000"/>
    <n v="217000"/>
    <n v="0.5714285714285714"/>
    <n v="124000"/>
    <x v="10"/>
    <n v="3360"/>
    <n v="208320"/>
    <n v="0.96"/>
    <x v="1"/>
    <x v="1"/>
    <s v="Cash on Delivery"/>
    <n v="22325"/>
    <x v="1"/>
    <x v="0"/>
    <s v="Delivered"/>
  </r>
  <r>
    <x v="434"/>
    <x v="2"/>
    <n v="665"/>
    <x v="4"/>
    <n v="1000"/>
    <n v="82"/>
    <n v="49"/>
    <n v="2500"/>
    <n v="49000"/>
    <n v="122500"/>
    <n v="0.6"/>
    <n v="73500"/>
    <x v="5"/>
    <n v="2425"/>
    <n v="118825"/>
    <n v="0.97"/>
    <x v="4"/>
    <x v="3"/>
    <s v="Cash on Delivery"/>
    <n v="22857"/>
    <x v="0"/>
    <x v="1"/>
    <s v="Delivered"/>
  </r>
  <r>
    <x v="435"/>
    <x v="9"/>
    <n v="667"/>
    <x v="1"/>
    <n v="1500"/>
    <n v="129"/>
    <n v="11"/>
    <n v="3000"/>
    <n v="16500"/>
    <n v="33000"/>
    <n v="0.5"/>
    <n v="16500"/>
    <x v="9"/>
    <n v="2970"/>
    <n v="32670"/>
    <n v="0.99"/>
    <x v="1"/>
    <x v="1"/>
    <s v="Bank Transfer"/>
    <n v="21987"/>
    <x v="1"/>
    <x v="0"/>
    <s v="Delivered"/>
  </r>
  <r>
    <x v="310"/>
    <x v="0"/>
    <n v="668"/>
    <x v="3"/>
    <n v="1500"/>
    <n v="47"/>
    <n v="42"/>
    <n v="3500"/>
    <n v="63000"/>
    <n v="147000"/>
    <n v="0.5714285714285714"/>
    <n v="84000"/>
    <x v="9"/>
    <n v="3465"/>
    <n v="145530"/>
    <n v="0.99"/>
    <x v="4"/>
    <x v="1"/>
    <s v="Bank Transfer"/>
    <n v="22597"/>
    <x v="0"/>
    <x v="0"/>
    <s v="Returned"/>
  </r>
  <r>
    <x v="436"/>
    <x v="10"/>
    <n v="669"/>
    <x v="1"/>
    <n v="1500"/>
    <n v="92"/>
    <n v="6"/>
    <n v="3000"/>
    <n v="9000"/>
    <n v="18000"/>
    <n v="0.5"/>
    <n v="9000"/>
    <x v="3"/>
    <n v="2790"/>
    <n v="16740"/>
    <n v="0.93"/>
    <x v="3"/>
    <x v="3"/>
    <s v="Cash on Delivery"/>
    <n v="21366"/>
    <x v="1"/>
    <x v="1"/>
    <s v="Returned"/>
  </r>
  <r>
    <x v="437"/>
    <x v="2"/>
    <n v="670"/>
    <x v="3"/>
    <n v="1500"/>
    <n v="134"/>
    <n v="66"/>
    <n v="3500"/>
    <n v="99000"/>
    <n v="231000"/>
    <n v="0.5714285714285714"/>
    <n v="132000"/>
    <x v="2"/>
    <n v="3185"/>
    <n v="210210"/>
    <n v="0.91"/>
    <x v="0"/>
    <x v="2"/>
    <s v="Credit Card"/>
    <n v="22760"/>
    <x v="1"/>
    <x v="0"/>
    <s v="Pending"/>
  </r>
  <r>
    <x v="240"/>
    <x v="1"/>
    <n v="671"/>
    <x v="4"/>
    <n v="1000"/>
    <n v="57"/>
    <n v="57"/>
    <n v="2500"/>
    <n v="57000"/>
    <n v="142500"/>
    <n v="0.6"/>
    <n v="85500"/>
    <x v="3"/>
    <n v="2325"/>
    <n v="132525"/>
    <n v="0.93"/>
    <x v="2"/>
    <x v="0"/>
    <s v="Bank Transfer"/>
    <n v="21160"/>
    <x v="0"/>
    <x v="0"/>
    <s v="Delivered"/>
  </r>
  <r>
    <x v="438"/>
    <x v="3"/>
    <n v="673"/>
    <x v="0"/>
    <n v="2500"/>
    <n v="149"/>
    <n v="97"/>
    <n v="5000"/>
    <n v="242500"/>
    <n v="485000"/>
    <n v="0.5"/>
    <n v="242500"/>
    <x v="5"/>
    <n v="4850"/>
    <n v="470450"/>
    <n v="0.97"/>
    <x v="3"/>
    <x v="1"/>
    <s v="Bank Transfer"/>
    <n v="21195"/>
    <x v="0"/>
    <x v="0"/>
    <s v="Returned"/>
  </r>
  <r>
    <x v="391"/>
    <x v="11"/>
    <n v="676"/>
    <x v="4"/>
    <n v="1000"/>
    <n v="30"/>
    <n v="2"/>
    <n v="2500"/>
    <n v="2000"/>
    <n v="5000"/>
    <n v="0.6"/>
    <n v="3000"/>
    <x v="6"/>
    <n v="2350"/>
    <n v="4700"/>
    <n v="0.94"/>
    <x v="2"/>
    <x v="0"/>
    <s v="Credit Card"/>
    <n v="21747"/>
    <x v="0"/>
    <x v="2"/>
    <s v="Delivered"/>
  </r>
  <r>
    <x v="439"/>
    <x v="11"/>
    <n v="678"/>
    <x v="2"/>
    <n v="3000"/>
    <n v="122"/>
    <n v="91"/>
    <n v="7000"/>
    <n v="273000"/>
    <n v="637000"/>
    <n v="0.5714285714285714"/>
    <n v="364000"/>
    <x v="9"/>
    <n v="6930"/>
    <n v="630630"/>
    <n v="0.99"/>
    <x v="2"/>
    <x v="3"/>
    <s v="Bank Transfer"/>
    <n v="22642"/>
    <x v="1"/>
    <x v="0"/>
    <s v="Returned"/>
  </r>
  <r>
    <x v="94"/>
    <x v="8"/>
    <n v="679"/>
    <x v="4"/>
    <n v="1000"/>
    <n v="35"/>
    <n v="84"/>
    <n v="2500"/>
    <n v="84000"/>
    <n v="210000"/>
    <n v="0.6"/>
    <n v="126000"/>
    <x v="0"/>
    <n v="2375"/>
    <n v="199500"/>
    <n v="0.95"/>
    <x v="3"/>
    <x v="0"/>
    <s v="Credit Card"/>
    <n v="22322"/>
    <x v="0"/>
    <x v="2"/>
    <s v="Pending"/>
  </r>
  <r>
    <x v="440"/>
    <x v="5"/>
    <n v="680"/>
    <x v="4"/>
    <n v="1000"/>
    <n v="99"/>
    <n v="15"/>
    <n v="2500"/>
    <n v="15000"/>
    <n v="37500"/>
    <n v="0.6"/>
    <n v="22500"/>
    <x v="0"/>
    <n v="2375"/>
    <n v="35625"/>
    <n v="0.95"/>
    <x v="3"/>
    <x v="0"/>
    <s v="Cash on Delivery"/>
    <n v="22955"/>
    <x v="1"/>
    <x v="2"/>
    <s v="Pending"/>
  </r>
  <r>
    <x v="423"/>
    <x v="11"/>
    <n v="681"/>
    <x v="4"/>
    <n v="1000"/>
    <n v="149"/>
    <n v="62"/>
    <n v="2500"/>
    <n v="62000"/>
    <n v="155000"/>
    <n v="0.6"/>
    <n v="93000"/>
    <x v="6"/>
    <n v="2350"/>
    <n v="145700"/>
    <n v="0.94"/>
    <x v="2"/>
    <x v="1"/>
    <s v="Credit Card"/>
    <n v="21293"/>
    <x v="0"/>
    <x v="2"/>
    <s v="Delivered"/>
  </r>
  <r>
    <x v="441"/>
    <x v="11"/>
    <n v="682"/>
    <x v="3"/>
    <n v="1500"/>
    <n v="76"/>
    <n v="87"/>
    <n v="3500"/>
    <n v="130500"/>
    <n v="304500"/>
    <n v="0.5714285714285714"/>
    <n v="174000"/>
    <x v="0"/>
    <n v="3325"/>
    <n v="289275"/>
    <n v="0.95"/>
    <x v="2"/>
    <x v="1"/>
    <s v="Bank Transfer"/>
    <n v="21575"/>
    <x v="1"/>
    <x v="1"/>
    <s v="Delivered"/>
  </r>
  <r>
    <x v="442"/>
    <x v="6"/>
    <n v="683"/>
    <x v="4"/>
    <n v="1000"/>
    <n v="23"/>
    <n v="59"/>
    <n v="2500"/>
    <n v="59000"/>
    <n v="147500"/>
    <n v="0.6"/>
    <n v="88500"/>
    <x v="0"/>
    <n v="2375"/>
    <n v="140125"/>
    <n v="0.95"/>
    <x v="1"/>
    <x v="0"/>
    <s v="Bank Transfer"/>
    <n v="22304"/>
    <x v="0"/>
    <x v="0"/>
    <s v="Returned"/>
  </r>
  <r>
    <x v="64"/>
    <x v="9"/>
    <n v="686"/>
    <x v="2"/>
    <n v="3000"/>
    <n v="86"/>
    <n v="6"/>
    <n v="7000"/>
    <n v="18000"/>
    <n v="42000"/>
    <n v="0.5714285714285714"/>
    <n v="24000"/>
    <x v="8"/>
    <n v="6860"/>
    <n v="41160"/>
    <n v="0.98"/>
    <x v="3"/>
    <x v="0"/>
    <s v="Cash on Delivery"/>
    <n v="22393"/>
    <x v="1"/>
    <x v="0"/>
    <s v="Pending"/>
  </r>
  <r>
    <x v="129"/>
    <x v="8"/>
    <n v="687"/>
    <x v="4"/>
    <n v="1000"/>
    <n v="86"/>
    <n v="27"/>
    <n v="2500"/>
    <n v="27000"/>
    <n v="67500"/>
    <n v="0.6"/>
    <n v="40500"/>
    <x v="9"/>
    <n v="2475"/>
    <n v="66825"/>
    <n v="0.99"/>
    <x v="2"/>
    <x v="1"/>
    <s v="Bank Transfer"/>
    <n v="21910"/>
    <x v="1"/>
    <x v="1"/>
    <s v="Delivered"/>
  </r>
  <r>
    <x v="48"/>
    <x v="6"/>
    <n v="688"/>
    <x v="4"/>
    <n v="1000"/>
    <n v="44"/>
    <n v="3"/>
    <n v="2500"/>
    <n v="3000"/>
    <n v="7500"/>
    <n v="0.6"/>
    <n v="4500"/>
    <x v="9"/>
    <n v="2475"/>
    <n v="7425"/>
    <n v="0.99"/>
    <x v="1"/>
    <x v="1"/>
    <s v="Cash on Delivery"/>
    <n v="22696"/>
    <x v="0"/>
    <x v="0"/>
    <s v="Pending"/>
  </r>
  <r>
    <x v="102"/>
    <x v="3"/>
    <n v="689"/>
    <x v="2"/>
    <n v="3000"/>
    <n v="64"/>
    <n v="15"/>
    <n v="7000"/>
    <n v="45000"/>
    <n v="105000"/>
    <n v="0.5714285714285714"/>
    <n v="60000"/>
    <x v="9"/>
    <n v="6930"/>
    <n v="103950"/>
    <n v="0.99"/>
    <x v="3"/>
    <x v="0"/>
    <s v="Credit Card"/>
    <n v="21338"/>
    <x v="1"/>
    <x v="0"/>
    <s v="Pending"/>
  </r>
  <r>
    <x v="412"/>
    <x v="6"/>
    <n v="691"/>
    <x v="2"/>
    <n v="3000"/>
    <n v="99"/>
    <n v="19"/>
    <n v="7000"/>
    <n v="57000"/>
    <n v="133000"/>
    <n v="0.5714285714285714"/>
    <n v="76000"/>
    <x v="9"/>
    <n v="6930"/>
    <n v="131670"/>
    <n v="0.99"/>
    <x v="3"/>
    <x v="1"/>
    <s v="Cash on Delivery"/>
    <n v="21885"/>
    <x v="1"/>
    <x v="0"/>
    <s v="Returned"/>
  </r>
  <r>
    <x v="52"/>
    <x v="7"/>
    <n v="692"/>
    <x v="1"/>
    <n v="1500"/>
    <n v="145"/>
    <n v="63"/>
    <n v="3000"/>
    <n v="94500"/>
    <n v="189000"/>
    <n v="0.5"/>
    <n v="94500"/>
    <x v="3"/>
    <n v="2790"/>
    <n v="175770"/>
    <n v="0.93"/>
    <x v="1"/>
    <x v="1"/>
    <s v="Credit Card"/>
    <n v="22053"/>
    <x v="0"/>
    <x v="1"/>
    <s v="Pending"/>
  </r>
  <r>
    <x v="133"/>
    <x v="9"/>
    <n v="693"/>
    <x v="1"/>
    <n v="1500"/>
    <n v="92"/>
    <n v="85"/>
    <n v="3000"/>
    <n v="127500"/>
    <n v="255000"/>
    <n v="0.5"/>
    <n v="127500"/>
    <x v="7"/>
    <n v="3000"/>
    <n v="0"/>
    <n v="0"/>
    <x v="3"/>
    <x v="1"/>
    <s v="Cash on Delivery"/>
    <n v="21124"/>
    <x v="1"/>
    <x v="0"/>
    <s v="Pending"/>
  </r>
  <r>
    <x v="92"/>
    <x v="5"/>
    <n v="695"/>
    <x v="1"/>
    <n v="1500"/>
    <n v="150"/>
    <n v="50"/>
    <n v="3000"/>
    <n v="75000"/>
    <n v="150000"/>
    <n v="0.5"/>
    <n v="75000"/>
    <x v="0"/>
    <n v="2850"/>
    <n v="142500"/>
    <n v="0.95"/>
    <x v="3"/>
    <x v="3"/>
    <s v="Cash on Delivery"/>
    <n v="21993"/>
    <x v="1"/>
    <x v="0"/>
    <s v="Pending"/>
  </r>
  <r>
    <x v="354"/>
    <x v="11"/>
    <n v="697"/>
    <x v="3"/>
    <n v="1500"/>
    <n v="68"/>
    <n v="4"/>
    <n v="3500"/>
    <n v="6000"/>
    <n v="14000"/>
    <n v="0.5714285714285714"/>
    <n v="8000"/>
    <x v="0"/>
    <n v="3325"/>
    <n v="13300"/>
    <n v="0.95"/>
    <x v="2"/>
    <x v="1"/>
    <s v="Cash on Delivery"/>
    <n v="21312"/>
    <x v="1"/>
    <x v="0"/>
    <s v="Pending"/>
  </r>
  <r>
    <x v="63"/>
    <x v="8"/>
    <n v="700"/>
    <x v="1"/>
    <n v="1500"/>
    <n v="135"/>
    <n v="31"/>
    <n v="3000"/>
    <n v="46500"/>
    <n v="93000"/>
    <n v="0.5"/>
    <n v="46500"/>
    <x v="0"/>
    <n v="2850"/>
    <n v="88350"/>
    <n v="0.95"/>
    <x v="1"/>
    <x v="0"/>
    <s v="Bank Transfer"/>
    <n v="22044"/>
    <x v="1"/>
    <x v="0"/>
    <s v="Delivered"/>
  </r>
  <r>
    <x v="419"/>
    <x v="3"/>
    <n v="702"/>
    <x v="1"/>
    <n v="1500"/>
    <n v="70"/>
    <n v="43"/>
    <n v="3000"/>
    <n v="64500"/>
    <n v="129000"/>
    <n v="0.5"/>
    <n v="64500"/>
    <x v="5"/>
    <n v="2910"/>
    <n v="125130"/>
    <n v="0.97"/>
    <x v="0"/>
    <x v="1"/>
    <s v="Cash on Delivery"/>
    <n v="22491"/>
    <x v="1"/>
    <x v="1"/>
    <s v="Returned"/>
  </r>
  <r>
    <x v="127"/>
    <x v="7"/>
    <n v="703"/>
    <x v="1"/>
    <n v="1500"/>
    <n v="125"/>
    <n v="46"/>
    <n v="3000"/>
    <n v="69000"/>
    <n v="138000"/>
    <n v="0.5"/>
    <n v="69000"/>
    <x v="5"/>
    <n v="2910"/>
    <n v="133860"/>
    <n v="0.97"/>
    <x v="0"/>
    <x v="1"/>
    <s v="Credit Card"/>
    <n v="22021"/>
    <x v="0"/>
    <x v="1"/>
    <s v="Delivered"/>
  </r>
  <r>
    <x v="443"/>
    <x v="9"/>
    <n v="705"/>
    <x v="2"/>
    <n v="3000"/>
    <n v="40"/>
    <n v="65"/>
    <n v="7000"/>
    <n v="195000"/>
    <n v="455000"/>
    <n v="0.5714285714285714"/>
    <n v="260000"/>
    <x v="6"/>
    <n v="6580"/>
    <n v="427700"/>
    <n v="0.94"/>
    <x v="2"/>
    <x v="3"/>
    <s v="Bank Transfer"/>
    <n v="21122"/>
    <x v="0"/>
    <x v="2"/>
    <s v="Returned"/>
  </r>
  <r>
    <x v="444"/>
    <x v="8"/>
    <n v="712"/>
    <x v="1"/>
    <n v="1500"/>
    <n v="52"/>
    <n v="29"/>
    <n v="3000"/>
    <n v="43500"/>
    <n v="87000"/>
    <n v="0.5"/>
    <n v="43500"/>
    <x v="2"/>
    <n v="2730"/>
    <n v="79170"/>
    <n v="0.91"/>
    <x v="4"/>
    <x v="2"/>
    <s v="Bank Transfer"/>
    <n v="22941"/>
    <x v="0"/>
    <x v="1"/>
    <s v="Pending"/>
  </r>
  <r>
    <x v="347"/>
    <x v="7"/>
    <n v="714"/>
    <x v="4"/>
    <n v="1000"/>
    <n v="135"/>
    <n v="63"/>
    <n v="2500"/>
    <n v="63000"/>
    <n v="157500"/>
    <n v="0.6"/>
    <n v="94500"/>
    <x v="1"/>
    <n v="2300"/>
    <n v="144900"/>
    <n v="0.92"/>
    <x v="2"/>
    <x v="0"/>
    <s v="Cash on Delivery"/>
    <n v="22201"/>
    <x v="0"/>
    <x v="1"/>
    <s v="Returned"/>
  </r>
  <r>
    <x v="445"/>
    <x v="4"/>
    <n v="715"/>
    <x v="3"/>
    <n v="1500"/>
    <n v="64"/>
    <n v="21"/>
    <n v="3500"/>
    <n v="31500"/>
    <n v="73500"/>
    <n v="0.5714285714285714"/>
    <n v="42000"/>
    <x v="5"/>
    <n v="3395"/>
    <n v="71295"/>
    <n v="0.97"/>
    <x v="1"/>
    <x v="3"/>
    <s v="Bank Transfer"/>
    <n v="22977"/>
    <x v="1"/>
    <x v="0"/>
    <s v="Pending"/>
  </r>
  <r>
    <x v="446"/>
    <x v="7"/>
    <n v="716"/>
    <x v="3"/>
    <n v="1500"/>
    <n v="69"/>
    <n v="20"/>
    <n v="3500"/>
    <n v="30000"/>
    <n v="70000"/>
    <n v="0.5714285714285714"/>
    <n v="40000"/>
    <x v="10"/>
    <n v="3360"/>
    <n v="67200"/>
    <n v="0.96"/>
    <x v="2"/>
    <x v="3"/>
    <s v="Credit Card"/>
    <n v="22543"/>
    <x v="1"/>
    <x v="0"/>
    <s v="Pending"/>
  </r>
  <r>
    <x v="447"/>
    <x v="4"/>
    <n v="717"/>
    <x v="1"/>
    <n v="1500"/>
    <n v="98"/>
    <n v="47"/>
    <n v="3000"/>
    <n v="70500"/>
    <n v="141000"/>
    <n v="0.5"/>
    <n v="70500"/>
    <x v="5"/>
    <n v="2910"/>
    <n v="136770"/>
    <n v="0.97"/>
    <x v="1"/>
    <x v="1"/>
    <s v="Cash on Delivery"/>
    <n v="22055"/>
    <x v="1"/>
    <x v="2"/>
    <s v="Returned"/>
  </r>
  <r>
    <x v="189"/>
    <x v="7"/>
    <n v="719"/>
    <x v="1"/>
    <n v="1500"/>
    <n v="45"/>
    <n v="28"/>
    <n v="3000"/>
    <n v="42000"/>
    <n v="84000"/>
    <n v="0.5"/>
    <n v="42000"/>
    <x v="9"/>
    <n v="2970"/>
    <n v="83160"/>
    <n v="0.99"/>
    <x v="1"/>
    <x v="2"/>
    <s v="Bank Transfer"/>
    <n v="21673"/>
    <x v="0"/>
    <x v="2"/>
    <s v="Returned"/>
  </r>
  <r>
    <x v="204"/>
    <x v="11"/>
    <n v="720"/>
    <x v="3"/>
    <n v="1500"/>
    <n v="135"/>
    <n v="17"/>
    <n v="3500"/>
    <n v="25500"/>
    <n v="59500"/>
    <n v="0.5714285714285714"/>
    <n v="34000"/>
    <x v="5"/>
    <n v="3395"/>
    <n v="57715"/>
    <n v="0.97"/>
    <x v="1"/>
    <x v="3"/>
    <s v="Bank Transfer"/>
    <n v="22727"/>
    <x v="1"/>
    <x v="0"/>
    <s v="Returned"/>
  </r>
  <r>
    <x v="440"/>
    <x v="8"/>
    <n v="721"/>
    <x v="3"/>
    <n v="1500"/>
    <n v="101"/>
    <n v="51"/>
    <n v="3500"/>
    <n v="76500"/>
    <n v="178500"/>
    <n v="0.5714285714285714"/>
    <n v="102000"/>
    <x v="1"/>
    <n v="3220"/>
    <n v="164220"/>
    <n v="0.92"/>
    <x v="1"/>
    <x v="3"/>
    <s v="Bank Transfer"/>
    <n v="21214"/>
    <x v="0"/>
    <x v="0"/>
    <s v="Delivered"/>
  </r>
  <r>
    <x v="448"/>
    <x v="4"/>
    <n v="722"/>
    <x v="0"/>
    <n v="2500"/>
    <n v="61"/>
    <n v="32"/>
    <n v="5000"/>
    <n v="80000"/>
    <n v="160000"/>
    <n v="0.5"/>
    <n v="80000"/>
    <x v="1"/>
    <n v="4600"/>
    <n v="147200"/>
    <n v="0.92"/>
    <x v="1"/>
    <x v="0"/>
    <s v="Credit Card"/>
    <n v="21629"/>
    <x v="0"/>
    <x v="0"/>
    <s v="Pending"/>
  </r>
  <r>
    <x v="423"/>
    <x v="3"/>
    <n v="724"/>
    <x v="3"/>
    <n v="1500"/>
    <n v="128"/>
    <n v="36"/>
    <n v="3500"/>
    <n v="54000"/>
    <n v="126000"/>
    <n v="0.5714285714285714"/>
    <n v="72000"/>
    <x v="9"/>
    <n v="3465"/>
    <n v="124740"/>
    <n v="0.99"/>
    <x v="1"/>
    <x v="1"/>
    <s v="Cash on Delivery"/>
    <n v="22805"/>
    <x v="1"/>
    <x v="2"/>
    <s v="Pending"/>
  </r>
  <r>
    <x v="449"/>
    <x v="10"/>
    <n v="725"/>
    <x v="0"/>
    <n v="2500"/>
    <n v="39"/>
    <n v="58"/>
    <n v="5000"/>
    <n v="145000"/>
    <n v="290000"/>
    <n v="0.5"/>
    <n v="145000"/>
    <x v="5"/>
    <n v="4850"/>
    <n v="281300"/>
    <n v="0.97"/>
    <x v="1"/>
    <x v="0"/>
    <s v="Credit Card"/>
    <n v="22010"/>
    <x v="0"/>
    <x v="0"/>
    <s v="Delivered"/>
  </r>
  <r>
    <x v="450"/>
    <x v="2"/>
    <n v="726"/>
    <x v="4"/>
    <n v="1000"/>
    <n v="41"/>
    <n v="21"/>
    <n v="2500"/>
    <n v="21000"/>
    <n v="52500"/>
    <n v="0.6"/>
    <n v="31500"/>
    <x v="10"/>
    <n v="2400"/>
    <n v="50400"/>
    <n v="0.96"/>
    <x v="2"/>
    <x v="0"/>
    <s v="Cash on Delivery"/>
    <n v="22451"/>
    <x v="1"/>
    <x v="1"/>
    <s v="Pending"/>
  </r>
  <r>
    <x v="253"/>
    <x v="9"/>
    <n v="727"/>
    <x v="3"/>
    <n v="1500"/>
    <n v="74"/>
    <n v="60"/>
    <n v="3500"/>
    <n v="90000"/>
    <n v="210000"/>
    <n v="0.5714285714285714"/>
    <n v="120000"/>
    <x v="7"/>
    <n v="3500"/>
    <n v="0"/>
    <n v="0"/>
    <x v="1"/>
    <x v="3"/>
    <s v="Cash on Delivery"/>
    <n v="21423"/>
    <x v="1"/>
    <x v="1"/>
    <s v="Delivered"/>
  </r>
  <r>
    <x v="34"/>
    <x v="3"/>
    <n v="728"/>
    <x v="3"/>
    <n v="1500"/>
    <n v="49"/>
    <n v="31"/>
    <n v="3500"/>
    <n v="46500"/>
    <n v="108500"/>
    <n v="0.5714285714285714"/>
    <n v="62000"/>
    <x v="0"/>
    <n v="3325"/>
    <n v="103075"/>
    <n v="0.95"/>
    <x v="0"/>
    <x v="3"/>
    <s v="Credit Card"/>
    <n v="22940"/>
    <x v="0"/>
    <x v="2"/>
    <s v="Pending"/>
  </r>
  <r>
    <x v="223"/>
    <x v="2"/>
    <n v="729"/>
    <x v="2"/>
    <n v="3000"/>
    <n v="109"/>
    <n v="11"/>
    <n v="7000"/>
    <n v="33000"/>
    <n v="77000"/>
    <n v="0.5714285714285714"/>
    <n v="44000"/>
    <x v="3"/>
    <n v="6510"/>
    <n v="71610"/>
    <n v="0.93"/>
    <x v="4"/>
    <x v="2"/>
    <s v="Credit Card"/>
    <n v="22633"/>
    <x v="0"/>
    <x v="0"/>
    <s v="Pending"/>
  </r>
  <r>
    <x v="451"/>
    <x v="1"/>
    <n v="730"/>
    <x v="1"/>
    <n v="1500"/>
    <n v="110"/>
    <n v="40"/>
    <n v="3000"/>
    <n v="60000"/>
    <n v="120000"/>
    <n v="0.5"/>
    <n v="60000"/>
    <x v="4"/>
    <n v="2700"/>
    <n v="108000"/>
    <n v="0.9"/>
    <x v="4"/>
    <x v="0"/>
    <s v="Cash on Delivery"/>
    <n v="21528"/>
    <x v="0"/>
    <x v="1"/>
    <s v="Returned"/>
  </r>
  <r>
    <x v="452"/>
    <x v="0"/>
    <n v="731"/>
    <x v="1"/>
    <n v="1500"/>
    <n v="47"/>
    <n v="32"/>
    <n v="3000"/>
    <n v="48000"/>
    <n v="96000"/>
    <n v="0.5"/>
    <n v="48000"/>
    <x v="6"/>
    <n v="2820"/>
    <n v="90240"/>
    <n v="0.94"/>
    <x v="0"/>
    <x v="3"/>
    <s v="Credit Card"/>
    <n v="22552"/>
    <x v="1"/>
    <x v="1"/>
    <s v="Delivered"/>
  </r>
  <r>
    <x v="453"/>
    <x v="3"/>
    <n v="732"/>
    <x v="4"/>
    <n v="1000"/>
    <n v="61"/>
    <n v="51"/>
    <n v="2500"/>
    <n v="51000"/>
    <n v="127500"/>
    <n v="0.6"/>
    <n v="76500"/>
    <x v="4"/>
    <n v="2250"/>
    <n v="114750"/>
    <n v="0.9"/>
    <x v="2"/>
    <x v="0"/>
    <s v="Cash on Delivery"/>
    <n v="22862"/>
    <x v="0"/>
    <x v="1"/>
    <s v="Returned"/>
  </r>
  <r>
    <x v="454"/>
    <x v="11"/>
    <n v="733"/>
    <x v="0"/>
    <n v="2500"/>
    <n v="95"/>
    <n v="74"/>
    <n v="5000"/>
    <n v="185000"/>
    <n v="370000"/>
    <n v="0.5"/>
    <n v="185000"/>
    <x v="0"/>
    <n v="4750"/>
    <n v="351500"/>
    <n v="0.95"/>
    <x v="4"/>
    <x v="2"/>
    <s v="Credit Card"/>
    <n v="22933"/>
    <x v="1"/>
    <x v="1"/>
    <s v="Returned"/>
  </r>
  <r>
    <x v="106"/>
    <x v="6"/>
    <n v="737"/>
    <x v="2"/>
    <n v="3000"/>
    <n v="18"/>
    <n v="70"/>
    <n v="7000"/>
    <n v="210000"/>
    <n v="490000"/>
    <n v="0.5714285714285714"/>
    <n v="280000"/>
    <x v="7"/>
    <n v="7000"/>
    <n v="0"/>
    <n v="0"/>
    <x v="4"/>
    <x v="1"/>
    <s v="Credit Card"/>
    <n v="22154"/>
    <x v="0"/>
    <x v="2"/>
    <s v="Delivered"/>
  </r>
  <r>
    <x v="455"/>
    <x v="8"/>
    <n v="739"/>
    <x v="1"/>
    <n v="1500"/>
    <n v="21"/>
    <n v="40"/>
    <n v="3000"/>
    <n v="60000"/>
    <n v="120000"/>
    <n v="0.5"/>
    <n v="60000"/>
    <x v="5"/>
    <n v="2910"/>
    <n v="116400"/>
    <n v="0.97"/>
    <x v="4"/>
    <x v="0"/>
    <s v="Credit Card"/>
    <n v="22994"/>
    <x v="1"/>
    <x v="1"/>
    <s v="Pending"/>
  </r>
  <r>
    <x v="456"/>
    <x v="2"/>
    <n v="740"/>
    <x v="4"/>
    <n v="1000"/>
    <n v="73"/>
    <n v="83"/>
    <n v="2500"/>
    <n v="83000"/>
    <n v="207500"/>
    <n v="0.6"/>
    <n v="124500"/>
    <x v="9"/>
    <n v="2475"/>
    <n v="205425"/>
    <n v="0.99"/>
    <x v="3"/>
    <x v="1"/>
    <s v="Credit Card"/>
    <n v="22617"/>
    <x v="1"/>
    <x v="2"/>
    <s v="Returned"/>
  </r>
  <r>
    <x v="302"/>
    <x v="4"/>
    <n v="741"/>
    <x v="0"/>
    <n v="2500"/>
    <n v="137"/>
    <n v="71"/>
    <n v="5000"/>
    <n v="177500"/>
    <n v="355000"/>
    <n v="0.5"/>
    <n v="177500"/>
    <x v="3"/>
    <n v="4650"/>
    <n v="330150"/>
    <n v="0.93"/>
    <x v="3"/>
    <x v="1"/>
    <s v="Cash on Delivery"/>
    <n v="21716"/>
    <x v="0"/>
    <x v="2"/>
    <s v="Returned"/>
  </r>
  <r>
    <x v="43"/>
    <x v="2"/>
    <n v="742"/>
    <x v="1"/>
    <n v="1500"/>
    <n v="118"/>
    <n v="96"/>
    <n v="3000"/>
    <n v="144000"/>
    <n v="288000"/>
    <n v="0.5"/>
    <n v="144000"/>
    <x v="10"/>
    <n v="2880"/>
    <n v="276480"/>
    <n v="0.96"/>
    <x v="1"/>
    <x v="3"/>
    <s v="Credit Card"/>
    <n v="21517"/>
    <x v="0"/>
    <x v="2"/>
    <s v="Delivered"/>
  </r>
  <r>
    <x v="450"/>
    <x v="6"/>
    <n v="743"/>
    <x v="3"/>
    <n v="1500"/>
    <n v="74"/>
    <n v="33"/>
    <n v="3500"/>
    <n v="49500"/>
    <n v="115500"/>
    <n v="0.5714285714285714"/>
    <n v="66000"/>
    <x v="6"/>
    <n v="3290"/>
    <n v="108570"/>
    <n v="0.94"/>
    <x v="3"/>
    <x v="3"/>
    <s v="Bank Transfer"/>
    <n v="22326"/>
    <x v="0"/>
    <x v="2"/>
    <s v="Returned"/>
  </r>
  <r>
    <x v="404"/>
    <x v="6"/>
    <n v="744"/>
    <x v="1"/>
    <n v="1500"/>
    <n v="16"/>
    <n v="86"/>
    <n v="3000"/>
    <n v="129000"/>
    <n v="258000"/>
    <n v="0.5"/>
    <n v="129000"/>
    <x v="10"/>
    <n v="2880"/>
    <n v="247680"/>
    <n v="0.96"/>
    <x v="4"/>
    <x v="1"/>
    <s v="Bank Transfer"/>
    <n v="22359"/>
    <x v="0"/>
    <x v="2"/>
    <s v="Pending"/>
  </r>
  <r>
    <x v="457"/>
    <x v="7"/>
    <n v="745"/>
    <x v="3"/>
    <n v="1500"/>
    <n v="137"/>
    <n v="17"/>
    <n v="3500"/>
    <n v="25500"/>
    <n v="59500"/>
    <n v="0.5714285714285714"/>
    <n v="34000"/>
    <x v="7"/>
    <n v="3500"/>
    <n v="0"/>
    <n v="0"/>
    <x v="0"/>
    <x v="3"/>
    <s v="Credit Card"/>
    <n v="22400"/>
    <x v="0"/>
    <x v="0"/>
    <s v="Delivered"/>
  </r>
  <r>
    <x v="458"/>
    <x v="6"/>
    <n v="746"/>
    <x v="0"/>
    <n v="2500"/>
    <n v="45"/>
    <n v="89"/>
    <n v="5000"/>
    <n v="222500"/>
    <n v="445000"/>
    <n v="0.5"/>
    <n v="222500"/>
    <x v="0"/>
    <n v="4750"/>
    <n v="422750"/>
    <n v="0.95"/>
    <x v="2"/>
    <x v="0"/>
    <s v="Credit Card"/>
    <n v="21650"/>
    <x v="0"/>
    <x v="1"/>
    <s v="Pending"/>
  </r>
  <r>
    <x v="459"/>
    <x v="11"/>
    <n v="749"/>
    <x v="0"/>
    <n v="2500"/>
    <n v="112"/>
    <n v="24"/>
    <n v="5000"/>
    <n v="60000"/>
    <n v="120000"/>
    <n v="0.5"/>
    <n v="60000"/>
    <x v="8"/>
    <n v="4900"/>
    <n v="117600"/>
    <n v="0.98"/>
    <x v="3"/>
    <x v="1"/>
    <s v="Cash on Delivery"/>
    <n v="21356"/>
    <x v="0"/>
    <x v="1"/>
    <s v="Returned"/>
  </r>
  <r>
    <x v="62"/>
    <x v="2"/>
    <n v="752"/>
    <x v="3"/>
    <n v="1500"/>
    <n v="30"/>
    <n v="73"/>
    <n v="3500"/>
    <n v="109500"/>
    <n v="255500"/>
    <n v="0.5714285714285714"/>
    <n v="146000"/>
    <x v="5"/>
    <n v="3395"/>
    <n v="247835"/>
    <n v="0.97"/>
    <x v="4"/>
    <x v="3"/>
    <s v="Bank Transfer"/>
    <n v="22479"/>
    <x v="1"/>
    <x v="1"/>
    <s v="Returned"/>
  </r>
  <r>
    <x v="213"/>
    <x v="6"/>
    <n v="755"/>
    <x v="2"/>
    <n v="3000"/>
    <n v="72"/>
    <n v="91"/>
    <n v="7000"/>
    <n v="273000"/>
    <n v="637000"/>
    <n v="0.5714285714285714"/>
    <n v="364000"/>
    <x v="1"/>
    <n v="6440"/>
    <n v="586040"/>
    <n v="0.92"/>
    <x v="0"/>
    <x v="3"/>
    <s v="Credit Card"/>
    <n v="22140"/>
    <x v="0"/>
    <x v="2"/>
    <s v="Delivered"/>
  </r>
  <r>
    <x v="460"/>
    <x v="10"/>
    <n v="756"/>
    <x v="2"/>
    <n v="3000"/>
    <n v="108"/>
    <n v="44"/>
    <n v="7000"/>
    <n v="132000"/>
    <n v="308000"/>
    <n v="0.5714285714285714"/>
    <n v="176000"/>
    <x v="5"/>
    <n v="6790"/>
    <n v="298760"/>
    <n v="0.97"/>
    <x v="3"/>
    <x v="2"/>
    <s v="Credit Card"/>
    <n v="21703"/>
    <x v="0"/>
    <x v="0"/>
    <s v="Pending"/>
  </r>
  <r>
    <x v="461"/>
    <x v="3"/>
    <n v="757"/>
    <x v="4"/>
    <n v="1000"/>
    <n v="124"/>
    <n v="85"/>
    <n v="2500"/>
    <n v="85000"/>
    <n v="212500"/>
    <n v="0.6"/>
    <n v="127500"/>
    <x v="4"/>
    <n v="2250"/>
    <n v="191250"/>
    <n v="0.9"/>
    <x v="2"/>
    <x v="2"/>
    <s v="Credit Card"/>
    <n v="21033"/>
    <x v="0"/>
    <x v="0"/>
    <s v="Pending"/>
  </r>
  <r>
    <x v="462"/>
    <x v="1"/>
    <n v="759"/>
    <x v="3"/>
    <n v="1500"/>
    <n v="120"/>
    <n v="30"/>
    <n v="3500"/>
    <n v="45000"/>
    <n v="105000"/>
    <n v="0.5714285714285714"/>
    <n v="60000"/>
    <x v="4"/>
    <n v="3150"/>
    <n v="94500"/>
    <n v="0.9"/>
    <x v="2"/>
    <x v="2"/>
    <s v="Credit Card"/>
    <n v="22659"/>
    <x v="1"/>
    <x v="0"/>
    <s v="Pending"/>
  </r>
  <r>
    <x v="463"/>
    <x v="0"/>
    <n v="760"/>
    <x v="1"/>
    <n v="1500"/>
    <n v="92"/>
    <n v="48"/>
    <n v="3000"/>
    <n v="72000"/>
    <n v="144000"/>
    <n v="0.5"/>
    <n v="72000"/>
    <x v="5"/>
    <n v="2910"/>
    <n v="139680"/>
    <n v="0.97"/>
    <x v="1"/>
    <x v="2"/>
    <s v="Credit Card"/>
    <n v="22083"/>
    <x v="1"/>
    <x v="2"/>
    <s v="Pending"/>
  </r>
  <r>
    <x v="464"/>
    <x v="9"/>
    <n v="762"/>
    <x v="2"/>
    <n v="3000"/>
    <n v="146"/>
    <n v="7"/>
    <n v="7000"/>
    <n v="21000"/>
    <n v="49000"/>
    <n v="0.5714285714285714"/>
    <n v="28000"/>
    <x v="1"/>
    <n v="6440"/>
    <n v="45080"/>
    <n v="0.92"/>
    <x v="2"/>
    <x v="2"/>
    <s v="Bank Transfer"/>
    <n v="22012"/>
    <x v="1"/>
    <x v="2"/>
    <s v="Returned"/>
  </r>
  <r>
    <x v="180"/>
    <x v="3"/>
    <n v="763"/>
    <x v="2"/>
    <n v="3000"/>
    <n v="45"/>
    <n v="60"/>
    <n v="7000"/>
    <n v="180000"/>
    <n v="420000"/>
    <n v="0.5714285714285714"/>
    <n v="240000"/>
    <x v="0"/>
    <n v="6650"/>
    <n v="399000"/>
    <n v="0.95"/>
    <x v="4"/>
    <x v="2"/>
    <s v="Bank Transfer"/>
    <n v="22015"/>
    <x v="0"/>
    <x v="2"/>
    <s v="Returned"/>
  </r>
  <r>
    <x v="445"/>
    <x v="9"/>
    <n v="764"/>
    <x v="0"/>
    <n v="2500"/>
    <n v="12"/>
    <n v="23"/>
    <n v="5000"/>
    <n v="57500"/>
    <n v="115000"/>
    <n v="0.5"/>
    <n v="57500"/>
    <x v="9"/>
    <n v="4950"/>
    <n v="113850"/>
    <n v="0.99"/>
    <x v="4"/>
    <x v="1"/>
    <s v="Cash on Delivery"/>
    <n v="22379"/>
    <x v="0"/>
    <x v="0"/>
    <s v="Pending"/>
  </r>
  <r>
    <x v="465"/>
    <x v="7"/>
    <n v="765"/>
    <x v="0"/>
    <n v="2500"/>
    <n v="21"/>
    <n v="5"/>
    <n v="5000"/>
    <n v="12500"/>
    <n v="25000"/>
    <n v="0.5"/>
    <n v="12500"/>
    <x v="1"/>
    <n v="4600"/>
    <n v="23000"/>
    <n v="0.92"/>
    <x v="3"/>
    <x v="2"/>
    <s v="Cash on Delivery"/>
    <n v="22291"/>
    <x v="1"/>
    <x v="1"/>
    <s v="Delivered"/>
  </r>
  <r>
    <x v="466"/>
    <x v="7"/>
    <n v="766"/>
    <x v="3"/>
    <n v="1500"/>
    <n v="45"/>
    <n v="37"/>
    <n v="3500"/>
    <n v="55500"/>
    <n v="129500"/>
    <n v="0.5714285714285714"/>
    <n v="74000"/>
    <x v="1"/>
    <n v="3220"/>
    <n v="119140"/>
    <n v="0.92"/>
    <x v="3"/>
    <x v="1"/>
    <s v="Credit Card"/>
    <n v="21220"/>
    <x v="1"/>
    <x v="2"/>
    <s v="Returned"/>
  </r>
  <r>
    <x v="274"/>
    <x v="1"/>
    <n v="767"/>
    <x v="1"/>
    <n v="1500"/>
    <n v="35"/>
    <n v="53"/>
    <n v="3000"/>
    <n v="79500"/>
    <n v="159000"/>
    <n v="0.5"/>
    <n v="79500"/>
    <x v="3"/>
    <n v="2790"/>
    <n v="147870"/>
    <n v="0.93"/>
    <x v="1"/>
    <x v="1"/>
    <s v="Bank Transfer"/>
    <n v="21336"/>
    <x v="0"/>
    <x v="2"/>
    <s v="Pending"/>
  </r>
  <r>
    <x v="467"/>
    <x v="4"/>
    <n v="769"/>
    <x v="3"/>
    <n v="1500"/>
    <n v="110"/>
    <n v="4"/>
    <n v="3500"/>
    <n v="6000"/>
    <n v="14000"/>
    <n v="0.5714285714285714"/>
    <n v="8000"/>
    <x v="10"/>
    <n v="3360"/>
    <n v="13440"/>
    <n v="0.96"/>
    <x v="4"/>
    <x v="3"/>
    <s v="Cash on Delivery"/>
    <n v="21003"/>
    <x v="1"/>
    <x v="1"/>
    <s v="Delivered"/>
  </r>
  <r>
    <x v="246"/>
    <x v="2"/>
    <n v="772"/>
    <x v="0"/>
    <n v="2500"/>
    <n v="95"/>
    <n v="52"/>
    <n v="5000"/>
    <n v="130000"/>
    <n v="260000"/>
    <n v="0.5"/>
    <n v="130000"/>
    <x v="9"/>
    <n v="4950"/>
    <n v="257400"/>
    <n v="0.99"/>
    <x v="0"/>
    <x v="2"/>
    <s v="Credit Card"/>
    <n v="22168"/>
    <x v="1"/>
    <x v="1"/>
    <s v="Pending"/>
  </r>
  <r>
    <x v="468"/>
    <x v="4"/>
    <n v="773"/>
    <x v="2"/>
    <n v="3000"/>
    <n v="13"/>
    <n v="40"/>
    <n v="7000"/>
    <n v="120000"/>
    <n v="280000"/>
    <n v="0.5714285714285714"/>
    <n v="160000"/>
    <x v="5"/>
    <n v="6790"/>
    <n v="271600"/>
    <n v="0.97"/>
    <x v="0"/>
    <x v="2"/>
    <s v="Bank Transfer"/>
    <n v="22956"/>
    <x v="1"/>
    <x v="0"/>
    <s v="Pending"/>
  </r>
  <r>
    <x v="463"/>
    <x v="2"/>
    <n v="775"/>
    <x v="1"/>
    <n v="1500"/>
    <n v="87"/>
    <n v="85"/>
    <n v="3000"/>
    <n v="127500"/>
    <n v="255000"/>
    <n v="0.5"/>
    <n v="127500"/>
    <x v="10"/>
    <n v="2880"/>
    <n v="244800"/>
    <n v="0.96"/>
    <x v="3"/>
    <x v="3"/>
    <s v="Bank Transfer"/>
    <n v="21713"/>
    <x v="1"/>
    <x v="0"/>
    <s v="Delivered"/>
  </r>
  <r>
    <x v="171"/>
    <x v="10"/>
    <n v="777"/>
    <x v="3"/>
    <n v="1500"/>
    <n v="91"/>
    <n v="79"/>
    <n v="3500"/>
    <n v="118500"/>
    <n v="276500"/>
    <n v="0.5714285714285714"/>
    <n v="158000"/>
    <x v="10"/>
    <n v="3360"/>
    <n v="265440"/>
    <n v="0.96"/>
    <x v="4"/>
    <x v="0"/>
    <s v="Bank Transfer"/>
    <n v="22394"/>
    <x v="1"/>
    <x v="2"/>
    <s v="Delivered"/>
  </r>
  <r>
    <x v="117"/>
    <x v="1"/>
    <n v="779"/>
    <x v="3"/>
    <n v="1500"/>
    <n v="126"/>
    <n v="78"/>
    <n v="3500"/>
    <n v="117000"/>
    <n v="273000"/>
    <n v="0.5714285714285714"/>
    <n v="156000"/>
    <x v="7"/>
    <n v="3500"/>
    <n v="0"/>
    <n v="0"/>
    <x v="4"/>
    <x v="1"/>
    <s v="Bank Transfer"/>
    <n v="22501"/>
    <x v="0"/>
    <x v="0"/>
    <s v="Delivered"/>
  </r>
  <r>
    <x v="147"/>
    <x v="8"/>
    <n v="780"/>
    <x v="3"/>
    <n v="1500"/>
    <n v="19"/>
    <n v="61"/>
    <n v="3500"/>
    <n v="91500"/>
    <n v="213500"/>
    <n v="0.5714285714285714"/>
    <n v="122000"/>
    <x v="6"/>
    <n v="3290"/>
    <n v="200690"/>
    <n v="0.94"/>
    <x v="3"/>
    <x v="1"/>
    <s v="Credit Card"/>
    <n v="21354"/>
    <x v="0"/>
    <x v="1"/>
    <s v="Pending"/>
  </r>
  <r>
    <x v="469"/>
    <x v="2"/>
    <n v="782"/>
    <x v="2"/>
    <n v="3000"/>
    <n v="30"/>
    <n v="90"/>
    <n v="7000"/>
    <n v="270000"/>
    <n v="630000"/>
    <n v="0.5714285714285714"/>
    <n v="360000"/>
    <x v="9"/>
    <n v="6930"/>
    <n v="623700"/>
    <n v="0.99"/>
    <x v="3"/>
    <x v="2"/>
    <s v="Credit Card"/>
    <n v="21098"/>
    <x v="0"/>
    <x v="2"/>
    <s v="Pending"/>
  </r>
  <r>
    <x v="334"/>
    <x v="9"/>
    <n v="783"/>
    <x v="0"/>
    <n v="2500"/>
    <n v="44"/>
    <n v="18"/>
    <n v="5000"/>
    <n v="45000"/>
    <n v="90000"/>
    <n v="0.5"/>
    <n v="45000"/>
    <x v="1"/>
    <n v="4600"/>
    <n v="82800"/>
    <n v="0.92"/>
    <x v="1"/>
    <x v="1"/>
    <s v="Cash on Delivery"/>
    <n v="21073"/>
    <x v="0"/>
    <x v="1"/>
    <s v="Returned"/>
  </r>
  <r>
    <x v="400"/>
    <x v="0"/>
    <n v="785"/>
    <x v="1"/>
    <n v="1500"/>
    <n v="131"/>
    <n v="86"/>
    <n v="3000"/>
    <n v="129000"/>
    <n v="258000"/>
    <n v="0.5"/>
    <n v="129000"/>
    <x v="3"/>
    <n v="2790"/>
    <n v="239940"/>
    <n v="0.93"/>
    <x v="1"/>
    <x v="2"/>
    <s v="Credit Card"/>
    <n v="22784"/>
    <x v="0"/>
    <x v="1"/>
    <s v="Delivered"/>
  </r>
  <r>
    <x v="145"/>
    <x v="3"/>
    <n v="786"/>
    <x v="0"/>
    <n v="2500"/>
    <n v="89"/>
    <n v="70"/>
    <n v="5000"/>
    <n v="175000"/>
    <n v="350000"/>
    <n v="0.5"/>
    <n v="175000"/>
    <x v="1"/>
    <n v="4600"/>
    <n v="322000"/>
    <n v="0.92"/>
    <x v="3"/>
    <x v="0"/>
    <s v="Cash on Delivery"/>
    <n v="22413"/>
    <x v="0"/>
    <x v="0"/>
    <s v="Pending"/>
  </r>
  <r>
    <x v="99"/>
    <x v="9"/>
    <n v="787"/>
    <x v="4"/>
    <n v="1000"/>
    <n v="83"/>
    <n v="68"/>
    <n v="2500"/>
    <n v="68000"/>
    <n v="170000"/>
    <n v="0.6"/>
    <n v="102000"/>
    <x v="7"/>
    <n v="2500"/>
    <n v="0"/>
    <n v="0"/>
    <x v="4"/>
    <x v="3"/>
    <s v="Cash on Delivery"/>
    <n v="22979"/>
    <x v="1"/>
    <x v="2"/>
    <s v="Returned"/>
  </r>
  <r>
    <x v="470"/>
    <x v="2"/>
    <n v="788"/>
    <x v="1"/>
    <n v="1500"/>
    <n v="147"/>
    <n v="6"/>
    <n v="3000"/>
    <n v="9000"/>
    <n v="18000"/>
    <n v="0.5"/>
    <n v="9000"/>
    <x v="6"/>
    <n v="2820"/>
    <n v="16920"/>
    <n v="0.94"/>
    <x v="0"/>
    <x v="1"/>
    <s v="Credit Card"/>
    <n v="22883"/>
    <x v="0"/>
    <x v="2"/>
    <s v="Pending"/>
  </r>
  <r>
    <x v="471"/>
    <x v="6"/>
    <n v="790"/>
    <x v="4"/>
    <n v="1000"/>
    <n v="113"/>
    <n v="17"/>
    <n v="2500"/>
    <n v="17000"/>
    <n v="42500"/>
    <n v="0.6"/>
    <n v="25500"/>
    <x v="3"/>
    <n v="2325"/>
    <n v="39525"/>
    <n v="0.93"/>
    <x v="3"/>
    <x v="2"/>
    <s v="Cash on Delivery"/>
    <n v="22598"/>
    <x v="1"/>
    <x v="0"/>
    <s v="Returned"/>
  </r>
  <r>
    <x v="472"/>
    <x v="0"/>
    <n v="792"/>
    <x v="4"/>
    <n v="1000"/>
    <n v="84"/>
    <n v="99"/>
    <n v="2500"/>
    <n v="99000"/>
    <n v="247500"/>
    <n v="0.6"/>
    <n v="148500"/>
    <x v="3"/>
    <n v="2325"/>
    <n v="230175"/>
    <n v="0.93"/>
    <x v="2"/>
    <x v="2"/>
    <s v="Cash on Delivery"/>
    <n v="21177"/>
    <x v="0"/>
    <x v="2"/>
    <s v="Pending"/>
  </r>
  <r>
    <x v="423"/>
    <x v="11"/>
    <n v="793"/>
    <x v="2"/>
    <n v="3000"/>
    <n v="17"/>
    <n v="71"/>
    <n v="7000"/>
    <n v="213000"/>
    <n v="497000"/>
    <n v="0.5714285714285714"/>
    <n v="284000"/>
    <x v="6"/>
    <n v="6580"/>
    <n v="467180"/>
    <n v="0.94"/>
    <x v="0"/>
    <x v="0"/>
    <s v="Credit Card"/>
    <n v="22892"/>
    <x v="1"/>
    <x v="2"/>
    <s v="Delivered"/>
  </r>
  <r>
    <x v="25"/>
    <x v="8"/>
    <n v="794"/>
    <x v="0"/>
    <n v="2500"/>
    <n v="90"/>
    <n v="89"/>
    <n v="5000"/>
    <n v="222500"/>
    <n v="445000"/>
    <n v="0.5"/>
    <n v="222500"/>
    <x v="5"/>
    <n v="4850"/>
    <n v="431650"/>
    <n v="0.97"/>
    <x v="1"/>
    <x v="2"/>
    <s v="Credit Card"/>
    <n v="22120"/>
    <x v="0"/>
    <x v="0"/>
    <s v="Pending"/>
  </r>
  <r>
    <x v="473"/>
    <x v="7"/>
    <n v="795"/>
    <x v="3"/>
    <n v="1500"/>
    <n v="141"/>
    <n v="72"/>
    <n v="3500"/>
    <n v="108000"/>
    <n v="252000"/>
    <n v="0.5714285714285714"/>
    <n v="144000"/>
    <x v="10"/>
    <n v="3360"/>
    <n v="241920"/>
    <n v="0.96"/>
    <x v="2"/>
    <x v="0"/>
    <s v="Bank Transfer"/>
    <n v="21164"/>
    <x v="0"/>
    <x v="2"/>
    <s v="Delivered"/>
  </r>
  <r>
    <x v="474"/>
    <x v="8"/>
    <n v="796"/>
    <x v="2"/>
    <n v="3000"/>
    <n v="127"/>
    <n v="29"/>
    <n v="7000"/>
    <n v="87000"/>
    <n v="203000"/>
    <n v="0.5714285714285714"/>
    <n v="116000"/>
    <x v="2"/>
    <n v="6370"/>
    <n v="184730"/>
    <n v="0.91"/>
    <x v="2"/>
    <x v="1"/>
    <s v="Credit Card"/>
    <n v="22050"/>
    <x v="0"/>
    <x v="0"/>
    <s v="Delivered"/>
  </r>
  <r>
    <x v="205"/>
    <x v="5"/>
    <n v="797"/>
    <x v="3"/>
    <n v="1500"/>
    <n v="102"/>
    <n v="63"/>
    <n v="3500"/>
    <n v="94500"/>
    <n v="220500"/>
    <n v="0.5714285714285714"/>
    <n v="126000"/>
    <x v="9"/>
    <n v="3465"/>
    <n v="218295"/>
    <n v="0.99"/>
    <x v="0"/>
    <x v="1"/>
    <s v="Credit Card"/>
    <n v="22145"/>
    <x v="0"/>
    <x v="2"/>
    <s v="Delivered"/>
  </r>
  <r>
    <x v="475"/>
    <x v="3"/>
    <n v="798"/>
    <x v="4"/>
    <n v="1000"/>
    <n v="87"/>
    <n v="37"/>
    <n v="2500"/>
    <n v="37000"/>
    <n v="92500"/>
    <n v="0.6"/>
    <n v="55500"/>
    <x v="9"/>
    <n v="2475"/>
    <n v="91575"/>
    <n v="0.99"/>
    <x v="3"/>
    <x v="0"/>
    <s v="Cash on Delivery"/>
    <n v="21779"/>
    <x v="1"/>
    <x v="0"/>
    <s v="Delivered"/>
  </r>
  <r>
    <x v="314"/>
    <x v="4"/>
    <n v="799"/>
    <x v="3"/>
    <n v="1500"/>
    <n v="79"/>
    <n v="80"/>
    <n v="3500"/>
    <n v="120000"/>
    <n v="280000"/>
    <n v="0.5714285714285714"/>
    <n v="160000"/>
    <x v="7"/>
    <n v="3500"/>
    <n v="0"/>
    <n v="0"/>
    <x v="1"/>
    <x v="2"/>
    <s v="Bank Transfer"/>
    <n v="21756"/>
    <x v="1"/>
    <x v="2"/>
    <s v="Pending"/>
  </r>
  <r>
    <x v="393"/>
    <x v="2"/>
    <n v="801"/>
    <x v="0"/>
    <n v="2500"/>
    <n v="91"/>
    <n v="8"/>
    <n v="5000"/>
    <n v="20000"/>
    <n v="40000"/>
    <n v="0.5"/>
    <n v="20000"/>
    <x v="7"/>
    <n v="5000"/>
    <n v="0"/>
    <n v="0"/>
    <x v="0"/>
    <x v="2"/>
    <s v="Credit Card"/>
    <n v="22682"/>
    <x v="1"/>
    <x v="1"/>
    <s v="Returned"/>
  </r>
  <r>
    <x v="461"/>
    <x v="2"/>
    <n v="802"/>
    <x v="4"/>
    <n v="1000"/>
    <n v="119"/>
    <n v="94"/>
    <n v="2500"/>
    <n v="94000"/>
    <n v="235000"/>
    <n v="0.6"/>
    <n v="141000"/>
    <x v="5"/>
    <n v="2425"/>
    <n v="227950"/>
    <n v="0.97"/>
    <x v="3"/>
    <x v="3"/>
    <s v="Credit Card"/>
    <n v="22773"/>
    <x v="1"/>
    <x v="1"/>
    <s v="Returned"/>
  </r>
  <r>
    <x v="476"/>
    <x v="6"/>
    <n v="803"/>
    <x v="1"/>
    <n v="1500"/>
    <n v="115"/>
    <n v="73"/>
    <n v="3000"/>
    <n v="109500"/>
    <n v="219000"/>
    <n v="0.5"/>
    <n v="109500"/>
    <x v="9"/>
    <n v="2970"/>
    <n v="216810"/>
    <n v="0.99"/>
    <x v="1"/>
    <x v="2"/>
    <s v="Cash on Delivery"/>
    <n v="22538"/>
    <x v="0"/>
    <x v="1"/>
    <s v="Pending"/>
  </r>
  <r>
    <x v="427"/>
    <x v="6"/>
    <n v="804"/>
    <x v="4"/>
    <n v="1000"/>
    <n v="100"/>
    <n v="89"/>
    <n v="2500"/>
    <n v="89000"/>
    <n v="222500"/>
    <n v="0.6"/>
    <n v="133500"/>
    <x v="1"/>
    <n v="2300"/>
    <n v="204700"/>
    <n v="0.92"/>
    <x v="4"/>
    <x v="3"/>
    <s v="Cash on Delivery"/>
    <n v="22981"/>
    <x v="0"/>
    <x v="2"/>
    <s v="Pending"/>
  </r>
  <r>
    <x v="132"/>
    <x v="1"/>
    <n v="805"/>
    <x v="3"/>
    <n v="1500"/>
    <n v="146"/>
    <n v="71"/>
    <n v="3500"/>
    <n v="106500"/>
    <n v="248500"/>
    <n v="0.5714285714285714"/>
    <n v="142000"/>
    <x v="6"/>
    <n v="3290"/>
    <n v="233590"/>
    <n v="0.94"/>
    <x v="1"/>
    <x v="3"/>
    <s v="Credit Card"/>
    <n v="22601"/>
    <x v="0"/>
    <x v="1"/>
    <s v="Delivered"/>
  </r>
  <r>
    <x v="477"/>
    <x v="4"/>
    <n v="806"/>
    <x v="1"/>
    <n v="1500"/>
    <n v="135"/>
    <n v="1"/>
    <n v="3000"/>
    <n v="1500"/>
    <n v="3000"/>
    <n v="0.5"/>
    <n v="1500"/>
    <x v="2"/>
    <n v="2730"/>
    <n v="2730"/>
    <n v="0.91"/>
    <x v="4"/>
    <x v="1"/>
    <s v="Bank Transfer"/>
    <n v="21974"/>
    <x v="1"/>
    <x v="0"/>
    <s v="Pending"/>
  </r>
  <r>
    <x v="139"/>
    <x v="9"/>
    <n v="807"/>
    <x v="0"/>
    <n v="2500"/>
    <n v="54"/>
    <n v="68"/>
    <n v="5000"/>
    <n v="170000"/>
    <n v="340000"/>
    <n v="0.5"/>
    <n v="170000"/>
    <x v="7"/>
    <n v="5000"/>
    <n v="0"/>
    <n v="0"/>
    <x v="4"/>
    <x v="3"/>
    <s v="Credit Card"/>
    <n v="22878"/>
    <x v="1"/>
    <x v="2"/>
    <s v="Pending"/>
  </r>
  <r>
    <x v="127"/>
    <x v="6"/>
    <n v="808"/>
    <x v="0"/>
    <n v="2500"/>
    <n v="130"/>
    <n v="63"/>
    <n v="5000"/>
    <n v="157500"/>
    <n v="315000"/>
    <n v="0.5"/>
    <n v="157500"/>
    <x v="10"/>
    <n v="4800"/>
    <n v="302400"/>
    <n v="0.96"/>
    <x v="3"/>
    <x v="3"/>
    <s v="Credit Card"/>
    <n v="22863"/>
    <x v="1"/>
    <x v="2"/>
    <s v="Pending"/>
  </r>
  <r>
    <x v="478"/>
    <x v="9"/>
    <n v="809"/>
    <x v="0"/>
    <n v="2500"/>
    <n v="64"/>
    <n v="45"/>
    <n v="5000"/>
    <n v="112500"/>
    <n v="225000"/>
    <n v="0.5"/>
    <n v="112500"/>
    <x v="1"/>
    <n v="4600"/>
    <n v="207000"/>
    <n v="0.92"/>
    <x v="4"/>
    <x v="1"/>
    <s v="Bank Transfer"/>
    <n v="22316"/>
    <x v="0"/>
    <x v="2"/>
    <s v="Returned"/>
  </r>
  <r>
    <x v="479"/>
    <x v="9"/>
    <n v="811"/>
    <x v="2"/>
    <n v="3000"/>
    <n v="78"/>
    <n v="58"/>
    <n v="7000"/>
    <n v="174000"/>
    <n v="406000"/>
    <n v="0.5714285714285714"/>
    <n v="232000"/>
    <x v="2"/>
    <n v="6370"/>
    <n v="369460"/>
    <n v="0.91"/>
    <x v="1"/>
    <x v="1"/>
    <s v="Credit Card"/>
    <n v="22625"/>
    <x v="1"/>
    <x v="1"/>
    <s v="Returned"/>
  </r>
  <r>
    <x v="480"/>
    <x v="4"/>
    <n v="812"/>
    <x v="1"/>
    <n v="1500"/>
    <n v="28"/>
    <n v="41"/>
    <n v="3000"/>
    <n v="61500"/>
    <n v="123000"/>
    <n v="0.5"/>
    <n v="61500"/>
    <x v="1"/>
    <n v="2760"/>
    <n v="113160"/>
    <n v="0.92"/>
    <x v="3"/>
    <x v="1"/>
    <s v="Bank Transfer"/>
    <n v="21708"/>
    <x v="1"/>
    <x v="2"/>
    <s v="Returned"/>
  </r>
  <r>
    <x v="481"/>
    <x v="5"/>
    <n v="813"/>
    <x v="3"/>
    <n v="1500"/>
    <n v="16"/>
    <n v="17"/>
    <n v="3500"/>
    <n v="25500"/>
    <n v="59500"/>
    <n v="0.5714285714285714"/>
    <n v="34000"/>
    <x v="4"/>
    <n v="3150"/>
    <n v="53550"/>
    <n v="0.9"/>
    <x v="2"/>
    <x v="1"/>
    <s v="Credit Card"/>
    <n v="22164"/>
    <x v="1"/>
    <x v="2"/>
    <s v="Returned"/>
  </r>
  <r>
    <x v="174"/>
    <x v="1"/>
    <n v="814"/>
    <x v="1"/>
    <n v="1500"/>
    <n v="100"/>
    <n v="95"/>
    <n v="3000"/>
    <n v="142500"/>
    <n v="285000"/>
    <n v="0.5"/>
    <n v="142500"/>
    <x v="8"/>
    <n v="2940"/>
    <n v="279300"/>
    <n v="0.98"/>
    <x v="1"/>
    <x v="1"/>
    <s v="Bank Transfer"/>
    <n v="21759"/>
    <x v="1"/>
    <x v="1"/>
    <s v="Pending"/>
  </r>
  <r>
    <x v="482"/>
    <x v="8"/>
    <n v="816"/>
    <x v="0"/>
    <n v="2500"/>
    <n v="133"/>
    <n v="81"/>
    <n v="5000"/>
    <n v="202500"/>
    <n v="405000"/>
    <n v="0.5"/>
    <n v="202500"/>
    <x v="1"/>
    <n v="4600"/>
    <n v="372600"/>
    <n v="0.92"/>
    <x v="3"/>
    <x v="2"/>
    <s v="Credit Card"/>
    <n v="22361"/>
    <x v="1"/>
    <x v="1"/>
    <s v="Delivered"/>
  </r>
  <r>
    <x v="483"/>
    <x v="11"/>
    <n v="817"/>
    <x v="1"/>
    <n v="1500"/>
    <n v="67"/>
    <n v="81"/>
    <n v="3000"/>
    <n v="121500"/>
    <n v="243000"/>
    <n v="0.5"/>
    <n v="121500"/>
    <x v="1"/>
    <n v="2760"/>
    <n v="223560"/>
    <n v="0.92"/>
    <x v="0"/>
    <x v="2"/>
    <s v="Bank Transfer"/>
    <n v="22899"/>
    <x v="0"/>
    <x v="0"/>
    <s v="Pending"/>
  </r>
  <r>
    <x v="268"/>
    <x v="2"/>
    <n v="818"/>
    <x v="3"/>
    <n v="1500"/>
    <n v="23"/>
    <n v="51"/>
    <n v="3500"/>
    <n v="76500"/>
    <n v="178500"/>
    <n v="0.5714285714285714"/>
    <n v="102000"/>
    <x v="5"/>
    <n v="3395"/>
    <n v="173145"/>
    <n v="0.97"/>
    <x v="2"/>
    <x v="1"/>
    <s v="Cash on Delivery"/>
    <n v="21014"/>
    <x v="1"/>
    <x v="2"/>
    <s v="Delivered"/>
  </r>
  <r>
    <x v="484"/>
    <x v="0"/>
    <n v="819"/>
    <x v="3"/>
    <n v="1500"/>
    <n v="114"/>
    <n v="73"/>
    <n v="3500"/>
    <n v="109500"/>
    <n v="255500"/>
    <n v="0.5714285714285714"/>
    <n v="146000"/>
    <x v="1"/>
    <n v="3220"/>
    <n v="235060"/>
    <n v="0.92"/>
    <x v="3"/>
    <x v="1"/>
    <s v="Bank Transfer"/>
    <n v="22828"/>
    <x v="1"/>
    <x v="0"/>
    <s v="Returned"/>
  </r>
  <r>
    <x v="292"/>
    <x v="4"/>
    <n v="821"/>
    <x v="3"/>
    <n v="1500"/>
    <n v="14"/>
    <n v="5"/>
    <n v="3500"/>
    <n v="7500"/>
    <n v="17500"/>
    <n v="0.5714285714285714"/>
    <n v="10000"/>
    <x v="5"/>
    <n v="3395"/>
    <n v="16975"/>
    <n v="0.97"/>
    <x v="3"/>
    <x v="0"/>
    <s v="Bank Transfer"/>
    <n v="21437"/>
    <x v="0"/>
    <x v="1"/>
    <s v="Pending"/>
  </r>
  <r>
    <x v="485"/>
    <x v="11"/>
    <n v="827"/>
    <x v="1"/>
    <n v="1500"/>
    <n v="115"/>
    <n v="84"/>
    <n v="3000"/>
    <n v="126000"/>
    <n v="252000"/>
    <n v="0.5"/>
    <n v="126000"/>
    <x v="7"/>
    <n v="3000"/>
    <n v="0"/>
    <n v="0"/>
    <x v="3"/>
    <x v="0"/>
    <s v="Cash on Delivery"/>
    <n v="22591"/>
    <x v="0"/>
    <x v="2"/>
    <s v="Returned"/>
  </r>
  <r>
    <x v="394"/>
    <x v="7"/>
    <n v="828"/>
    <x v="3"/>
    <n v="1500"/>
    <n v="147"/>
    <n v="80"/>
    <n v="3500"/>
    <n v="120000"/>
    <n v="280000"/>
    <n v="0.5714285714285714"/>
    <n v="160000"/>
    <x v="9"/>
    <n v="3465"/>
    <n v="277200"/>
    <n v="0.99"/>
    <x v="2"/>
    <x v="3"/>
    <s v="Bank Transfer"/>
    <n v="22679"/>
    <x v="1"/>
    <x v="0"/>
    <s v="Returned"/>
  </r>
  <r>
    <x v="94"/>
    <x v="8"/>
    <n v="829"/>
    <x v="4"/>
    <n v="1000"/>
    <n v="139"/>
    <n v="30"/>
    <n v="2500"/>
    <n v="30000"/>
    <n v="75000"/>
    <n v="0.6"/>
    <n v="45000"/>
    <x v="2"/>
    <n v="2275"/>
    <n v="68250"/>
    <n v="0.91"/>
    <x v="0"/>
    <x v="3"/>
    <s v="Bank Transfer"/>
    <n v="22219"/>
    <x v="0"/>
    <x v="1"/>
    <s v="Returned"/>
  </r>
  <r>
    <x v="280"/>
    <x v="0"/>
    <n v="830"/>
    <x v="1"/>
    <n v="1500"/>
    <n v="14"/>
    <n v="57"/>
    <n v="3000"/>
    <n v="85500"/>
    <n v="171000"/>
    <n v="0.5"/>
    <n v="85500"/>
    <x v="8"/>
    <n v="2940"/>
    <n v="167580"/>
    <n v="0.98"/>
    <x v="4"/>
    <x v="3"/>
    <s v="Credit Card"/>
    <n v="21648"/>
    <x v="0"/>
    <x v="0"/>
    <s v="Delivered"/>
  </r>
  <r>
    <x v="486"/>
    <x v="5"/>
    <n v="831"/>
    <x v="4"/>
    <n v="1000"/>
    <n v="48"/>
    <n v="91"/>
    <n v="2500"/>
    <n v="91000"/>
    <n v="227500"/>
    <n v="0.6"/>
    <n v="136500"/>
    <x v="7"/>
    <n v="2500"/>
    <n v="0"/>
    <n v="0"/>
    <x v="4"/>
    <x v="2"/>
    <s v="Cash on Delivery"/>
    <n v="21541"/>
    <x v="0"/>
    <x v="0"/>
    <s v="Pending"/>
  </r>
  <r>
    <x v="487"/>
    <x v="2"/>
    <n v="832"/>
    <x v="0"/>
    <n v="2500"/>
    <n v="22"/>
    <n v="88"/>
    <n v="5000"/>
    <n v="220000"/>
    <n v="440000"/>
    <n v="0.5"/>
    <n v="220000"/>
    <x v="2"/>
    <n v="4550"/>
    <n v="400400"/>
    <n v="0.91"/>
    <x v="2"/>
    <x v="2"/>
    <s v="Bank Transfer"/>
    <n v="22886"/>
    <x v="1"/>
    <x v="1"/>
    <s v="Returned"/>
  </r>
  <r>
    <x v="488"/>
    <x v="4"/>
    <n v="833"/>
    <x v="1"/>
    <n v="1500"/>
    <n v="89"/>
    <n v="30"/>
    <n v="3000"/>
    <n v="45000"/>
    <n v="90000"/>
    <n v="0.5"/>
    <n v="45000"/>
    <x v="4"/>
    <n v="2700"/>
    <n v="81000"/>
    <n v="0.9"/>
    <x v="4"/>
    <x v="0"/>
    <s v="Bank Transfer"/>
    <n v="21807"/>
    <x v="0"/>
    <x v="1"/>
    <s v="Delivered"/>
  </r>
  <r>
    <x v="489"/>
    <x v="10"/>
    <n v="836"/>
    <x v="4"/>
    <n v="1000"/>
    <n v="16"/>
    <n v="3"/>
    <n v="2500"/>
    <n v="3000"/>
    <n v="7500"/>
    <n v="0.6"/>
    <n v="4500"/>
    <x v="6"/>
    <n v="2350"/>
    <n v="7050"/>
    <n v="0.94"/>
    <x v="2"/>
    <x v="3"/>
    <s v="Credit Card"/>
    <n v="22395"/>
    <x v="1"/>
    <x v="1"/>
    <s v="Returned"/>
  </r>
  <r>
    <x v="490"/>
    <x v="2"/>
    <n v="837"/>
    <x v="2"/>
    <n v="3000"/>
    <n v="22"/>
    <n v="65"/>
    <n v="7000"/>
    <n v="195000"/>
    <n v="455000"/>
    <n v="0.5714285714285714"/>
    <n v="260000"/>
    <x v="9"/>
    <n v="6930"/>
    <n v="450450"/>
    <n v="0.99"/>
    <x v="4"/>
    <x v="3"/>
    <s v="Credit Card"/>
    <n v="21344"/>
    <x v="1"/>
    <x v="1"/>
    <s v="Delivered"/>
  </r>
  <r>
    <x v="88"/>
    <x v="10"/>
    <n v="839"/>
    <x v="1"/>
    <n v="1500"/>
    <n v="105"/>
    <n v="49"/>
    <n v="3000"/>
    <n v="73500"/>
    <n v="147000"/>
    <n v="0.5"/>
    <n v="73500"/>
    <x v="4"/>
    <n v="2700"/>
    <n v="132300"/>
    <n v="0.9"/>
    <x v="0"/>
    <x v="1"/>
    <s v="Credit Card"/>
    <n v="22908"/>
    <x v="1"/>
    <x v="2"/>
    <s v="Returned"/>
  </r>
  <r>
    <x v="94"/>
    <x v="0"/>
    <n v="843"/>
    <x v="0"/>
    <n v="2500"/>
    <n v="40"/>
    <n v="96"/>
    <n v="5000"/>
    <n v="240000"/>
    <n v="480000"/>
    <n v="0.5"/>
    <n v="240000"/>
    <x v="2"/>
    <n v="4550"/>
    <n v="436800"/>
    <n v="0.91"/>
    <x v="0"/>
    <x v="3"/>
    <s v="Cash on Delivery"/>
    <n v="21425"/>
    <x v="1"/>
    <x v="1"/>
    <s v="Returned"/>
  </r>
  <r>
    <x v="435"/>
    <x v="6"/>
    <n v="844"/>
    <x v="2"/>
    <n v="3000"/>
    <n v="125"/>
    <n v="69"/>
    <n v="7000"/>
    <n v="207000"/>
    <n v="483000"/>
    <n v="0.5714285714285714"/>
    <n v="276000"/>
    <x v="6"/>
    <n v="6580"/>
    <n v="454020"/>
    <n v="0.94"/>
    <x v="2"/>
    <x v="2"/>
    <s v="Cash on Delivery"/>
    <n v="21545"/>
    <x v="0"/>
    <x v="0"/>
    <s v="Pending"/>
  </r>
  <r>
    <x v="157"/>
    <x v="10"/>
    <n v="845"/>
    <x v="4"/>
    <n v="1000"/>
    <n v="100"/>
    <n v="69"/>
    <n v="2500"/>
    <n v="69000"/>
    <n v="172500"/>
    <n v="0.6"/>
    <n v="103500"/>
    <x v="4"/>
    <n v="2250"/>
    <n v="155250"/>
    <n v="0.9"/>
    <x v="1"/>
    <x v="3"/>
    <s v="Bank Transfer"/>
    <n v="22060"/>
    <x v="1"/>
    <x v="2"/>
    <s v="Delivered"/>
  </r>
  <r>
    <x v="248"/>
    <x v="2"/>
    <n v="846"/>
    <x v="2"/>
    <n v="3000"/>
    <n v="109"/>
    <n v="46"/>
    <n v="7000"/>
    <n v="138000"/>
    <n v="322000"/>
    <n v="0.5714285714285714"/>
    <n v="184000"/>
    <x v="3"/>
    <n v="6510"/>
    <n v="299460"/>
    <n v="0.93"/>
    <x v="2"/>
    <x v="2"/>
    <s v="Credit Card"/>
    <n v="21941"/>
    <x v="1"/>
    <x v="0"/>
    <s v="Pending"/>
  </r>
  <r>
    <x v="491"/>
    <x v="9"/>
    <n v="848"/>
    <x v="4"/>
    <n v="1000"/>
    <n v="117"/>
    <n v="74"/>
    <n v="2500"/>
    <n v="74000"/>
    <n v="185000"/>
    <n v="0.6"/>
    <n v="111000"/>
    <x v="2"/>
    <n v="2275"/>
    <n v="168350"/>
    <n v="0.91"/>
    <x v="3"/>
    <x v="2"/>
    <s v="Credit Card"/>
    <n v="22833"/>
    <x v="1"/>
    <x v="0"/>
    <s v="Pending"/>
  </r>
  <r>
    <x v="263"/>
    <x v="3"/>
    <n v="849"/>
    <x v="0"/>
    <n v="2500"/>
    <n v="49"/>
    <n v="32"/>
    <n v="5000"/>
    <n v="80000"/>
    <n v="160000"/>
    <n v="0.5"/>
    <n v="80000"/>
    <x v="0"/>
    <n v="4750"/>
    <n v="152000"/>
    <n v="0.95"/>
    <x v="0"/>
    <x v="2"/>
    <s v="Bank Transfer"/>
    <n v="22881"/>
    <x v="0"/>
    <x v="1"/>
    <s v="Returned"/>
  </r>
  <r>
    <x v="492"/>
    <x v="6"/>
    <n v="850"/>
    <x v="1"/>
    <n v="1500"/>
    <n v="30"/>
    <n v="7"/>
    <n v="3000"/>
    <n v="10500"/>
    <n v="21000"/>
    <n v="0.5"/>
    <n v="10500"/>
    <x v="3"/>
    <n v="2790"/>
    <n v="19530"/>
    <n v="0.93"/>
    <x v="3"/>
    <x v="2"/>
    <s v="Bank Transfer"/>
    <n v="21280"/>
    <x v="0"/>
    <x v="0"/>
    <s v="Returned"/>
  </r>
  <r>
    <x v="493"/>
    <x v="2"/>
    <n v="851"/>
    <x v="1"/>
    <n v="1500"/>
    <n v="78"/>
    <n v="33"/>
    <n v="3000"/>
    <n v="49500"/>
    <n v="99000"/>
    <n v="0.5"/>
    <n v="49500"/>
    <x v="5"/>
    <n v="2910"/>
    <n v="96030"/>
    <n v="0.97"/>
    <x v="1"/>
    <x v="1"/>
    <s v="Cash on Delivery"/>
    <n v="22820"/>
    <x v="1"/>
    <x v="0"/>
    <s v="Pending"/>
  </r>
  <r>
    <x v="68"/>
    <x v="2"/>
    <n v="852"/>
    <x v="4"/>
    <n v="1000"/>
    <n v="135"/>
    <n v="31"/>
    <n v="2500"/>
    <n v="31000"/>
    <n v="77500"/>
    <n v="0.6"/>
    <n v="46500"/>
    <x v="8"/>
    <n v="2450"/>
    <n v="75950"/>
    <n v="0.98"/>
    <x v="3"/>
    <x v="3"/>
    <s v="Cash on Delivery"/>
    <n v="22811"/>
    <x v="0"/>
    <x v="2"/>
    <s v="Delivered"/>
  </r>
  <r>
    <x v="2"/>
    <x v="10"/>
    <n v="853"/>
    <x v="4"/>
    <n v="1000"/>
    <n v="78"/>
    <n v="46"/>
    <n v="2500"/>
    <n v="46000"/>
    <n v="115000"/>
    <n v="0.6"/>
    <n v="69000"/>
    <x v="8"/>
    <n v="2450"/>
    <n v="112700"/>
    <n v="0.98"/>
    <x v="3"/>
    <x v="1"/>
    <s v="Cash on Delivery"/>
    <n v="21879"/>
    <x v="1"/>
    <x v="2"/>
    <s v="Returned"/>
  </r>
  <r>
    <x v="494"/>
    <x v="4"/>
    <n v="857"/>
    <x v="2"/>
    <n v="3000"/>
    <n v="142"/>
    <n v="40"/>
    <n v="7000"/>
    <n v="120000"/>
    <n v="280000"/>
    <n v="0.5714285714285714"/>
    <n v="160000"/>
    <x v="8"/>
    <n v="6860"/>
    <n v="274400"/>
    <n v="0.98"/>
    <x v="0"/>
    <x v="3"/>
    <s v="Cash on Delivery"/>
    <n v="21145"/>
    <x v="1"/>
    <x v="2"/>
    <s v="Delivered"/>
  </r>
  <r>
    <x v="292"/>
    <x v="10"/>
    <n v="859"/>
    <x v="0"/>
    <n v="2500"/>
    <n v="138"/>
    <n v="27"/>
    <n v="5000"/>
    <n v="67500"/>
    <n v="135000"/>
    <n v="0.5"/>
    <n v="67500"/>
    <x v="3"/>
    <n v="4650"/>
    <n v="125550"/>
    <n v="0.93"/>
    <x v="3"/>
    <x v="2"/>
    <s v="Credit Card"/>
    <n v="21180"/>
    <x v="0"/>
    <x v="0"/>
    <s v="Returned"/>
  </r>
  <r>
    <x v="495"/>
    <x v="9"/>
    <n v="860"/>
    <x v="0"/>
    <n v="2500"/>
    <n v="112"/>
    <n v="31"/>
    <n v="5000"/>
    <n v="77500"/>
    <n v="155000"/>
    <n v="0.5"/>
    <n v="77500"/>
    <x v="1"/>
    <n v="4600"/>
    <n v="142600"/>
    <n v="0.92"/>
    <x v="1"/>
    <x v="0"/>
    <s v="Bank Transfer"/>
    <n v="22672"/>
    <x v="0"/>
    <x v="0"/>
    <s v="Delivered"/>
  </r>
  <r>
    <x v="148"/>
    <x v="11"/>
    <n v="861"/>
    <x v="3"/>
    <n v="1500"/>
    <n v="44"/>
    <n v="63"/>
    <n v="3500"/>
    <n v="94500"/>
    <n v="220500"/>
    <n v="0.5714285714285714"/>
    <n v="126000"/>
    <x v="7"/>
    <n v="3500"/>
    <n v="0"/>
    <n v="0"/>
    <x v="3"/>
    <x v="0"/>
    <s v="Cash on Delivery"/>
    <n v="21088"/>
    <x v="0"/>
    <x v="2"/>
    <s v="Pending"/>
  </r>
  <r>
    <x v="496"/>
    <x v="4"/>
    <n v="862"/>
    <x v="4"/>
    <n v="1000"/>
    <n v="69"/>
    <n v="100"/>
    <n v="2500"/>
    <n v="100000"/>
    <n v="250000"/>
    <n v="0.6"/>
    <n v="150000"/>
    <x v="7"/>
    <n v="2500"/>
    <n v="0"/>
    <n v="0"/>
    <x v="2"/>
    <x v="3"/>
    <s v="Cash on Delivery"/>
    <n v="21455"/>
    <x v="1"/>
    <x v="0"/>
    <s v="Delivered"/>
  </r>
  <r>
    <x v="497"/>
    <x v="6"/>
    <n v="863"/>
    <x v="0"/>
    <n v="2500"/>
    <n v="98"/>
    <n v="58"/>
    <n v="5000"/>
    <n v="145000"/>
    <n v="290000"/>
    <n v="0.5"/>
    <n v="145000"/>
    <x v="5"/>
    <n v="4850"/>
    <n v="281300"/>
    <n v="0.97"/>
    <x v="4"/>
    <x v="1"/>
    <s v="Bank Transfer"/>
    <n v="22768"/>
    <x v="1"/>
    <x v="1"/>
    <s v="Returned"/>
  </r>
  <r>
    <x v="498"/>
    <x v="4"/>
    <n v="864"/>
    <x v="3"/>
    <n v="1500"/>
    <n v="109"/>
    <n v="78"/>
    <n v="3500"/>
    <n v="117000"/>
    <n v="273000"/>
    <n v="0.5714285714285714"/>
    <n v="156000"/>
    <x v="8"/>
    <n v="3430"/>
    <n v="267540"/>
    <n v="0.98"/>
    <x v="0"/>
    <x v="2"/>
    <s v="Credit Card"/>
    <n v="21709"/>
    <x v="0"/>
    <x v="0"/>
    <s v="Pending"/>
  </r>
  <r>
    <x v="184"/>
    <x v="10"/>
    <n v="866"/>
    <x v="2"/>
    <n v="3000"/>
    <n v="25"/>
    <n v="7"/>
    <n v="7000"/>
    <n v="21000"/>
    <n v="49000"/>
    <n v="0.5714285714285714"/>
    <n v="28000"/>
    <x v="7"/>
    <n v="7000"/>
    <n v="0"/>
    <n v="0"/>
    <x v="3"/>
    <x v="3"/>
    <s v="Credit Card"/>
    <n v="21613"/>
    <x v="0"/>
    <x v="2"/>
    <s v="Pending"/>
  </r>
  <r>
    <x v="155"/>
    <x v="11"/>
    <n v="867"/>
    <x v="3"/>
    <n v="1500"/>
    <n v="98"/>
    <n v="90"/>
    <n v="3500"/>
    <n v="135000"/>
    <n v="315000"/>
    <n v="0.5714285714285714"/>
    <n v="180000"/>
    <x v="0"/>
    <n v="3325"/>
    <n v="299250"/>
    <n v="0.95"/>
    <x v="1"/>
    <x v="3"/>
    <s v="Credit Card"/>
    <n v="21943"/>
    <x v="0"/>
    <x v="1"/>
    <s v="Returned"/>
  </r>
  <r>
    <x v="499"/>
    <x v="0"/>
    <n v="868"/>
    <x v="4"/>
    <n v="1000"/>
    <n v="116"/>
    <n v="39"/>
    <n v="2500"/>
    <n v="39000"/>
    <n v="97500"/>
    <n v="0.6"/>
    <n v="58500"/>
    <x v="9"/>
    <n v="2475"/>
    <n v="96525"/>
    <n v="0.99"/>
    <x v="4"/>
    <x v="3"/>
    <s v="Bank Transfer"/>
    <n v="22390"/>
    <x v="1"/>
    <x v="1"/>
    <s v="Returned"/>
  </r>
  <r>
    <x v="169"/>
    <x v="6"/>
    <n v="869"/>
    <x v="4"/>
    <n v="1000"/>
    <n v="115"/>
    <n v="8"/>
    <n v="2500"/>
    <n v="8000"/>
    <n v="20000"/>
    <n v="0.6"/>
    <n v="12000"/>
    <x v="10"/>
    <n v="2400"/>
    <n v="19200"/>
    <n v="0.96"/>
    <x v="4"/>
    <x v="1"/>
    <s v="Bank Transfer"/>
    <n v="21742"/>
    <x v="0"/>
    <x v="0"/>
    <s v="Delivered"/>
  </r>
  <r>
    <x v="365"/>
    <x v="9"/>
    <n v="870"/>
    <x v="1"/>
    <n v="1500"/>
    <n v="80"/>
    <n v="87"/>
    <n v="3000"/>
    <n v="130500"/>
    <n v="261000"/>
    <n v="0.5"/>
    <n v="130500"/>
    <x v="3"/>
    <n v="2790"/>
    <n v="242730"/>
    <n v="0.93"/>
    <x v="3"/>
    <x v="1"/>
    <s v="Bank Transfer"/>
    <n v="21165"/>
    <x v="1"/>
    <x v="1"/>
    <s v="Returned"/>
  </r>
  <r>
    <x v="500"/>
    <x v="5"/>
    <n v="872"/>
    <x v="1"/>
    <n v="1500"/>
    <n v="77"/>
    <n v="14"/>
    <n v="3000"/>
    <n v="21000"/>
    <n v="42000"/>
    <n v="0.5"/>
    <n v="21000"/>
    <x v="8"/>
    <n v="2940"/>
    <n v="41160"/>
    <n v="0.98"/>
    <x v="2"/>
    <x v="3"/>
    <s v="Credit Card"/>
    <n v="21216"/>
    <x v="0"/>
    <x v="0"/>
    <s v="Delivered"/>
  </r>
  <r>
    <x v="501"/>
    <x v="11"/>
    <n v="873"/>
    <x v="2"/>
    <n v="3000"/>
    <n v="144"/>
    <n v="87"/>
    <n v="7000"/>
    <n v="261000"/>
    <n v="609000"/>
    <n v="0.5714285714285714"/>
    <n v="348000"/>
    <x v="4"/>
    <n v="6300"/>
    <n v="548100"/>
    <n v="0.9"/>
    <x v="2"/>
    <x v="1"/>
    <s v="Cash on Delivery"/>
    <n v="21218"/>
    <x v="0"/>
    <x v="1"/>
    <s v="Delivered"/>
  </r>
  <r>
    <x v="463"/>
    <x v="11"/>
    <n v="874"/>
    <x v="2"/>
    <n v="3000"/>
    <n v="134"/>
    <n v="48"/>
    <n v="7000"/>
    <n v="144000"/>
    <n v="336000"/>
    <n v="0.5714285714285714"/>
    <n v="192000"/>
    <x v="0"/>
    <n v="6650"/>
    <n v="319200"/>
    <n v="0.95"/>
    <x v="1"/>
    <x v="1"/>
    <s v="Credit Card"/>
    <n v="22610"/>
    <x v="0"/>
    <x v="0"/>
    <s v="Pending"/>
  </r>
  <r>
    <x v="502"/>
    <x v="8"/>
    <n v="875"/>
    <x v="0"/>
    <n v="2500"/>
    <n v="25"/>
    <n v="12"/>
    <n v="5000"/>
    <n v="30000"/>
    <n v="60000"/>
    <n v="0.5"/>
    <n v="30000"/>
    <x v="3"/>
    <n v="4650"/>
    <n v="55800"/>
    <n v="0.93"/>
    <x v="0"/>
    <x v="0"/>
    <s v="Cash on Delivery"/>
    <n v="21298"/>
    <x v="0"/>
    <x v="1"/>
    <s v="Delivered"/>
  </r>
  <r>
    <x v="503"/>
    <x v="7"/>
    <n v="876"/>
    <x v="3"/>
    <n v="1500"/>
    <n v="12"/>
    <n v="93"/>
    <n v="3500"/>
    <n v="139500"/>
    <n v="325500"/>
    <n v="0.5714285714285714"/>
    <n v="186000"/>
    <x v="2"/>
    <n v="3185"/>
    <n v="296205"/>
    <n v="0.91"/>
    <x v="1"/>
    <x v="2"/>
    <s v="Cash on Delivery"/>
    <n v="22334"/>
    <x v="0"/>
    <x v="0"/>
    <s v="Pending"/>
  </r>
  <r>
    <x v="381"/>
    <x v="7"/>
    <n v="879"/>
    <x v="2"/>
    <n v="3000"/>
    <n v="50"/>
    <n v="47"/>
    <n v="7000"/>
    <n v="141000"/>
    <n v="329000"/>
    <n v="0.5714285714285714"/>
    <n v="188000"/>
    <x v="10"/>
    <n v="6720"/>
    <n v="315840"/>
    <n v="0.96"/>
    <x v="0"/>
    <x v="0"/>
    <s v="Bank Transfer"/>
    <n v="22897"/>
    <x v="0"/>
    <x v="1"/>
    <s v="Pending"/>
  </r>
  <r>
    <x v="319"/>
    <x v="6"/>
    <n v="882"/>
    <x v="2"/>
    <n v="3000"/>
    <n v="84"/>
    <n v="74"/>
    <n v="7000"/>
    <n v="222000"/>
    <n v="518000"/>
    <n v="0.5714285714285714"/>
    <n v="296000"/>
    <x v="10"/>
    <n v="6720"/>
    <n v="497280"/>
    <n v="0.96"/>
    <x v="4"/>
    <x v="1"/>
    <s v="Credit Card"/>
    <n v="22014"/>
    <x v="1"/>
    <x v="2"/>
    <s v="Returned"/>
  </r>
  <r>
    <x v="265"/>
    <x v="3"/>
    <n v="883"/>
    <x v="2"/>
    <n v="3000"/>
    <n v="33"/>
    <n v="87"/>
    <n v="7000"/>
    <n v="261000"/>
    <n v="609000"/>
    <n v="0.5714285714285714"/>
    <n v="348000"/>
    <x v="2"/>
    <n v="6370"/>
    <n v="554190"/>
    <n v="0.91"/>
    <x v="1"/>
    <x v="1"/>
    <s v="Cash on Delivery"/>
    <n v="21535"/>
    <x v="0"/>
    <x v="2"/>
    <s v="Pending"/>
  </r>
  <r>
    <x v="251"/>
    <x v="4"/>
    <n v="888"/>
    <x v="1"/>
    <n v="1500"/>
    <n v="84"/>
    <n v="52"/>
    <n v="3000"/>
    <n v="78000"/>
    <n v="156000"/>
    <n v="0.5"/>
    <n v="78000"/>
    <x v="6"/>
    <n v="2820"/>
    <n v="146640"/>
    <n v="0.94"/>
    <x v="4"/>
    <x v="3"/>
    <s v="Cash on Delivery"/>
    <n v="21988"/>
    <x v="1"/>
    <x v="1"/>
    <s v="Returned"/>
  </r>
  <r>
    <x v="488"/>
    <x v="10"/>
    <n v="889"/>
    <x v="1"/>
    <n v="1500"/>
    <n v="45"/>
    <n v="59"/>
    <n v="3000"/>
    <n v="88500"/>
    <n v="177000"/>
    <n v="0.5"/>
    <n v="88500"/>
    <x v="10"/>
    <n v="2880"/>
    <n v="169920"/>
    <n v="0.96"/>
    <x v="1"/>
    <x v="2"/>
    <s v="Bank Transfer"/>
    <n v="22972"/>
    <x v="1"/>
    <x v="0"/>
    <s v="Returned"/>
  </r>
  <r>
    <x v="53"/>
    <x v="8"/>
    <n v="890"/>
    <x v="0"/>
    <n v="2500"/>
    <n v="101"/>
    <n v="93"/>
    <n v="5000"/>
    <n v="232500"/>
    <n v="465000"/>
    <n v="0.5"/>
    <n v="232500"/>
    <x v="4"/>
    <n v="4500"/>
    <n v="418500"/>
    <n v="0.9"/>
    <x v="4"/>
    <x v="0"/>
    <s v="Credit Card"/>
    <n v="21113"/>
    <x v="0"/>
    <x v="2"/>
    <s v="Pending"/>
  </r>
  <r>
    <x v="504"/>
    <x v="9"/>
    <n v="891"/>
    <x v="0"/>
    <n v="2500"/>
    <n v="61"/>
    <n v="34"/>
    <n v="5000"/>
    <n v="85000"/>
    <n v="170000"/>
    <n v="0.5"/>
    <n v="85000"/>
    <x v="5"/>
    <n v="4850"/>
    <n v="164900"/>
    <n v="0.97"/>
    <x v="3"/>
    <x v="0"/>
    <s v="Cash on Delivery"/>
    <n v="21357"/>
    <x v="0"/>
    <x v="1"/>
    <s v="Delivered"/>
  </r>
  <r>
    <x v="505"/>
    <x v="11"/>
    <n v="893"/>
    <x v="4"/>
    <n v="1000"/>
    <n v="113"/>
    <n v="1"/>
    <n v="2500"/>
    <n v="1000"/>
    <n v="2500"/>
    <n v="0.6"/>
    <n v="1500"/>
    <x v="1"/>
    <n v="2300"/>
    <n v="2300"/>
    <n v="0.92"/>
    <x v="4"/>
    <x v="0"/>
    <s v="Credit Card"/>
    <n v="22254"/>
    <x v="0"/>
    <x v="2"/>
    <s v="Pending"/>
  </r>
  <r>
    <x v="506"/>
    <x v="5"/>
    <n v="895"/>
    <x v="4"/>
    <n v="1000"/>
    <n v="129"/>
    <n v="22"/>
    <n v="2500"/>
    <n v="22000"/>
    <n v="55000"/>
    <n v="0.6"/>
    <n v="33000"/>
    <x v="4"/>
    <n v="2250"/>
    <n v="49500"/>
    <n v="0.9"/>
    <x v="4"/>
    <x v="1"/>
    <s v="Credit Card"/>
    <n v="22117"/>
    <x v="0"/>
    <x v="0"/>
    <s v="Returned"/>
  </r>
  <r>
    <x v="113"/>
    <x v="2"/>
    <n v="898"/>
    <x v="3"/>
    <n v="1500"/>
    <n v="96"/>
    <n v="64"/>
    <n v="3500"/>
    <n v="96000"/>
    <n v="224000"/>
    <n v="0.5714285714285714"/>
    <n v="128000"/>
    <x v="3"/>
    <n v="3255"/>
    <n v="208320"/>
    <n v="0.93"/>
    <x v="3"/>
    <x v="2"/>
    <s v="Credit Card"/>
    <n v="21348"/>
    <x v="0"/>
    <x v="2"/>
    <s v="Returned"/>
  </r>
  <r>
    <x v="403"/>
    <x v="3"/>
    <n v="899"/>
    <x v="3"/>
    <n v="1500"/>
    <n v="113"/>
    <n v="52"/>
    <n v="3500"/>
    <n v="78000"/>
    <n v="182000"/>
    <n v="0.5714285714285714"/>
    <n v="104000"/>
    <x v="7"/>
    <n v="3500"/>
    <n v="0"/>
    <n v="0"/>
    <x v="1"/>
    <x v="3"/>
    <s v="Cash on Delivery"/>
    <n v="22432"/>
    <x v="1"/>
    <x v="0"/>
    <s v="Returned"/>
  </r>
  <r>
    <x v="167"/>
    <x v="3"/>
    <n v="903"/>
    <x v="4"/>
    <n v="1000"/>
    <n v="140"/>
    <n v="59"/>
    <n v="2500"/>
    <n v="59000"/>
    <n v="147500"/>
    <n v="0.6"/>
    <n v="88500"/>
    <x v="10"/>
    <n v="2400"/>
    <n v="141600"/>
    <n v="0.96"/>
    <x v="0"/>
    <x v="3"/>
    <s v="Cash on Delivery"/>
    <n v="21068"/>
    <x v="0"/>
    <x v="1"/>
    <s v="Pending"/>
  </r>
  <r>
    <x v="94"/>
    <x v="11"/>
    <n v="904"/>
    <x v="3"/>
    <n v="1500"/>
    <n v="61"/>
    <n v="67"/>
    <n v="3500"/>
    <n v="100500"/>
    <n v="234500"/>
    <n v="0.5714285714285714"/>
    <n v="134000"/>
    <x v="5"/>
    <n v="3395"/>
    <n v="227465"/>
    <n v="0.97"/>
    <x v="0"/>
    <x v="2"/>
    <s v="Credit Card"/>
    <n v="21752"/>
    <x v="1"/>
    <x v="2"/>
    <s v="Delivered"/>
  </r>
  <r>
    <x v="399"/>
    <x v="5"/>
    <n v="905"/>
    <x v="0"/>
    <n v="2500"/>
    <n v="26"/>
    <n v="10"/>
    <n v="5000"/>
    <n v="25000"/>
    <n v="50000"/>
    <n v="0.5"/>
    <n v="25000"/>
    <x v="7"/>
    <n v="5000"/>
    <n v="0"/>
    <n v="0"/>
    <x v="1"/>
    <x v="2"/>
    <s v="Credit Card"/>
    <n v="21938"/>
    <x v="1"/>
    <x v="2"/>
    <s v="Returned"/>
  </r>
  <r>
    <x v="507"/>
    <x v="1"/>
    <n v="909"/>
    <x v="1"/>
    <n v="1500"/>
    <n v="52"/>
    <n v="15"/>
    <n v="3000"/>
    <n v="22500"/>
    <n v="45000"/>
    <n v="0.5"/>
    <n v="22500"/>
    <x v="3"/>
    <n v="2790"/>
    <n v="41850"/>
    <n v="0.93"/>
    <x v="0"/>
    <x v="1"/>
    <s v="Credit Card"/>
    <n v="22623"/>
    <x v="0"/>
    <x v="1"/>
    <s v="Returned"/>
  </r>
  <r>
    <x v="167"/>
    <x v="9"/>
    <n v="911"/>
    <x v="0"/>
    <n v="2500"/>
    <n v="35"/>
    <n v="95"/>
    <n v="5000"/>
    <n v="237500"/>
    <n v="475000"/>
    <n v="0.5"/>
    <n v="237500"/>
    <x v="1"/>
    <n v="4600"/>
    <n v="437000"/>
    <n v="0.92"/>
    <x v="2"/>
    <x v="0"/>
    <s v="Cash on Delivery"/>
    <n v="21275"/>
    <x v="0"/>
    <x v="1"/>
    <s v="Pending"/>
  </r>
  <r>
    <x v="508"/>
    <x v="2"/>
    <n v="914"/>
    <x v="3"/>
    <n v="1500"/>
    <n v="143"/>
    <n v="44"/>
    <n v="3500"/>
    <n v="66000"/>
    <n v="154000"/>
    <n v="0.5714285714285714"/>
    <n v="88000"/>
    <x v="7"/>
    <n v="3500"/>
    <n v="0"/>
    <n v="0"/>
    <x v="2"/>
    <x v="2"/>
    <s v="Cash on Delivery"/>
    <n v="22530"/>
    <x v="1"/>
    <x v="2"/>
    <s v="Returned"/>
  </r>
  <r>
    <x v="499"/>
    <x v="2"/>
    <n v="915"/>
    <x v="3"/>
    <n v="1500"/>
    <n v="21"/>
    <n v="75"/>
    <n v="3500"/>
    <n v="112500"/>
    <n v="262500"/>
    <n v="0.5714285714285714"/>
    <n v="150000"/>
    <x v="3"/>
    <n v="3255"/>
    <n v="244125"/>
    <n v="0.93"/>
    <x v="2"/>
    <x v="0"/>
    <s v="Bank Transfer"/>
    <n v="21757"/>
    <x v="1"/>
    <x v="2"/>
    <s v="Returned"/>
  </r>
  <r>
    <x v="190"/>
    <x v="0"/>
    <n v="916"/>
    <x v="0"/>
    <n v="2500"/>
    <n v="93"/>
    <n v="16"/>
    <n v="5000"/>
    <n v="40000"/>
    <n v="80000"/>
    <n v="0.5"/>
    <n v="40000"/>
    <x v="7"/>
    <n v="5000"/>
    <n v="0"/>
    <n v="0"/>
    <x v="2"/>
    <x v="2"/>
    <s v="Bank Transfer"/>
    <n v="21569"/>
    <x v="1"/>
    <x v="0"/>
    <s v="Returned"/>
  </r>
  <r>
    <x v="509"/>
    <x v="1"/>
    <n v="917"/>
    <x v="1"/>
    <n v="1500"/>
    <n v="95"/>
    <n v="98"/>
    <n v="3000"/>
    <n v="147000"/>
    <n v="294000"/>
    <n v="0.5"/>
    <n v="147000"/>
    <x v="6"/>
    <n v="2820"/>
    <n v="276360"/>
    <n v="0.94"/>
    <x v="1"/>
    <x v="3"/>
    <s v="Cash on Delivery"/>
    <n v="22864"/>
    <x v="1"/>
    <x v="2"/>
    <s v="Returned"/>
  </r>
  <r>
    <x v="484"/>
    <x v="4"/>
    <n v="918"/>
    <x v="1"/>
    <n v="1500"/>
    <n v="111"/>
    <n v="38"/>
    <n v="3000"/>
    <n v="57000"/>
    <n v="114000"/>
    <n v="0.5"/>
    <n v="57000"/>
    <x v="10"/>
    <n v="2880"/>
    <n v="109440"/>
    <n v="0.96"/>
    <x v="3"/>
    <x v="1"/>
    <s v="Cash on Delivery"/>
    <n v="21082"/>
    <x v="0"/>
    <x v="1"/>
    <s v="Pending"/>
  </r>
  <r>
    <x v="178"/>
    <x v="7"/>
    <n v="920"/>
    <x v="1"/>
    <n v="1500"/>
    <n v="111"/>
    <n v="83"/>
    <n v="3000"/>
    <n v="124500"/>
    <n v="249000"/>
    <n v="0.5"/>
    <n v="124500"/>
    <x v="3"/>
    <n v="2790"/>
    <n v="231570"/>
    <n v="0.93"/>
    <x v="4"/>
    <x v="1"/>
    <s v="Bank Transfer"/>
    <n v="22223"/>
    <x v="1"/>
    <x v="1"/>
    <s v="Pending"/>
  </r>
  <r>
    <x v="10"/>
    <x v="1"/>
    <n v="922"/>
    <x v="0"/>
    <n v="2500"/>
    <n v="69"/>
    <n v="48"/>
    <n v="5000"/>
    <n v="120000"/>
    <n v="240000"/>
    <n v="0.5"/>
    <n v="120000"/>
    <x v="10"/>
    <n v="4800"/>
    <n v="230400"/>
    <n v="0.96"/>
    <x v="2"/>
    <x v="2"/>
    <s v="Bank Transfer"/>
    <n v="21894"/>
    <x v="0"/>
    <x v="0"/>
    <s v="Delivered"/>
  </r>
  <r>
    <x v="309"/>
    <x v="3"/>
    <n v="923"/>
    <x v="4"/>
    <n v="1000"/>
    <n v="146"/>
    <n v="68"/>
    <n v="2500"/>
    <n v="68000"/>
    <n v="170000"/>
    <n v="0.6"/>
    <n v="102000"/>
    <x v="6"/>
    <n v="2350"/>
    <n v="159800"/>
    <n v="0.94"/>
    <x v="0"/>
    <x v="2"/>
    <s v="Bank Transfer"/>
    <n v="21465"/>
    <x v="1"/>
    <x v="2"/>
    <s v="Returned"/>
  </r>
  <r>
    <x v="390"/>
    <x v="9"/>
    <n v="924"/>
    <x v="3"/>
    <n v="1500"/>
    <n v="53"/>
    <n v="21"/>
    <n v="3500"/>
    <n v="31500"/>
    <n v="73500"/>
    <n v="0.5714285714285714"/>
    <n v="42000"/>
    <x v="2"/>
    <n v="3185"/>
    <n v="66885"/>
    <n v="0.91"/>
    <x v="3"/>
    <x v="3"/>
    <s v="Credit Card"/>
    <n v="21724"/>
    <x v="1"/>
    <x v="2"/>
    <s v="Delivered"/>
  </r>
  <r>
    <x v="510"/>
    <x v="2"/>
    <n v="925"/>
    <x v="4"/>
    <n v="1000"/>
    <n v="42"/>
    <n v="100"/>
    <n v="2500"/>
    <n v="100000"/>
    <n v="250000"/>
    <n v="0.6"/>
    <n v="150000"/>
    <x v="0"/>
    <n v="2375"/>
    <n v="237500"/>
    <n v="0.95"/>
    <x v="3"/>
    <x v="3"/>
    <s v="Credit Card"/>
    <n v="22928"/>
    <x v="0"/>
    <x v="1"/>
    <s v="Pending"/>
  </r>
  <r>
    <x v="511"/>
    <x v="10"/>
    <n v="926"/>
    <x v="0"/>
    <n v="2500"/>
    <n v="21"/>
    <n v="58"/>
    <n v="5000"/>
    <n v="145000"/>
    <n v="290000"/>
    <n v="0.5"/>
    <n v="145000"/>
    <x v="0"/>
    <n v="4750"/>
    <n v="275500"/>
    <n v="0.95"/>
    <x v="1"/>
    <x v="2"/>
    <s v="Cash on Delivery"/>
    <n v="21620"/>
    <x v="1"/>
    <x v="1"/>
    <s v="Delivered"/>
  </r>
  <r>
    <x v="222"/>
    <x v="7"/>
    <n v="929"/>
    <x v="0"/>
    <n v="2500"/>
    <n v="44"/>
    <n v="60"/>
    <n v="5000"/>
    <n v="150000"/>
    <n v="300000"/>
    <n v="0.5"/>
    <n v="150000"/>
    <x v="10"/>
    <n v="4800"/>
    <n v="288000"/>
    <n v="0.96"/>
    <x v="2"/>
    <x v="1"/>
    <s v="Credit Card"/>
    <n v="21189"/>
    <x v="1"/>
    <x v="1"/>
    <s v="Returned"/>
  </r>
  <r>
    <x v="218"/>
    <x v="2"/>
    <n v="931"/>
    <x v="0"/>
    <n v="2500"/>
    <n v="40"/>
    <n v="78"/>
    <n v="5000"/>
    <n v="195000"/>
    <n v="390000"/>
    <n v="0.5"/>
    <n v="195000"/>
    <x v="0"/>
    <n v="4750"/>
    <n v="370500"/>
    <n v="0.95"/>
    <x v="2"/>
    <x v="3"/>
    <s v="Cash on Delivery"/>
    <n v="22031"/>
    <x v="1"/>
    <x v="1"/>
    <s v="Returned"/>
  </r>
  <r>
    <x v="512"/>
    <x v="8"/>
    <n v="932"/>
    <x v="2"/>
    <n v="3000"/>
    <n v="127"/>
    <n v="91"/>
    <n v="7000"/>
    <n v="273000"/>
    <n v="637000"/>
    <n v="0.5714285714285714"/>
    <n v="364000"/>
    <x v="1"/>
    <n v="6440"/>
    <n v="586040"/>
    <n v="0.92"/>
    <x v="1"/>
    <x v="1"/>
    <s v="Cash on Delivery"/>
    <n v="22328"/>
    <x v="1"/>
    <x v="2"/>
    <s v="Pending"/>
  </r>
  <r>
    <x v="76"/>
    <x v="7"/>
    <n v="934"/>
    <x v="2"/>
    <n v="3000"/>
    <n v="16"/>
    <n v="62"/>
    <n v="7000"/>
    <n v="186000"/>
    <n v="434000"/>
    <n v="0.5714285714285714"/>
    <n v="248000"/>
    <x v="1"/>
    <n v="6440"/>
    <n v="399280"/>
    <n v="0.92"/>
    <x v="4"/>
    <x v="3"/>
    <s v="Cash on Delivery"/>
    <n v="21745"/>
    <x v="1"/>
    <x v="2"/>
    <s v="Delivered"/>
  </r>
  <r>
    <x v="161"/>
    <x v="0"/>
    <n v="936"/>
    <x v="4"/>
    <n v="1000"/>
    <n v="30"/>
    <n v="45"/>
    <n v="2500"/>
    <n v="45000"/>
    <n v="112500"/>
    <n v="0.6"/>
    <n v="67500"/>
    <x v="9"/>
    <n v="2475"/>
    <n v="111375"/>
    <n v="0.99"/>
    <x v="2"/>
    <x v="3"/>
    <s v="Bank Transfer"/>
    <n v="21091"/>
    <x v="0"/>
    <x v="2"/>
    <s v="Pending"/>
  </r>
  <r>
    <x v="481"/>
    <x v="2"/>
    <n v="939"/>
    <x v="0"/>
    <n v="2500"/>
    <n v="120"/>
    <n v="97"/>
    <n v="5000"/>
    <n v="242500"/>
    <n v="485000"/>
    <n v="0.5"/>
    <n v="242500"/>
    <x v="10"/>
    <n v="4800"/>
    <n v="465600"/>
    <n v="0.96"/>
    <x v="3"/>
    <x v="2"/>
    <s v="Bank Transfer"/>
    <n v="22771"/>
    <x v="0"/>
    <x v="1"/>
    <s v="Returned"/>
  </r>
  <r>
    <x v="513"/>
    <x v="9"/>
    <n v="940"/>
    <x v="2"/>
    <n v="3000"/>
    <n v="101"/>
    <n v="86"/>
    <n v="7000"/>
    <n v="258000"/>
    <n v="602000"/>
    <n v="0.5714285714285714"/>
    <n v="344000"/>
    <x v="10"/>
    <n v="6720"/>
    <n v="577920"/>
    <n v="0.96"/>
    <x v="0"/>
    <x v="3"/>
    <s v="Bank Transfer"/>
    <n v="22419"/>
    <x v="1"/>
    <x v="0"/>
    <s v="Returned"/>
  </r>
  <r>
    <x v="239"/>
    <x v="6"/>
    <n v="941"/>
    <x v="3"/>
    <n v="1500"/>
    <n v="37"/>
    <n v="36"/>
    <n v="3500"/>
    <n v="54000"/>
    <n v="126000"/>
    <n v="0.5714285714285714"/>
    <n v="72000"/>
    <x v="2"/>
    <n v="3185"/>
    <n v="114660"/>
    <n v="0.91"/>
    <x v="3"/>
    <x v="1"/>
    <s v="Credit Card"/>
    <n v="22139"/>
    <x v="0"/>
    <x v="1"/>
    <s v="Delivered"/>
  </r>
  <r>
    <x v="370"/>
    <x v="9"/>
    <n v="943"/>
    <x v="4"/>
    <n v="1000"/>
    <n v="76"/>
    <n v="9"/>
    <n v="2500"/>
    <n v="9000"/>
    <n v="22500"/>
    <n v="0.6"/>
    <n v="13500"/>
    <x v="2"/>
    <n v="2275"/>
    <n v="20475"/>
    <n v="0.91"/>
    <x v="0"/>
    <x v="1"/>
    <s v="Cash on Delivery"/>
    <n v="21866"/>
    <x v="1"/>
    <x v="2"/>
    <s v="Delivered"/>
  </r>
  <r>
    <x v="164"/>
    <x v="7"/>
    <n v="944"/>
    <x v="2"/>
    <n v="3000"/>
    <n v="109"/>
    <n v="95"/>
    <n v="7000"/>
    <n v="285000"/>
    <n v="665000"/>
    <n v="0.5714285714285714"/>
    <n v="380000"/>
    <x v="1"/>
    <n v="6440"/>
    <n v="611800"/>
    <n v="0.92"/>
    <x v="2"/>
    <x v="0"/>
    <s v="Cash on Delivery"/>
    <n v="22722"/>
    <x v="0"/>
    <x v="1"/>
    <s v="Returned"/>
  </r>
  <r>
    <x v="431"/>
    <x v="11"/>
    <n v="945"/>
    <x v="1"/>
    <n v="1500"/>
    <n v="145"/>
    <n v="75"/>
    <n v="3000"/>
    <n v="112500"/>
    <n v="225000"/>
    <n v="0.5"/>
    <n v="112500"/>
    <x v="7"/>
    <n v="3000"/>
    <n v="0"/>
    <n v="0"/>
    <x v="2"/>
    <x v="2"/>
    <s v="Credit Card"/>
    <n v="21233"/>
    <x v="1"/>
    <x v="0"/>
    <s v="Pending"/>
  </r>
  <r>
    <x v="514"/>
    <x v="11"/>
    <n v="947"/>
    <x v="2"/>
    <n v="3000"/>
    <n v="146"/>
    <n v="23"/>
    <n v="7000"/>
    <n v="69000"/>
    <n v="161000"/>
    <n v="0.5714285714285714"/>
    <n v="92000"/>
    <x v="3"/>
    <n v="6510"/>
    <n v="149730"/>
    <n v="0.93"/>
    <x v="2"/>
    <x v="3"/>
    <s v="Bank Transfer"/>
    <n v="21722"/>
    <x v="0"/>
    <x v="2"/>
    <s v="Delivered"/>
  </r>
  <r>
    <x v="420"/>
    <x v="6"/>
    <n v="948"/>
    <x v="2"/>
    <n v="3000"/>
    <n v="130"/>
    <n v="59"/>
    <n v="7000"/>
    <n v="177000"/>
    <n v="413000"/>
    <n v="0.5714285714285714"/>
    <n v="236000"/>
    <x v="3"/>
    <n v="6510"/>
    <n v="384090"/>
    <n v="0.93"/>
    <x v="2"/>
    <x v="2"/>
    <s v="Credit Card"/>
    <n v="21970"/>
    <x v="1"/>
    <x v="1"/>
    <s v="Pending"/>
  </r>
  <r>
    <x v="459"/>
    <x v="2"/>
    <n v="949"/>
    <x v="3"/>
    <n v="1500"/>
    <n v="56"/>
    <n v="78"/>
    <n v="3500"/>
    <n v="117000"/>
    <n v="273000"/>
    <n v="0.5714285714285714"/>
    <n v="156000"/>
    <x v="4"/>
    <n v="3150"/>
    <n v="245700"/>
    <n v="0.9"/>
    <x v="3"/>
    <x v="3"/>
    <s v="Cash on Delivery"/>
    <n v="22181"/>
    <x v="1"/>
    <x v="2"/>
    <s v="Returned"/>
  </r>
  <r>
    <x v="492"/>
    <x v="2"/>
    <n v="950"/>
    <x v="2"/>
    <n v="3000"/>
    <n v="51"/>
    <n v="92"/>
    <n v="7000"/>
    <n v="276000"/>
    <n v="644000"/>
    <n v="0.5714285714285714"/>
    <n v="368000"/>
    <x v="10"/>
    <n v="6720"/>
    <n v="618240"/>
    <n v="0.96"/>
    <x v="3"/>
    <x v="1"/>
    <s v="Bank Transfer"/>
    <n v="21890"/>
    <x v="1"/>
    <x v="2"/>
    <s v="Delivered"/>
  </r>
  <r>
    <x v="98"/>
    <x v="2"/>
    <n v="952"/>
    <x v="3"/>
    <n v="1500"/>
    <n v="118"/>
    <n v="58"/>
    <n v="3500"/>
    <n v="87000"/>
    <n v="203000"/>
    <n v="0.5714285714285714"/>
    <n v="116000"/>
    <x v="6"/>
    <n v="3290"/>
    <n v="190820"/>
    <n v="0.94"/>
    <x v="2"/>
    <x v="3"/>
    <s v="Credit Card"/>
    <n v="22783"/>
    <x v="1"/>
    <x v="2"/>
    <s v="Returned"/>
  </r>
  <r>
    <x v="515"/>
    <x v="8"/>
    <n v="953"/>
    <x v="3"/>
    <n v="1500"/>
    <n v="23"/>
    <n v="77"/>
    <n v="3500"/>
    <n v="115500"/>
    <n v="269500"/>
    <n v="0.5714285714285714"/>
    <n v="154000"/>
    <x v="8"/>
    <n v="3430"/>
    <n v="264110"/>
    <n v="0.98"/>
    <x v="0"/>
    <x v="1"/>
    <s v="Bank Transfer"/>
    <n v="22039"/>
    <x v="0"/>
    <x v="2"/>
    <s v="Returned"/>
  </r>
  <r>
    <x v="516"/>
    <x v="4"/>
    <n v="954"/>
    <x v="4"/>
    <n v="1000"/>
    <n v="123"/>
    <n v="94"/>
    <n v="2500"/>
    <n v="94000"/>
    <n v="235000"/>
    <n v="0.6"/>
    <n v="141000"/>
    <x v="5"/>
    <n v="2425"/>
    <n v="227950"/>
    <n v="0.97"/>
    <x v="2"/>
    <x v="0"/>
    <s v="Cash on Delivery"/>
    <n v="21078"/>
    <x v="1"/>
    <x v="2"/>
    <s v="Delivered"/>
  </r>
  <r>
    <x v="329"/>
    <x v="4"/>
    <n v="955"/>
    <x v="2"/>
    <n v="3000"/>
    <n v="87"/>
    <n v="99"/>
    <n v="7000"/>
    <n v="297000"/>
    <n v="693000"/>
    <n v="0.5714285714285714"/>
    <n v="396000"/>
    <x v="7"/>
    <n v="7000"/>
    <n v="0"/>
    <n v="0"/>
    <x v="1"/>
    <x v="3"/>
    <s v="Cash on Delivery"/>
    <n v="22403"/>
    <x v="1"/>
    <x v="2"/>
    <s v="Pending"/>
  </r>
  <r>
    <x v="95"/>
    <x v="2"/>
    <n v="956"/>
    <x v="2"/>
    <n v="3000"/>
    <n v="16"/>
    <n v="91"/>
    <n v="7000"/>
    <n v="273000"/>
    <n v="637000"/>
    <n v="0.5714285714285714"/>
    <n v="364000"/>
    <x v="7"/>
    <n v="7000"/>
    <n v="0"/>
    <n v="0"/>
    <x v="4"/>
    <x v="1"/>
    <s v="Cash on Delivery"/>
    <n v="21899"/>
    <x v="1"/>
    <x v="2"/>
    <s v="Delivered"/>
  </r>
  <r>
    <x v="488"/>
    <x v="5"/>
    <n v="960"/>
    <x v="3"/>
    <n v="1500"/>
    <n v="29"/>
    <n v="58"/>
    <n v="3500"/>
    <n v="87000"/>
    <n v="203000"/>
    <n v="0.5714285714285714"/>
    <n v="116000"/>
    <x v="4"/>
    <n v="3150"/>
    <n v="182700"/>
    <n v="0.9"/>
    <x v="3"/>
    <x v="1"/>
    <s v="Bank Transfer"/>
    <n v="22119"/>
    <x v="1"/>
    <x v="2"/>
    <s v="Pending"/>
  </r>
  <r>
    <x v="517"/>
    <x v="5"/>
    <n v="961"/>
    <x v="3"/>
    <n v="1500"/>
    <n v="119"/>
    <n v="44"/>
    <n v="3500"/>
    <n v="66000"/>
    <n v="154000"/>
    <n v="0.5714285714285714"/>
    <n v="88000"/>
    <x v="3"/>
    <n v="3255"/>
    <n v="143220"/>
    <n v="0.93"/>
    <x v="3"/>
    <x v="1"/>
    <s v="Credit Card"/>
    <n v="22183"/>
    <x v="1"/>
    <x v="0"/>
    <s v="Pending"/>
  </r>
  <r>
    <x v="518"/>
    <x v="8"/>
    <n v="962"/>
    <x v="4"/>
    <n v="1000"/>
    <n v="118"/>
    <n v="3"/>
    <n v="2500"/>
    <n v="3000"/>
    <n v="7500"/>
    <n v="0.6"/>
    <n v="4500"/>
    <x v="2"/>
    <n v="2275"/>
    <n v="6825"/>
    <n v="0.91"/>
    <x v="4"/>
    <x v="1"/>
    <s v="Bank Transfer"/>
    <n v="21736"/>
    <x v="0"/>
    <x v="0"/>
    <s v="Returned"/>
  </r>
  <r>
    <x v="519"/>
    <x v="0"/>
    <n v="964"/>
    <x v="2"/>
    <n v="3000"/>
    <n v="29"/>
    <n v="72"/>
    <n v="7000"/>
    <n v="216000"/>
    <n v="504000"/>
    <n v="0.5714285714285714"/>
    <n v="288000"/>
    <x v="7"/>
    <n v="7000"/>
    <n v="0"/>
    <n v="0"/>
    <x v="2"/>
    <x v="0"/>
    <s v="Credit Card"/>
    <n v="21839"/>
    <x v="1"/>
    <x v="2"/>
    <s v="Pending"/>
  </r>
  <r>
    <x v="520"/>
    <x v="6"/>
    <n v="965"/>
    <x v="4"/>
    <n v="1000"/>
    <n v="146"/>
    <n v="37"/>
    <n v="2500"/>
    <n v="37000"/>
    <n v="92500"/>
    <n v="0.6"/>
    <n v="55500"/>
    <x v="8"/>
    <n v="2450"/>
    <n v="90650"/>
    <n v="0.98"/>
    <x v="2"/>
    <x v="1"/>
    <s v="Bank Transfer"/>
    <n v="22752"/>
    <x v="0"/>
    <x v="2"/>
    <s v="Delivered"/>
  </r>
  <r>
    <x v="145"/>
    <x v="7"/>
    <n v="968"/>
    <x v="0"/>
    <n v="2500"/>
    <n v="53"/>
    <n v="41"/>
    <n v="5000"/>
    <n v="102500"/>
    <n v="205000"/>
    <n v="0.5"/>
    <n v="102500"/>
    <x v="6"/>
    <n v="4700"/>
    <n v="192700"/>
    <n v="0.94"/>
    <x v="1"/>
    <x v="1"/>
    <s v="Bank Transfer"/>
    <n v="21776"/>
    <x v="0"/>
    <x v="0"/>
    <s v="Pending"/>
  </r>
  <r>
    <x v="521"/>
    <x v="6"/>
    <n v="970"/>
    <x v="4"/>
    <n v="1000"/>
    <n v="55"/>
    <n v="87"/>
    <n v="2500"/>
    <n v="87000"/>
    <n v="217500"/>
    <n v="0.6"/>
    <n v="130500"/>
    <x v="1"/>
    <n v="2300"/>
    <n v="200100"/>
    <n v="0.92"/>
    <x v="1"/>
    <x v="3"/>
    <s v="Bank Transfer"/>
    <n v="21238"/>
    <x v="0"/>
    <x v="1"/>
    <s v="Returned"/>
  </r>
  <r>
    <x v="522"/>
    <x v="6"/>
    <n v="972"/>
    <x v="2"/>
    <n v="3000"/>
    <n v="125"/>
    <n v="52"/>
    <n v="7000"/>
    <n v="156000"/>
    <n v="364000"/>
    <n v="0.5714285714285714"/>
    <n v="208000"/>
    <x v="6"/>
    <n v="6580"/>
    <n v="342160"/>
    <n v="0.94"/>
    <x v="2"/>
    <x v="0"/>
    <s v="Cash on Delivery"/>
    <n v="22741"/>
    <x v="1"/>
    <x v="1"/>
    <s v="Returned"/>
  </r>
  <r>
    <x v="484"/>
    <x v="8"/>
    <n v="973"/>
    <x v="4"/>
    <n v="1000"/>
    <n v="146"/>
    <n v="85"/>
    <n v="2500"/>
    <n v="85000"/>
    <n v="212500"/>
    <n v="0.6"/>
    <n v="127500"/>
    <x v="2"/>
    <n v="2275"/>
    <n v="193375"/>
    <n v="0.91"/>
    <x v="3"/>
    <x v="2"/>
    <s v="Bank Transfer"/>
    <n v="21339"/>
    <x v="1"/>
    <x v="0"/>
    <s v="Returned"/>
  </r>
  <r>
    <x v="523"/>
    <x v="9"/>
    <n v="974"/>
    <x v="4"/>
    <n v="1000"/>
    <n v="108"/>
    <n v="93"/>
    <n v="2500"/>
    <n v="93000"/>
    <n v="232500"/>
    <n v="0.6"/>
    <n v="139500"/>
    <x v="4"/>
    <n v="2250"/>
    <n v="209250"/>
    <n v="0.9"/>
    <x v="3"/>
    <x v="0"/>
    <s v="Cash on Delivery"/>
    <n v="21253"/>
    <x v="0"/>
    <x v="1"/>
    <s v="Returned"/>
  </r>
  <r>
    <x v="524"/>
    <x v="11"/>
    <n v="975"/>
    <x v="3"/>
    <n v="1500"/>
    <n v="49"/>
    <n v="12"/>
    <n v="3500"/>
    <n v="18000"/>
    <n v="42000"/>
    <n v="0.5714285714285714"/>
    <n v="24000"/>
    <x v="4"/>
    <n v="3150"/>
    <n v="37800"/>
    <n v="0.9"/>
    <x v="0"/>
    <x v="2"/>
    <s v="Credit Card"/>
    <n v="21384"/>
    <x v="0"/>
    <x v="0"/>
    <s v="Returned"/>
  </r>
  <r>
    <x v="21"/>
    <x v="2"/>
    <n v="976"/>
    <x v="3"/>
    <n v="1500"/>
    <n v="44"/>
    <n v="15"/>
    <n v="3500"/>
    <n v="22500"/>
    <n v="52500"/>
    <n v="0.5714285714285714"/>
    <n v="30000"/>
    <x v="7"/>
    <n v="3500"/>
    <n v="0"/>
    <n v="0"/>
    <x v="0"/>
    <x v="3"/>
    <s v="Credit Card"/>
    <n v="21450"/>
    <x v="1"/>
    <x v="2"/>
    <s v="Delivered"/>
  </r>
  <r>
    <x v="123"/>
    <x v="3"/>
    <n v="977"/>
    <x v="4"/>
    <n v="1000"/>
    <n v="52"/>
    <n v="80"/>
    <n v="2500"/>
    <n v="80000"/>
    <n v="200000"/>
    <n v="0.6"/>
    <n v="120000"/>
    <x v="0"/>
    <n v="2375"/>
    <n v="190000"/>
    <n v="0.95"/>
    <x v="4"/>
    <x v="0"/>
    <s v="Cash on Delivery"/>
    <n v="22665"/>
    <x v="0"/>
    <x v="2"/>
    <s v="Pending"/>
  </r>
  <r>
    <x v="525"/>
    <x v="1"/>
    <n v="978"/>
    <x v="3"/>
    <n v="1500"/>
    <n v="116"/>
    <n v="81"/>
    <n v="3500"/>
    <n v="121500"/>
    <n v="283500"/>
    <n v="0.5714285714285714"/>
    <n v="162000"/>
    <x v="7"/>
    <n v="3500"/>
    <n v="0"/>
    <n v="0"/>
    <x v="2"/>
    <x v="3"/>
    <s v="Credit Card"/>
    <n v="22196"/>
    <x v="1"/>
    <x v="1"/>
    <s v="Delivered"/>
  </r>
  <r>
    <x v="199"/>
    <x v="3"/>
    <n v="981"/>
    <x v="1"/>
    <n v="1500"/>
    <n v="124"/>
    <n v="61"/>
    <n v="3000"/>
    <n v="91500"/>
    <n v="183000"/>
    <n v="0.5"/>
    <n v="91500"/>
    <x v="7"/>
    <n v="3000"/>
    <n v="0"/>
    <n v="0"/>
    <x v="3"/>
    <x v="1"/>
    <s v="Credit Card"/>
    <n v="22950"/>
    <x v="1"/>
    <x v="1"/>
    <s v="Delivered"/>
  </r>
  <r>
    <x v="526"/>
    <x v="11"/>
    <n v="982"/>
    <x v="0"/>
    <n v="2500"/>
    <n v="100"/>
    <n v="39"/>
    <n v="5000"/>
    <n v="97500"/>
    <n v="195000"/>
    <n v="0.5"/>
    <n v="97500"/>
    <x v="10"/>
    <n v="4800"/>
    <n v="187200"/>
    <n v="0.96"/>
    <x v="3"/>
    <x v="0"/>
    <s v="Credit Card"/>
    <n v="21030"/>
    <x v="0"/>
    <x v="2"/>
    <s v="Delivered"/>
  </r>
  <r>
    <x v="527"/>
    <x v="5"/>
    <n v="983"/>
    <x v="1"/>
    <n v="1500"/>
    <n v="89"/>
    <n v="23"/>
    <n v="3000"/>
    <n v="34500"/>
    <n v="69000"/>
    <n v="0.5"/>
    <n v="34500"/>
    <x v="7"/>
    <n v="3000"/>
    <n v="0"/>
    <n v="0"/>
    <x v="2"/>
    <x v="3"/>
    <s v="Bank Transfer"/>
    <n v="22500"/>
    <x v="0"/>
    <x v="0"/>
    <s v="Delivered"/>
  </r>
  <r>
    <x v="528"/>
    <x v="9"/>
    <n v="987"/>
    <x v="4"/>
    <n v="1000"/>
    <n v="34"/>
    <n v="19"/>
    <n v="2500"/>
    <n v="19000"/>
    <n v="47500"/>
    <n v="0.6"/>
    <n v="28500"/>
    <x v="10"/>
    <n v="2400"/>
    <n v="45600"/>
    <n v="0.96"/>
    <x v="4"/>
    <x v="2"/>
    <s v="Credit Card"/>
    <n v="21628"/>
    <x v="1"/>
    <x v="0"/>
    <s v="Pending"/>
  </r>
  <r>
    <x v="529"/>
    <x v="5"/>
    <n v="988"/>
    <x v="2"/>
    <n v="3000"/>
    <n v="48"/>
    <n v="29"/>
    <n v="7000"/>
    <n v="87000"/>
    <n v="203000"/>
    <n v="0.5714285714285714"/>
    <n v="116000"/>
    <x v="7"/>
    <n v="7000"/>
    <n v="0"/>
    <n v="0"/>
    <x v="0"/>
    <x v="3"/>
    <s v="Bank Transfer"/>
    <n v="21323"/>
    <x v="0"/>
    <x v="2"/>
    <s v="Pending"/>
  </r>
  <r>
    <x v="483"/>
    <x v="3"/>
    <n v="990"/>
    <x v="3"/>
    <n v="1500"/>
    <n v="69"/>
    <n v="86"/>
    <n v="3500"/>
    <n v="129000"/>
    <n v="301000"/>
    <n v="0.5714285714285714"/>
    <n v="172000"/>
    <x v="9"/>
    <n v="3465"/>
    <n v="297990"/>
    <n v="0.99"/>
    <x v="2"/>
    <x v="1"/>
    <s v="Bank Transfer"/>
    <n v="22506"/>
    <x v="0"/>
    <x v="1"/>
    <s v="Pending"/>
  </r>
  <r>
    <x v="530"/>
    <x v="2"/>
    <n v="993"/>
    <x v="1"/>
    <n v="1500"/>
    <n v="126"/>
    <n v="28"/>
    <n v="3000"/>
    <n v="42000"/>
    <n v="84000"/>
    <n v="0.5"/>
    <n v="42000"/>
    <x v="8"/>
    <n v="2940"/>
    <n v="82320"/>
    <n v="0.98"/>
    <x v="3"/>
    <x v="2"/>
    <s v="Cash on Delivery"/>
    <n v="21483"/>
    <x v="0"/>
    <x v="1"/>
    <s v="Pending"/>
  </r>
  <r>
    <x v="245"/>
    <x v="5"/>
    <n v="994"/>
    <x v="0"/>
    <n v="2500"/>
    <n v="10"/>
    <n v="75"/>
    <n v="5000"/>
    <n v="187500"/>
    <n v="375000"/>
    <n v="0.5"/>
    <n v="187500"/>
    <x v="9"/>
    <n v="4950"/>
    <n v="371250"/>
    <n v="0.99"/>
    <x v="4"/>
    <x v="2"/>
    <s v="Cash on Delivery"/>
    <n v="21432"/>
    <x v="0"/>
    <x v="0"/>
    <s v="Returned"/>
  </r>
  <r>
    <x v="235"/>
    <x v="5"/>
    <n v="995"/>
    <x v="4"/>
    <n v="1000"/>
    <n v="101"/>
    <n v="64"/>
    <n v="2500"/>
    <n v="64000"/>
    <n v="160000"/>
    <n v="0.6"/>
    <n v="96000"/>
    <x v="1"/>
    <n v="2300"/>
    <n v="147200"/>
    <n v="0.92"/>
    <x v="2"/>
    <x v="3"/>
    <s v="Bank Transfer"/>
    <n v="21690"/>
    <x v="0"/>
    <x v="1"/>
    <s v="Pending"/>
  </r>
  <r>
    <x v="24"/>
    <x v="5"/>
    <n v="997"/>
    <x v="3"/>
    <n v="1500"/>
    <n v="70"/>
    <n v="38"/>
    <n v="3500"/>
    <n v="57000"/>
    <n v="133000"/>
    <n v="0.5714285714285714"/>
    <n v="76000"/>
    <x v="0"/>
    <n v="3325"/>
    <n v="126350"/>
    <n v="0.95"/>
    <x v="4"/>
    <x v="0"/>
    <s v="Cash on Delivery"/>
    <n v="22666"/>
    <x v="1"/>
    <x v="0"/>
    <s v="Delivered"/>
  </r>
  <r>
    <x v="531"/>
    <x v="1"/>
    <n v="998"/>
    <x v="2"/>
    <n v="3000"/>
    <n v="89"/>
    <n v="13"/>
    <n v="7000"/>
    <n v="39000"/>
    <n v="91000"/>
    <n v="0.5714285714285714"/>
    <n v="52000"/>
    <x v="7"/>
    <n v="7000"/>
    <n v="0"/>
    <n v="0"/>
    <x v="4"/>
    <x v="0"/>
    <s v="Cash on Delivery"/>
    <n v="22385"/>
    <x v="0"/>
    <x v="0"/>
    <s v="Pending"/>
  </r>
  <r>
    <x v="461"/>
    <x v="1"/>
    <n v="999"/>
    <x v="1"/>
    <n v="1500"/>
    <n v="120"/>
    <n v="80"/>
    <n v="3000"/>
    <n v="120000"/>
    <n v="240000"/>
    <n v="0.5"/>
    <n v="120000"/>
    <x v="10"/>
    <n v="2880"/>
    <n v="230400"/>
    <n v="0.96"/>
    <x v="2"/>
    <x v="3"/>
    <s v="Credit Card"/>
    <n v="21156"/>
    <x v="1"/>
    <x v="2"/>
    <s v="Pend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9">
    <pivotField numFmtId="14" showAll="0">
      <items count="15">
        <item x="0"/>
        <item x="1"/>
        <item x="2"/>
        <item x="3"/>
        <item x="4"/>
        <item x="5"/>
        <item x="6"/>
        <item x="7"/>
        <item x="8"/>
        <item x="9"/>
        <item x="10"/>
        <item x="11"/>
        <item x="12"/>
        <item x="13"/>
        <item t="default"/>
      </items>
    </pivotField>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dataField="1"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_revenue" fld="9" baseField="0" baseItem="0" numFmtId="164"/>
  </dataFields>
  <formats count="1">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C3EFAB-C7BA-42C4-8005-96277125B4D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F15:G18"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dataField="1"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0"/>
  </rowFields>
  <rowItems count="3">
    <i>
      <x v="1"/>
    </i>
    <i>
      <x/>
    </i>
    <i t="grand">
      <x/>
    </i>
  </rowItems>
  <colItems count="1">
    <i/>
  </colItems>
  <dataFields count="1">
    <dataField name="Sum of sales_quantity" fld="6" showDataAs="percentOfTotal" baseField="16" baseItem="1" numFmtId="9"/>
  </dataFields>
  <formats count="1">
    <format dxfId="97">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D47891-14D0-4866-B8E2-7575889D949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B41" firstHeaderRow="1" firstDataRow="1" firstDataCol="1"/>
  <pivotFields count="29">
    <pivotField numFmtId="14" showAll="0"/>
    <pivotField showAll="0"/>
    <pivotField showAll="0"/>
    <pivotField axis="axisRow" showAll="0" sortType="ascending">
      <items count="6">
        <item x="4"/>
        <item x="0"/>
        <item x="1"/>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numFmtId="164" showAll="0"/>
    <pivotField numFmtId="164" showAll="0"/>
    <pivotField dataField="1"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i>
    <i>
      <x v="2"/>
    </i>
    <i>
      <x v="4"/>
    </i>
    <i>
      <x v="1"/>
    </i>
    <i>
      <x v="3"/>
    </i>
    <i t="grand">
      <x/>
    </i>
  </rowItems>
  <colItems count="1">
    <i/>
  </colItems>
  <dataFields count="1">
    <dataField name="Sum of total_revenue" fld="9" showDataAs="percentOfTotal" baseField="3" baseItem="2"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29">
    <pivotField numFmtId="14" showAll="0"/>
    <pivotField showAll="0"/>
    <pivotField showAll="0"/>
    <pivotField axis="axisRow" showAll="0" sortType="ascending">
      <items count="6">
        <item x="4"/>
        <item x="0"/>
        <item x="1"/>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numFmtId="164" showAll="0"/>
    <pivotField numFmtId="164" showAll="0"/>
    <pivotField dataField="1"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i>
    <i>
      <x v="2"/>
    </i>
    <i>
      <x v="4"/>
    </i>
    <i>
      <x v="1"/>
    </i>
    <i>
      <x v="3"/>
    </i>
    <i t="grand">
      <x/>
    </i>
  </rowItems>
  <colItems count="1">
    <i/>
  </colItems>
  <dataFields count="1">
    <dataField name="Sum of total_revenue" fld="9" baseField="0" baseItem="0" numFmtId="165"/>
  </dataFields>
  <formats count="1">
    <format dxfId="9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2"/>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8:B24" firstHeaderRow="1" firstDataRow="1" firstDataCol="1"/>
  <pivotFields count="29">
    <pivotField numFmtId="14" showAll="0"/>
    <pivotField showAll="0"/>
    <pivotField showAll="0"/>
    <pivotField axis="axisRow" showAll="0" sortType="ascending">
      <items count="6">
        <item x="4"/>
        <item x="0"/>
        <item x="1"/>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dataField="1"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v="3"/>
    </i>
    <i>
      <x/>
    </i>
    <i>
      <x v="2"/>
    </i>
    <i>
      <x v="1"/>
    </i>
    <i>
      <x v="4"/>
    </i>
    <i t="grand">
      <x/>
    </i>
  </rowItems>
  <colItems count="1">
    <i/>
  </colItems>
  <dataFields count="1">
    <dataField name="Sum of sales_quantity" fld="6" baseField="0" baseItem="0" numFmtId="165"/>
  </dataFields>
  <formats count="1">
    <format dxfId="9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FF636DE-5BD7-4BCC-8792-0EE2B5CC241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0:C56" firstHeaderRow="0" firstDataRow="1" firstDataCol="1"/>
  <pivotFields count="29">
    <pivotField numFmtId="14" showAll="0"/>
    <pivotField showAll="0"/>
    <pivotField showAll="0"/>
    <pivotField axis="axisRow" showAll="0">
      <items count="6">
        <item x="4"/>
        <item x="0"/>
        <item x="1"/>
        <item x="2"/>
        <item x="3"/>
        <item t="default"/>
      </items>
    </pivotField>
    <pivotField numFmtId="164" showAll="0"/>
    <pivotField showAll="0"/>
    <pivotField showAll="0"/>
    <pivotField dataField="1" numFmtId="164" showAll="0"/>
    <pivotField numFmtId="164" showAll="0"/>
    <pivotField dataField="1"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i>
    <i>
      <x v="1"/>
    </i>
    <i>
      <x v="2"/>
    </i>
    <i>
      <x v="3"/>
    </i>
    <i>
      <x v="4"/>
    </i>
    <i t="grand">
      <x/>
    </i>
  </rowItems>
  <colFields count="1">
    <field x="-2"/>
  </colFields>
  <colItems count="2">
    <i>
      <x/>
    </i>
    <i i="1">
      <x v="1"/>
    </i>
  </colItems>
  <dataFields count="2">
    <dataField name="Average of sale_price" fld="7" subtotal="average" baseField="3" baseItem="0"/>
    <dataField name="Sum of total_revenue" fld="9"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3:B16"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dataField="1" showAll="0"/>
    <pivotField axis="axisRow"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0"/>
  </rowFields>
  <rowItems count="3">
    <i>
      <x/>
    </i>
    <i>
      <x v="1"/>
    </i>
    <i t="grand">
      <x/>
    </i>
  </rowItems>
  <colItems count="1">
    <i/>
  </colItems>
  <dataFields count="1">
    <dataField name="Sum of customer_id" fld="19" showDataAs="percentOfTotal" baseField="15" baseItem="1" numFmtId="10"/>
  </dataFields>
  <formats count="2">
    <format dxfId="93">
      <pivotArea collapsedLevelsAreSubtotals="1" fieldPosition="0">
        <references count="1">
          <reference field="20" count="0"/>
        </references>
      </pivotArea>
    </format>
    <format dxfId="92">
      <pivotArea grandRow="1" outline="0" collapsedLevelsAreSubtotals="1" fieldPosition="0"/>
    </format>
  </formats>
  <chartFormats count="13">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0" count="1" selected="0">
            <x v="0"/>
          </reference>
        </references>
      </pivotArea>
    </chartFormat>
    <chartFormat chart="2" format="3">
      <pivotArea type="data" outline="0" fieldPosition="0">
        <references count="2">
          <reference field="4294967294" count="1" selected="0">
            <x v="0"/>
          </reference>
          <reference field="2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0" count="1" selected="0">
            <x v="0"/>
          </reference>
        </references>
      </pivotArea>
    </chartFormat>
    <chartFormat chart="4" format="6">
      <pivotArea type="data" outline="0" fieldPosition="0">
        <references count="2">
          <reference field="4294967294" count="1" selected="0">
            <x v="0"/>
          </reference>
          <reference field="20" count="1" selected="0">
            <x v="1"/>
          </reference>
        </references>
      </pivotArea>
    </chartFormat>
    <chartFormat chart="1" format="1">
      <pivotArea type="data" outline="0" fieldPosition="0">
        <references count="2">
          <reference field="4294967294" count="1" selected="0">
            <x v="0"/>
          </reference>
          <reference field="20" count="1" selected="0">
            <x v="0"/>
          </reference>
        </references>
      </pivotArea>
    </chartFormat>
    <chartFormat chart="1" format="2">
      <pivotArea type="data" outline="0" fieldPosition="0">
        <references count="2">
          <reference field="4294967294" count="1" selected="0">
            <x v="0"/>
          </reference>
          <reference field="20"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20" count="1" selected="0">
            <x v="0"/>
          </reference>
        </references>
      </pivotArea>
    </chartFormat>
    <chartFormat chart="8" format="9">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6"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dataField="1"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0"/>
  </rowFields>
  <rowItems count="3">
    <i>
      <x v="1"/>
    </i>
    <i>
      <x/>
    </i>
    <i t="grand">
      <x/>
    </i>
  </rowItems>
  <colItems count="1">
    <i/>
  </colItems>
  <dataFields count="1">
    <dataField name="Average of total_revenue" fld="9" subtotal="average" baseField="0" baseItem="9" numFmtId="165"/>
  </dataFields>
  <formats count="1">
    <format dxfId="9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2:B7"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dataField="1" numFmtId="164" showAll="0"/>
    <pivotField numFmtId="9" showAll="0"/>
    <pivotField numFmtId="164" showAll="0"/>
    <pivotField numFmtId="9" showAll="0"/>
    <pivotField numFmtId="164" showAll="0"/>
    <pivotField numFmtId="164" showAll="0"/>
    <pivotField numFmtId="9" showAll="0"/>
    <pivotField showAll="0"/>
    <pivotField axis="axisRow"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7"/>
  </rowFields>
  <rowItems count="5">
    <i>
      <x v="1"/>
    </i>
    <i>
      <x v="2"/>
    </i>
    <i>
      <x/>
    </i>
    <i>
      <x v="3"/>
    </i>
    <i t="grand">
      <x/>
    </i>
  </rowItems>
  <colItems count="1">
    <i/>
  </colItems>
  <dataFields count="1">
    <dataField name="Sum of total_revenue" fld="9" showDataAs="percentOfTotal" baseField="17" baseItem="1" numFmtId="9"/>
  </dataFields>
  <formats count="1">
    <format dxfId="90">
      <pivotArea outline="0" collapsedLevelsAreSubtotals="1" fieldPosition="0"/>
    </format>
  </formats>
  <chartFormats count="7">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7" count="1" selected="0">
            <x v="3"/>
          </reference>
        </references>
      </pivotArea>
    </chartFormat>
    <chartFormat chart="11" format="2">
      <pivotArea type="data" outline="0" fieldPosition="0">
        <references count="2">
          <reference field="4294967294" count="1" selected="0">
            <x v="0"/>
          </reference>
          <reference field="17" count="1" selected="0">
            <x v="2"/>
          </reference>
        </references>
      </pivotArea>
    </chartFormat>
    <chartFormat chart="11" format="3">
      <pivotArea type="data" outline="0" fieldPosition="0">
        <references count="2">
          <reference field="4294967294" count="1" selected="0">
            <x v="0"/>
          </reference>
          <reference field="17" count="1" selected="0">
            <x v="1"/>
          </reference>
        </references>
      </pivotArea>
    </chartFormat>
    <chartFormat chart="11" format="4">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3793D7B-819E-48EF-A678-4173023AAA62}"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41:B54" firstHeaderRow="1" firstDataRow="1" firstDataCol="1"/>
  <pivotFields count="29">
    <pivotField numFmtId="14" showAll="0">
      <items count="15">
        <item x="0"/>
        <item x="1"/>
        <item x="2"/>
        <item x="3"/>
        <item x="4"/>
        <item x="5"/>
        <item x="6"/>
        <item x="7"/>
        <item x="8"/>
        <item x="9"/>
        <item x="10"/>
        <item x="11"/>
        <item x="12"/>
        <item x="13"/>
        <item t="default"/>
      </items>
    </pivotField>
    <pivotField axis="axisRow" showAll="0">
      <items count="13">
        <item x="0"/>
        <item x="10"/>
        <item x="7"/>
        <item x="3"/>
        <item x="6"/>
        <item x="1"/>
        <item x="8"/>
        <item x="4"/>
        <item x="2"/>
        <item x="11"/>
        <item x="9"/>
        <item x="5"/>
        <item t="default"/>
      </items>
    </pivotField>
    <pivotField showAll="0"/>
    <pivotField showAll="0">
      <items count="6">
        <item x="4"/>
        <item x="0"/>
        <item x="1"/>
        <item x="2"/>
        <item x="3"/>
        <item t="default"/>
      </items>
    </pivotField>
    <pivotField numFmtId="164" showAll="0"/>
    <pivotField showAll="0"/>
    <pivotField dataField="1"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sortType="ascending">
      <autoSortScope>
        <pivotArea dataOnly="0" outline="0" fieldPosition="0">
          <references count="1">
            <reference field="4294967294" count="1" selected="0">
              <x v="0"/>
            </reference>
          </references>
        </pivotArea>
      </autoSortScope>
    </pivotField>
    <pivotField showAll="0">
      <items count="5">
        <item x="0"/>
        <item x="3"/>
        <item x="2"/>
        <item x="1"/>
        <item t="default"/>
      </items>
    </pivotField>
    <pivotField showAll="0"/>
    <pivotField showAll="0"/>
    <pivotField showAll="0">
      <items count="3">
        <item x="1"/>
        <item x="0"/>
        <item t="default"/>
      </items>
    </pivotField>
    <pivotField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sales_quantity" fld="6" baseField="0" baseItem="0"/>
  </dataFields>
  <chartFormats count="4">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D89EAC4-ABD5-49CB-84A5-BCA4B4F4E826}"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K17:L22"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dataField="1"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sortType="ascending">
      <items count="6">
        <item x="1"/>
        <item x="2"/>
        <item x="0"/>
        <item x="3"/>
        <item x="4"/>
        <item t="default"/>
      </items>
      <autoSortScope>
        <pivotArea dataOnly="0" outline="0" fieldPosition="0">
          <references count="1">
            <reference field="4294967294" count="1" selected="0">
              <x v="0"/>
            </reference>
          </references>
        </pivotArea>
      </autoSortScope>
    </pivotField>
    <pivotField axis="axisRow"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7"/>
  </rowFields>
  <rowItems count="5">
    <i>
      <x v="1"/>
    </i>
    <i>
      <x/>
    </i>
    <i>
      <x v="2"/>
    </i>
    <i>
      <x v="3"/>
    </i>
    <i t="grand">
      <x/>
    </i>
  </rowItems>
  <colItems count="1">
    <i/>
  </colItems>
  <dataFields count="1">
    <dataField name="Sum of sales_quantity" fld="6" showDataAs="percentOfTotal" baseField="17" baseItem="1" numFmtId="9"/>
  </dataFields>
  <formats count="1">
    <format dxfId="91">
      <pivotArea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A11" firstHeaderRow="1" firstDataRow="1" firstDataCol="0"/>
  <pivotFields count="29">
    <pivotField numFmtId="14" showAll="0">
      <items count="15">
        <item x="0"/>
        <item x="1"/>
        <item x="2"/>
        <item x="3"/>
        <item x="4"/>
        <item x="5"/>
        <item x="6"/>
        <item x="7"/>
        <item x="8"/>
        <item x="9"/>
        <item x="10"/>
        <item x="11"/>
        <item x="12"/>
        <item x="13"/>
        <item t="default"/>
      </items>
    </pivotField>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numFmtId="164" showAll="0"/>
    <pivotField numFmtId="9" showAll="0"/>
    <pivotField numFmtId="164" showAll="0"/>
    <pivotField numFmtId="9" showAll="0"/>
    <pivotField numFmtId="164" showAll="0"/>
    <pivotField numFmtId="164" showAll="0"/>
    <pivotField dataField="1"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iscount Effectivness" fld="15" baseField="0" baseItem="0" numFmtId="43"/>
  </dataFields>
  <formats count="3">
    <format dxfId="101">
      <pivotArea type="all" dataOnly="0" outline="0" fieldPosition="0"/>
    </format>
    <format dxfId="100">
      <pivotArea dataOnly="0" labelOnly="1" outline="0" axis="axisValues" fieldPosition="0"/>
    </format>
    <format dxfId="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CBF6976-EDBB-4DD4-866D-8A79CC1288A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7:B23"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dataField="1"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axis="axisRow" showAll="0" sortType="a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items count="5">
        <item x="0"/>
        <item x="3"/>
        <item x="2"/>
        <item x="1"/>
        <item t="default"/>
      </items>
    </pivotField>
    <pivotField showAll="0"/>
    <pivotField showAll="0"/>
    <pivotField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6"/>
  </rowFields>
  <rowItems count="6">
    <i>
      <x v="2"/>
    </i>
    <i>
      <x v="4"/>
    </i>
    <i>
      <x/>
    </i>
    <i>
      <x v="1"/>
    </i>
    <i>
      <x v="3"/>
    </i>
    <i t="grand">
      <x/>
    </i>
  </rowItems>
  <colItems count="1">
    <i/>
  </colItems>
  <dataFields count="1">
    <dataField name="Sum of sales_quantity" fld="6" baseField="0" baseItem="0"/>
  </dataFields>
  <chartFormats count="4">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6" count="1" selected="0">
            <x v="3"/>
          </reference>
        </references>
      </pivotArea>
    </chartFormat>
    <chartFormat chart="12" format="7">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7121289-FABD-48E2-83A8-741419DFA96C}"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4:L8"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dataField="1" showAll="0"/>
    <pivotField showAll="0">
      <items count="3">
        <item x="1"/>
        <item x="0"/>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1"/>
  </rowFields>
  <rowItems count="4">
    <i>
      <x v="2"/>
    </i>
    <i>
      <x/>
    </i>
    <i>
      <x v="1"/>
    </i>
    <i t="grand">
      <x/>
    </i>
  </rowItems>
  <colItems count="1">
    <i/>
  </colItems>
  <dataFields count="1">
    <dataField name="Count of customer_id" fld="19" subtotal="count" showDataAs="percentOfTotal" baseField="16" baseItem="0" numFmtId="9"/>
  </dataFields>
  <formats count="2">
    <format dxfId="87">
      <pivotArea outline="0" fieldPosition="0">
        <references count="1">
          <reference field="4294967294" count="1">
            <x v="0"/>
          </reference>
        </references>
      </pivotArea>
    </format>
    <format dxfId="86">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21" count="1" selected="0">
            <x v="0"/>
          </reference>
        </references>
      </pivotArea>
    </chartFormat>
    <chartFormat chart="4" format="17">
      <pivotArea type="data" outline="0" fieldPosition="0">
        <references count="2">
          <reference field="4294967294" count="1" selected="0">
            <x v="0"/>
          </reference>
          <reference field="21" count="1" selected="0">
            <x v="1"/>
          </reference>
        </references>
      </pivotArea>
    </chartFormat>
    <chartFormat chart="4" format="18">
      <pivotArea type="data" outline="0" fieldPosition="0">
        <references count="2">
          <reference field="4294967294" count="1" selected="0">
            <x v="0"/>
          </reference>
          <reference field="21" count="1" selected="0">
            <x v="2"/>
          </reference>
        </references>
      </pivotArea>
    </chartFormat>
    <chartFormat chart="2" format="11">
      <pivotArea type="data" outline="0" fieldPosition="0">
        <references count="2">
          <reference field="4294967294" count="1" selected="0">
            <x v="0"/>
          </reference>
          <reference field="21" count="1" selected="0">
            <x v="2"/>
          </reference>
        </references>
      </pivotArea>
    </chartFormat>
    <chartFormat chart="2" format="12">
      <pivotArea type="data" outline="0" fieldPosition="0">
        <references count="2">
          <reference field="4294967294" count="1" selected="0">
            <x v="0"/>
          </reference>
          <reference field="21" count="1" selected="0">
            <x v="0"/>
          </reference>
        </references>
      </pivotArea>
    </chartFormat>
    <chartFormat chart="2" format="13">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04F065C-E459-4805-8800-856DA83AEE5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dataField="1"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1"/>
  </rowFields>
  <rowItems count="4">
    <i>
      <x v="2"/>
    </i>
    <i>
      <x/>
    </i>
    <i>
      <x v="1"/>
    </i>
    <i t="grand">
      <x/>
    </i>
  </rowItems>
  <colItems count="1">
    <i/>
  </colItems>
  <dataFields count="1">
    <dataField name="Sum of total_revenue" fld="9" baseField="0" baseItem="0" numFmtId="165"/>
  </dataFields>
  <formats count="1">
    <format dxfId="88">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CC673DE-F46C-42D7-943F-BBE6B7F9F228}"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G8:H12"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dataField="1"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1"/>
  </rowFields>
  <rowItems count="4">
    <i>
      <x v="2"/>
    </i>
    <i>
      <x/>
    </i>
    <i>
      <x v="1"/>
    </i>
    <i t="grand">
      <x/>
    </i>
  </rowItems>
  <colItems count="1">
    <i/>
  </colItems>
  <dataFields count="1">
    <dataField name="Sum of sales_quantity" fld="6" baseField="0" baseItem="0"/>
  </dataFields>
  <formats count="1">
    <format dxfId="89">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09E45A1-668C-468D-81BD-D740F332ADD8}"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29">
    <pivotField numFmtId="14" showAll="0">
      <items count="15">
        <item x="0"/>
        <item x="1"/>
        <item x="2"/>
        <item x="3"/>
        <item x="4"/>
        <item x="5"/>
        <item x="6"/>
        <item x="7"/>
        <item x="8"/>
        <item x="9"/>
        <item x="10"/>
        <item x="11"/>
        <item x="12"/>
        <item x="13"/>
        <item t="default"/>
      </items>
    </pivotField>
    <pivotField showAll="0"/>
    <pivotField numFmtId="1" showAll="0"/>
    <pivotField axis="axisRow" showAll="0" sortType="descending">
      <items count="6">
        <item x="4"/>
        <item x="0"/>
        <item x="1"/>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numFmtId="164" showAll="0"/>
    <pivotField numFmtId="164" showAll="0"/>
    <pivotField numFmtId="164" showAll="0"/>
    <pivotField numFmtId="9" showAll="0"/>
    <pivotField numFmtId="164" showAll="0"/>
    <pivotField numFmtId="9" showAll="0"/>
    <pivotField numFmtId="164" showAll="0"/>
    <pivotField numFmtId="164" showAll="0"/>
    <pivotField dataField="1" numFmtId="9" showAll="0"/>
    <pivotField showAll="0"/>
    <pivotField showAll="0"/>
    <pivotField showAll="0"/>
    <pivotField numFmtId="1" showAll="0"/>
    <pivotField showAll="0">
      <items count="3">
        <item x="1"/>
        <item x="0"/>
        <item t="default"/>
      </items>
    </pivotField>
    <pivotField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v="4"/>
    </i>
    <i>
      <x v="2"/>
    </i>
    <i>
      <x/>
    </i>
    <i>
      <x v="1"/>
    </i>
    <i>
      <x v="3"/>
    </i>
    <i t="grand">
      <x/>
    </i>
  </rowItems>
  <colItems count="1">
    <i/>
  </colItems>
  <dataFields count="1">
    <dataField name="Sum of Discount Effectivness" fld="15" baseField="1" baseItem="0"/>
  </dataFields>
  <formats count="5">
    <format dxfId="85">
      <pivotArea outline="0" collapsedLevelsAreSubtotals="1" fieldPosition="0"/>
    </format>
    <format dxfId="84">
      <pivotArea outline="0" fieldPosition="0">
        <references count="1">
          <reference field="4294967294" count="1">
            <x v="0"/>
          </reference>
        </references>
      </pivotArea>
    </format>
    <format dxfId="83">
      <pivotArea collapsedLevelsAreSubtotals="1" fieldPosition="0">
        <references count="1">
          <reference field="3" count="1">
            <x v="0"/>
          </reference>
        </references>
      </pivotArea>
    </format>
    <format dxfId="82">
      <pivotArea collapsedLevelsAreSubtotals="1" fieldPosition="0">
        <references count="1">
          <reference field="3" count="4">
            <x v="1"/>
            <x v="2"/>
            <x v="3"/>
            <x v="4"/>
          </reference>
        </references>
      </pivotArea>
    </format>
    <format dxfId="8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A8" firstHeaderRow="1" firstDataRow="1" firstDataCol="0"/>
  <pivotFields count="29">
    <pivotField numFmtId="14" showAll="0">
      <items count="15">
        <item x="0"/>
        <item x="1"/>
        <item x="2"/>
        <item x="3"/>
        <item x="4"/>
        <item x="5"/>
        <item x="6"/>
        <item x="7"/>
        <item x="8"/>
        <item x="9"/>
        <item x="10"/>
        <item x="11"/>
        <item x="12"/>
        <item x="13"/>
        <item t="default"/>
      </items>
    </pivotField>
    <pivotField showAll="0"/>
    <pivotField showAll="0"/>
    <pivotField showAll="0">
      <items count="6">
        <item x="4"/>
        <item x="0"/>
        <item x="1"/>
        <item x="2"/>
        <item x="3"/>
        <item t="default"/>
      </items>
    </pivotField>
    <pivotField numFmtId="164" showAll="0"/>
    <pivotField showAll="0"/>
    <pivotField dataField="1"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sales_quantity" fld="6" baseField="0" baseItem="0" numFmtId="165"/>
  </dataFields>
  <formats count="3">
    <format dxfId="104">
      <pivotArea type="all" dataOnly="0" outline="0" fieldPosition="0"/>
    </format>
    <format dxfId="103">
      <pivotArea outline="0" collapsedLevelsAreSubtotals="1" fieldPosition="0"/>
    </format>
    <format dxfId="1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F879C4-B1C7-43F5-93EC-6F65F47512E2}"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7:B8" firstHeaderRow="1" firstDataRow="1" firstDataCol="0"/>
  <pivotFields count="29">
    <pivotField numFmtId="14" showAll="0">
      <items count="15">
        <item x="0"/>
        <item x="1"/>
        <item x="2"/>
        <item x="3"/>
        <item x="4"/>
        <item x="5"/>
        <item x="6"/>
        <item x="7"/>
        <item x="8"/>
        <item x="9"/>
        <item x="10"/>
        <item x="11"/>
        <item x="12"/>
        <item x="13"/>
        <item t="default"/>
      </items>
    </pivotField>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inventory turnover" fld="25" baseField="0" baseItem="0" numFmtId="9"/>
  </dataFields>
  <formats count="4">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B2222B-9D4B-4BD7-865D-6F088DE6740B}"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B4" firstHeaderRow="1" firstDataRow="1" firstDataCol="0"/>
  <pivotFields count="29">
    <pivotField numFmtId="14" showAll="0">
      <items count="15">
        <item x="0"/>
        <item x="1"/>
        <item x="2"/>
        <item x="3"/>
        <item x="4"/>
        <item x="5"/>
        <item x="6"/>
        <item x="7"/>
        <item x="8"/>
        <item x="9"/>
        <item x="10"/>
        <item x="11"/>
        <item x="12"/>
        <item x="13"/>
        <item t="default"/>
      </items>
    </pivotField>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numFmtId="164" showAll="0"/>
    <pivotField dataField="1"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Average of Profit Margin" fld="10" subtotal="average" baseField="0" baseItem="9" numFmtId="9"/>
  </dataFields>
  <formats count="3">
    <format dxfId="111">
      <pivotArea type="all" dataOnly="0" outline="0" fieldPosition="0"/>
    </format>
    <format dxfId="110">
      <pivotArea outline="0" collapsedLevelsAreSubtotals="1" fieldPosition="0"/>
    </format>
    <format dxfId="1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6" firstHeaderRow="1" firstDataRow="1" firstDataCol="1"/>
  <pivotFields count="29">
    <pivotField numFmtId="14" showAll="0">
      <items count="15">
        <item x="0"/>
        <item x="1"/>
        <item x="2"/>
        <item x="3"/>
        <item x="4"/>
        <item x="5"/>
        <item x="6"/>
        <item x="7"/>
        <item x="8"/>
        <item x="9"/>
        <item x="10"/>
        <item x="11"/>
        <item x="12"/>
        <item x="13"/>
        <item t="default"/>
      </items>
    </pivotField>
    <pivotField axis="axisRow" showAll="0">
      <items count="13">
        <item x="0"/>
        <item x="10"/>
        <item x="7"/>
        <item x="3"/>
        <item x="6"/>
        <item x="1"/>
        <item x="8"/>
        <item x="4"/>
        <item x="2"/>
        <item x="11"/>
        <item x="9"/>
        <item x="5"/>
        <item t="default"/>
      </items>
    </pivotField>
    <pivotField showAll="0"/>
    <pivotField showAll="0">
      <items count="6">
        <item x="4"/>
        <item x="0"/>
        <item x="1"/>
        <item x="2"/>
        <item x="3"/>
        <item t="default"/>
      </items>
    </pivotField>
    <pivotField numFmtId="164" showAll="0"/>
    <pivotField showAll="0"/>
    <pivotField dataField="1"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sales_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259DEB-EFB1-41E5-B4E3-7DBA1D5EFA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8:B41" firstHeaderRow="1" firstDataRow="1" firstDataCol="1"/>
  <pivotFields count="29">
    <pivotField numFmtId="14" showAll="0">
      <items count="15">
        <item x="0"/>
        <item x="1"/>
        <item x="2"/>
        <item x="3"/>
        <item x="4"/>
        <item x="5"/>
        <item x="6"/>
        <item x="7"/>
        <item x="8"/>
        <item x="9"/>
        <item x="10"/>
        <item x="11"/>
        <item x="12"/>
        <item x="13"/>
        <item t="default"/>
      </items>
    </pivotField>
    <pivotField axis="axisRow" showAll="0">
      <items count="13">
        <item x="0"/>
        <item x="10"/>
        <item x="7"/>
        <item x="3"/>
        <item x="6"/>
        <item x="1"/>
        <item x="8"/>
        <item x="4"/>
        <item x="2"/>
        <item x="11"/>
        <item x="9"/>
        <item x="5"/>
        <item t="default"/>
      </items>
    </pivotField>
    <pivotField showAll="0"/>
    <pivotField showAll="0">
      <items count="6">
        <item x="4"/>
        <item x="0"/>
        <item x="1"/>
        <item x="2"/>
        <item x="3"/>
        <item t="default"/>
      </items>
    </pivotField>
    <pivotField numFmtId="164" showAll="0"/>
    <pivotField showAll="0"/>
    <pivotField showAll="0"/>
    <pivotField numFmtId="164" showAll="0"/>
    <pivotField numFmtId="164" showAll="0"/>
    <pivotField dataField="1"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total_revenue" fld="9"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3CA89F-5A61-4DB0-B71B-1100A683A861}"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F3:I8" firstHeaderRow="1" firstDataRow="2" firstDataCol="1"/>
  <pivotFields count="29">
    <pivotField numFmtId="14" showAll="0"/>
    <pivotField showAll="0"/>
    <pivotField showAll="0"/>
    <pivotField showAll="0">
      <items count="6">
        <item x="4"/>
        <item x="0"/>
        <item x="1"/>
        <item x="2"/>
        <item x="3"/>
        <item t="default"/>
      </items>
    </pivotField>
    <pivotField numFmtId="164" showAll="0"/>
    <pivotField showAll="0"/>
    <pivotField showAll="0"/>
    <pivotField numFmtId="164" showAll="0"/>
    <pivotField numFmtId="164" showAll="0"/>
    <pivotField numFmtId="164" showAll="0"/>
    <pivotField numFmtId="9" showAll="0"/>
    <pivotField numFmtId="164" showAll="0"/>
    <pivotField numFmtId="9" showAll="0"/>
    <pivotField numFmtId="164" showAll="0"/>
    <pivotField numFmtId="164" showAll="0"/>
    <pivotField numFmtId="9" showAll="0"/>
    <pivotField showAll="0"/>
    <pivotField showAll="0">
      <items count="5">
        <item x="0"/>
        <item x="3"/>
        <item x="2"/>
        <item x="1"/>
        <item t="default"/>
      </items>
    </pivotField>
    <pivotField showAll="0"/>
    <pivotField dataField="1" showAll="0"/>
    <pivotField axis="axisCol" showAll="0">
      <items count="3">
        <item x="1"/>
        <item x="0"/>
        <item t="default"/>
      </items>
    </pivotField>
    <pivotField axis="axisRow" showAll="0">
      <items count="4">
        <item x="2"/>
        <item x="1"/>
        <item x="0"/>
        <item t="default"/>
      </items>
    </pivotField>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1"/>
  </rowFields>
  <rowItems count="4">
    <i>
      <x/>
    </i>
    <i>
      <x v="1"/>
    </i>
    <i>
      <x v="2"/>
    </i>
    <i t="grand">
      <x/>
    </i>
  </rowItems>
  <colFields count="1">
    <field x="20"/>
  </colFields>
  <colItems count="3">
    <i>
      <x/>
    </i>
    <i>
      <x v="1"/>
    </i>
    <i t="grand">
      <x/>
    </i>
  </colItems>
  <dataFields count="1">
    <dataField name="Count of customer_id" fld="19" subtotal="count" baseField="16" baseItem="0"/>
  </dataFields>
  <chartFormats count="3">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20" count="1" selected="0">
            <x v="1"/>
          </reference>
        </references>
      </pivotArea>
    </chartFormat>
    <chartFormat chart="1" format="3" series="1">
      <pivotArea type="data" outline="0" fieldPosition="0">
        <references count="2">
          <reference field="4294967294" count="1" selected="0">
            <x v="0"/>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5" firstHeaderRow="1" firstDataRow="1" firstDataCol="1"/>
  <pivotFields count="29">
    <pivotField numFmtId="14" showAll="0"/>
    <pivotField showAll="0"/>
    <pivotField showAll="0"/>
    <pivotField showAll="0">
      <items count="6">
        <item x="4"/>
        <item x="0"/>
        <item x="1"/>
        <item x="2"/>
        <item x="3"/>
        <item t="default"/>
      </items>
    </pivotField>
    <pivotField numFmtId="164" showAll="0"/>
    <pivotField showAll="0"/>
    <pivotField dataField="1" showAll="0"/>
    <pivotField numFmtId="164" showAll="0"/>
    <pivotField numFmtId="164" showAll="0"/>
    <pivotField numFmtId="164" showAll="0"/>
    <pivotField numFmtId="9" showAll="0"/>
    <pivotField numFmtId="164" showAll="0"/>
    <pivotField axis="axisRow" numFmtId="9" showAll="0">
      <items count="12">
        <item x="7"/>
        <item x="9"/>
        <item x="8"/>
        <item x="5"/>
        <item x="10"/>
        <item x="0"/>
        <item x="6"/>
        <item x="3"/>
        <item x="1"/>
        <item x="2"/>
        <item x="4"/>
        <item t="default"/>
      </items>
    </pivotField>
    <pivotField numFmtId="164" showAll="0"/>
    <pivotField numFmtId="164" showAll="0"/>
    <pivotField numFmtId="9" showAll="0"/>
    <pivotField showAll="0"/>
    <pivotField showAll="0">
      <items count="5">
        <item x="0"/>
        <item x="3"/>
        <item x="2"/>
        <item x="1"/>
        <item t="default"/>
      </items>
    </pivotField>
    <pivotField showAll="0"/>
    <pivotField showAll="0"/>
    <pivotField showAll="0">
      <items count="3">
        <item x="1"/>
        <item x="0"/>
        <item t="default"/>
      </items>
    </pivotField>
    <pivotField showAll="0"/>
    <pivotField showAl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2"/>
  </rowFields>
  <rowItems count="12">
    <i>
      <x/>
    </i>
    <i>
      <x v="1"/>
    </i>
    <i>
      <x v="2"/>
    </i>
    <i>
      <x v="3"/>
    </i>
    <i>
      <x v="4"/>
    </i>
    <i>
      <x v="5"/>
    </i>
    <i>
      <x v="6"/>
    </i>
    <i>
      <x v="7"/>
    </i>
    <i>
      <x v="8"/>
    </i>
    <i>
      <x v="9"/>
    </i>
    <i>
      <x v="10"/>
    </i>
    <i t="grand">
      <x/>
    </i>
  </rowItems>
  <colItems count="1">
    <i/>
  </colItems>
  <dataFields count="1">
    <dataField name="Sum of sales_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E3CD540-2704-460D-ADE2-A3323B1362E8}" sourceName="product_category">
  <pivotTables>
    <pivotTable tabId="6" name="PivotTable6"/>
    <pivotTable tabId="5" name="PivotTable11"/>
    <pivotTable tabId="5" name="PivotTable5"/>
    <pivotTable tabId="5" name="PivotTable9"/>
    <pivotTable tabId="7" name="PivotTable10"/>
    <pivotTable tabId="7" name="PivotTable9"/>
    <pivotTable tabId="3" name="PivotTable1"/>
    <pivotTable tabId="3" name="PivotTable12"/>
    <pivotTable tabId="3" name="PivotTable13"/>
    <pivotTable tabId="3" name="PivotTable2"/>
    <pivotTable tabId="3" name="PivotTable4"/>
    <pivotTable tabId="4" name="PivotTable1"/>
    <pivotTable tabId="4" name="PivotTable3"/>
    <pivotTable tabId="6" name="PivotTable2"/>
    <pivotTable tabId="6" name="PivotTable3"/>
    <pivotTable tabId="6" name="PivotTable7"/>
    <pivotTable tabId="10" name="PivotTable17"/>
    <pivotTable tabId="10" name="PivotTable6"/>
    <pivotTable tabId="10" name="PivotTable7"/>
    <pivotTable tabId="9" name="PivotTable10"/>
    <pivotTable tabId="9" name="PivotTable14"/>
    <pivotTable tabId="9" name="PivotTable15"/>
    <pivotTable tabId="13" name="PivotTable14"/>
    <pivotTable tabId="9" name="PivotTable18"/>
  </pivotTables>
  <data>
    <tabular pivotCacheId="552560726">
      <items count="5">
        <i x="4"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2A8CC546-A644-43E7-BA7D-0C999B560514}" sourceName="sales_channel">
  <pivotTables>
    <pivotTable tabId="6" name="PivotTable6"/>
    <pivotTable tabId="5" name="PivotTable11"/>
    <pivotTable tabId="5" name="PivotTable5"/>
    <pivotTable tabId="5" name="PivotTable9"/>
    <pivotTable tabId="7" name="PivotTable10"/>
    <pivotTable tabId="7" name="PivotTable9"/>
    <pivotTable tabId="3" name="PivotTable1"/>
    <pivotTable tabId="3" name="PivotTable12"/>
    <pivotTable tabId="3" name="PivotTable13"/>
    <pivotTable tabId="3" name="PivotTable2"/>
    <pivotTable tabId="3" name="PivotTable4"/>
    <pivotTable tabId="4" name="PivotTable1"/>
    <pivotTable tabId="4" name="PivotTable3"/>
    <pivotTable tabId="6" name="PivotTable2"/>
    <pivotTable tabId="6" name="PivotTable3"/>
    <pivotTable tabId="6" name="PivotTable7"/>
    <pivotTable tabId="10" name="PivotTable17"/>
    <pivotTable tabId="10" name="PivotTable6"/>
    <pivotTable tabId="10" name="PivotTable7"/>
    <pivotTable tabId="9" name="PivotTable10"/>
    <pivotTable tabId="9" name="PivotTable14"/>
    <pivotTable tabId="9" name="PivotTable15"/>
    <pivotTable tabId="9" name="PivotTable18"/>
  </pivotTables>
  <data>
    <tabular pivotCacheId="552560726">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90250DC-036D-4268-9CCB-8A7DC91E0283}" sourceName="customer_type">
  <pivotTables>
    <pivotTable tabId="6" name="PivotTable6"/>
    <pivotTable tabId="5" name="PivotTable11"/>
    <pivotTable tabId="5" name="PivotTable5"/>
    <pivotTable tabId="5" name="PivotTable9"/>
    <pivotTable tabId="7" name="PivotTable10"/>
    <pivotTable tabId="7" name="PivotTable9"/>
    <pivotTable tabId="3" name="PivotTable1"/>
    <pivotTable tabId="3" name="PivotTable12"/>
    <pivotTable tabId="3" name="PivotTable13"/>
    <pivotTable tabId="3" name="PivotTable2"/>
    <pivotTable tabId="3" name="PivotTable4"/>
    <pivotTable tabId="4" name="PivotTable1"/>
    <pivotTable tabId="4" name="PivotTable3"/>
    <pivotTable tabId="6" name="PivotTable2"/>
    <pivotTable tabId="6" name="PivotTable3"/>
    <pivotTable tabId="6" name="PivotTable7"/>
    <pivotTable tabId="10" name="PivotTable17"/>
    <pivotTable tabId="10" name="PivotTable6"/>
    <pivotTable tabId="10" name="PivotTable7"/>
    <pivotTable tabId="9" name="PivotTable10"/>
    <pivotTable tabId="9" name="PivotTable14"/>
    <pivotTable tabId="9" name="PivotTable15"/>
    <pivotTable tabId="13" name="PivotTable14"/>
    <pivotTable tabId="9" name="PivotTable18"/>
  </pivotTables>
  <data>
    <tabular pivotCacheId="55256072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FC22C4C-479B-4845-9A75-2DD88866FB61}" sourceName="date">
  <pivotTables>
    <pivotTable tabId="4" name="PivotTable3"/>
  </pivotTables>
  <data>
    <tabular pivotCacheId="552560726">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3A38C07-B6AA-4711-BD1B-14665C5C84A2}" sourceName="Years">
  <pivotTables>
    <pivotTable tabId="4" name="PivotTable3"/>
    <pivotTable tabId="5" name="PivotTable11"/>
    <pivotTable tabId="5" name="PivotTable5"/>
    <pivotTable tabId="5" name="PivotTable9"/>
    <pivotTable tabId="7" name="PivotTable10"/>
    <pivotTable tabId="7" name="PivotTable9"/>
    <pivotTable tabId="3" name="PivotTable1"/>
    <pivotTable tabId="3" name="PivotTable12"/>
    <pivotTable tabId="3" name="PivotTable13"/>
    <pivotTable tabId="3" name="PivotTable2"/>
    <pivotTable tabId="3" name="PivotTable4"/>
    <pivotTable tabId="4" name="PivotTable1"/>
    <pivotTable tabId="6" name="PivotTable2"/>
    <pivotTable tabId="6" name="PivotTable3"/>
    <pivotTable tabId="6" name="PivotTable6"/>
    <pivotTable tabId="6" name="PivotTable7"/>
    <pivotTable tabId="10" name="PivotTable17"/>
    <pivotTable tabId="10" name="PivotTable6"/>
    <pivotTable tabId="10" name="PivotTable7"/>
    <pivotTable tabId="9" name="PivotTable10"/>
    <pivotTable tabId="9" name="PivotTable14"/>
    <pivotTable tabId="9" name="PivotTable15"/>
    <pivotTable tabId="9" name="PivotTable18"/>
    <pivotTable tabId="13" name="PivotTable14"/>
  </pivotTables>
  <data>
    <tabular pivotCacheId="552560726">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901A0FC-8D9E-4873-826E-054897108FBE}" cache="Slicer_date" caption="dat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18181832-E5CC-4263-BDD7-632B69786E28}" cache="Slicer_product_category" caption="product_category" columnCount="2" style="SlicerStyleDark3" rowHeight="241300"/>
  <slicer name="sales_channel" xr10:uid="{E287B284-C8A2-4AF5-A205-CC27D981BA31}" cache="Slicer_sales_channel" caption="sales_channel" columnCount="2" style="SlicerStyleDark3" rowHeight="241300"/>
  <slicer name="customer_type" xr10:uid="{DEBC7D1D-7E8F-4B78-B80F-EA6D9A577285}" cache="Slicer_customer_type" caption="customer_type" style="SlicerStyleDark3" rowHeight="241300"/>
  <slicer name="Years" xr10:uid="{34E9521C-DFB2-411A-BED5-D6E057B44464}" cache="Slicer_Years" caption="Years"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W793" totalsRowShown="0">
  <autoFilter ref="A1:W793" xr:uid="{00000000-0009-0000-0100-000001000000}"/>
  <tableColumns count="23">
    <tableColumn id="1" xr3:uid="{00000000-0010-0000-0000-000001000000}" name="date" dataDxfId="80"/>
    <tableColumn id="2" xr3:uid="{00000000-0010-0000-0000-000002000000}" name="month" dataDxfId="79"/>
    <tableColumn id="3" xr3:uid="{00000000-0010-0000-0000-000003000000}" name="product_id" dataDxfId="78"/>
    <tableColumn id="4" xr3:uid="{00000000-0010-0000-0000-000004000000}" name="product_category" dataDxfId="77"/>
    <tableColumn id="5" xr3:uid="{00000000-0010-0000-0000-000005000000}" name="cost_price" dataDxfId="76"/>
    <tableColumn id="6" xr3:uid="{00000000-0010-0000-0000-000006000000}" name="Inventory" dataDxfId="75"/>
    <tableColumn id="7" xr3:uid="{00000000-0010-0000-0000-000007000000}" name="sales_quantity"/>
    <tableColumn id="8" xr3:uid="{00000000-0010-0000-0000-000008000000}" name="sale_price" dataDxfId="74"/>
    <tableColumn id="10" xr3:uid="{38CADD0D-DA93-4A02-92FC-852168473039}" name="Total Cost" dataDxfId="73">
      <calculatedColumnFormula>SalesData[[#This Row],[cost_price]]*SalesData[[#This Row],[sales_quantity]]</calculatedColumnFormula>
    </tableColumn>
    <tableColumn id="9" xr3:uid="{00000000-0010-0000-0000-000009000000}" name="total_revenue" dataDxfId="72"/>
    <tableColumn id="24" xr3:uid="{CE00ABE8-EC93-4A67-A96B-F8FFF0AC0EF7}" name="Profit Margin" dataCellStyle="Percent">
      <calculatedColumnFormula>((SalesData[[#This Row],[Total Profit]]/SalesData[[#This Row],[total_revenue]])*100)/100</calculatedColumnFormula>
    </tableColumn>
    <tableColumn id="21" xr3:uid="{34E84EAC-09C7-4657-8CBC-9C9063F76C26}" name="Total Profit" dataDxfId="71">
      <calculatedColumnFormula>SalesData[[#This Row],[total_revenue]]-SalesData[[#This Row],[Total Cost]]</calculatedColumnFormula>
    </tableColumn>
    <tableColumn id="20" xr3:uid="{00000000-0010-0000-0000-000014000000}" name="discount_given" dataCellStyle="Percent"/>
    <tableColumn id="11" xr3:uid="{00000000-0010-0000-0000-00000B000000}" name="Discount_price" dataDxfId="70"/>
    <tableColumn id="26" xr3:uid="{0979531E-092E-4A05-BD3B-59FB20DDB239}" name="Sales with discount" dataDxfId="69">
      <calculatedColumnFormula>IF(SalesData[[#This Row],[discount_given]] &gt; 0, SalesData[[#This Row],[sales_quantity]] * SalesData[[#This Row],[Discount_price]], 0)</calculatedColumnFormula>
    </tableColumn>
    <tableColumn id="27" xr3:uid="{36BBCC9F-40EB-4B5F-8F56-911492E3EE70}" name="Discount Effectivness" dataDxfId="68">
      <calculatedColumnFormula>((SalesData[[#This Row],[Sales with discount]]/SalesData[[#This Row],[total_revenue]])*100)/100</calculatedColumnFormula>
    </tableColumn>
    <tableColumn id="12" xr3:uid="{00000000-0010-0000-0000-00000C000000}" name="customer_location"/>
    <tableColumn id="13" xr3:uid="{00000000-0010-0000-0000-00000D000000}" name="sales_channel" dataDxfId="67"/>
    <tableColumn id="14" xr3:uid="{00000000-0010-0000-0000-00000E000000}" name="payment_method" dataDxfId="66"/>
    <tableColumn id="15" xr3:uid="{00000000-0010-0000-0000-00000F000000}" name="customer_id" dataDxfId="65"/>
    <tableColumn id="16" xr3:uid="{00000000-0010-0000-0000-000010000000}" name="customer_type" dataDxfId="64"/>
    <tableColumn id="17" xr3:uid="{00000000-0010-0000-0000-000011000000}" name="promotion_type" dataDxfId="63"/>
    <tableColumn id="18" xr3:uid="{00000000-0010-0000-0000-000012000000}" name="delivery_status" dataDxfId="62"/>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3.xml"/><Relationship Id="rId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5" Type="http://schemas.openxmlformats.org/officeDocument/2006/relationships/drawing" Target="../drawings/drawing5.xml"/><Relationship Id="rId4" Type="http://schemas.openxmlformats.org/officeDocument/2006/relationships/pivotTable" Target="../pivotTables/pivotTable20.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4"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3"/>
  <sheetViews>
    <sheetView workbookViewId="0">
      <selection activeCell="G1" sqref="G1"/>
    </sheetView>
  </sheetViews>
  <sheetFormatPr defaultRowHeight="15" x14ac:dyDescent="0.25"/>
  <cols>
    <col min="16" max="16" width="19" bestFit="1" customWidth="1"/>
  </cols>
  <sheetData>
    <row r="1" spans="1:18" x14ac:dyDescent="0.25">
      <c r="A1" t="s">
        <v>0</v>
      </c>
      <c r="B1" t="s">
        <v>1</v>
      </c>
      <c r="C1" t="s">
        <v>2</v>
      </c>
      <c r="D1" t="s">
        <v>3</v>
      </c>
      <c r="E1" t="s">
        <v>4</v>
      </c>
      <c r="F1" t="s">
        <v>5</v>
      </c>
      <c r="G1" t="s">
        <v>6</v>
      </c>
      <c r="H1" t="s">
        <v>7</v>
      </c>
      <c r="I1" t="s">
        <v>8</v>
      </c>
      <c r="J1" t="s">
        <v>9</v>
      </c>
      <c r="K1" t="s">
        <v>10</v>
      </c>
      <c r="L1" t="s">
        <v>69</v>
      </c>
      <c r="M1" t="s">
        <v>12</v>
      </c>
      <c r="N1" t="s">
        <v>13</v>
      </c>
      <c r="O1" t="s">
        <v>14</v>
      </c>
      <c r="P1" t="s">
        <v>15</v>
      </c>
      <c r="Q1" t="s">
        <v>16</v>
      </c>
      <c r="R1" t="s">
        <v>17</v>
      </c>
    </row>
    <row r="2" spans="1:18" x14ac:dyDescent="0.25">
      <c r="A2" s="1">
        <v>45138</v>
      </c>
      <c r="B2" t="s">
        <v>18</v>
      </c>
      <c r="C2">
        <v>1</v>
      </c>
      <c r="D2" t="s">
        <v>19</v>
      </c>
      <c r="E2">
        <v>2500</v>
      </c>
      <c r="F2">
        <v>128</v>
      </c>
      <c r="G2">
        <v>60</v>
      </c>
      <c r="H2">
        <v>5000</v>
      </c>
      <c r="I2" s="2">
        <v>300000</v>
      </c>
      <c r="J2">
        <v>5</v>
      </c>
      <c r="K2" s="2">
        <v>4750</v>
      </c>
      <c r="L2" t="s">
        <v>20</v>
      </c>
      <c r="M2" t="s">
        <v>21</v>
      </c>
      <c r="N2" t="s">
        <v>22</v>
      </c>
      <c r="O2">
        <v>21365</v>
      </c>
      <c r="P2" t="s">
        <v>23</v>
      </c>
      <c r="Q2" t="s">
        <v>24</v>
      </c>
      <c r="R2" t="s">
        <v>25</v>
      </c>
    </row>
    <row r="3" spans="1:18" x14ac:dyDescent="0.25">
      <c r="A3" s="1">
        <v>44437</v>
      </c>
      <c r="B3" t="s">
        <v>26</v>
      </c>
      <c r="C3">
        <v>2</v>
      </c>
      <c r="D3" t="s">
        <v>27</v>
      </c>
      <c r="E3">
        <v>1500</v>
      </c>
      <c r="F3">
        <v>10</v>
      </c>
      <c r="G3">
        <v>88</v>
      </c>
      <c r="H3">
        <v>3000</v>
      </c>
      <c r="I3" s="2">
        <v>264000</v>
      </c>
      <c r="J3">
        <v>8</v>
      </c>
      <c r="K3" s="2">
        <v>2760</v>
      </c>
      <c r="L3" t="s">
        <v>28</v>
      </c>
      <c r="M3" t="s">
        <v>29</v>
      </c>
      <c r="N3" t="s">
        <v>30</v>
      </c>
      <c r="O3">
        <v>22287</v>
      </c>
      <c r="P3" t="s">
        <v>23</v>
      </c>
      <c r="Q3" t="s">
        <v>24</v>
      </c>
      <c r="R3" t="s">
        <v>31</v>
      </c>
    </row>
    <row r="4" spans="1:18" x14ac:dyDescent="0.25">
      <c r="A4" s="1">
        <v>44377</v>
      </c>
      <c r="B4" t="s">
        <v>32</v>
      </c>
      <c r="C4">
        <v>3</v>
      </c>
      <c r="D4" t="s">
        <v>19</v>
      </c>
      <c r="E4">
        <v>2500</v>
      </c>
      <c r="F4">
        <v>97</v>
      </c>
      <c r="G4">
        <v>80</v>
      </c>
      <c r="H4">
        <v>5000</v>
      </c>
      <c r="I4" s="2">
        <v>400000</v>
      </c>
      <c r="J4">
        <v>8</v>
      </c>
      <c r="K4" s="2">
        <v>4600</v>
      </c>
      <c r="L4" t="s">
        <v>33</v>
      </c>
      <c r="M4" t="s">
        <v>34</v>
      </c>
      <c r="N4" t="s">
        <v>35</v>
      </c>
      <c r="O4">
        <v>22910</v>
      </c>
      <c r="P4" t="s">
        <v>36</v>
      </c>
      <c r="Q4" t="s">
        <v>24</v>
      </c>
      <c r="R4" t="s">
        <v>31</v>
      </c>
    </row>
    <row r="5" spans="1:18" x14ac:dyDescent="0.25">
      <c r="A5" s="1">
        <v>44734</v>
      </c>
      <c r="B5" t="s">
        <v>37</v>
      </c>
      <c r="C5">
        <v>4</v>
      </c>
      <c r="D5" t="s">
        <v>27</v>
      </c>
      <c r="E5">
        <v>1500</v>
      </c>
      <c r="F5">
        <v>63</v>
      </c>
      <c r="G5">
        <v>86</v>
      </c>
      <c r="H5">
        <v>3000</v>
      </c>
      <c r="I5" s="2">
        <v>258000</v>
      </c>
      <c r="J5">
        <v>9</v>
      </c>
      <c r="K5" s="2">
        <v>2730</v>
      </c>
      <c r="L5" t="s">
        <v>38</v>
      </c>
      <c r="M5" t="s">
        <v>21</v>
      </c>
      <c r="N5" t="s">
        <v>30</v>
      </c>
      <c r="O5">
        <v>22884</v>
      </c>
      <c r="P5" t="s">
        <v>23</v>
      </c>
      <c r="Q5" t="s">
        <v>39</v>
      </c>
      <c r="R5" t="s">
        <v>31</v>
      </c>
    </row>
    <row r="6" spans="1:18" x14ac:dyDescent="0.25">
      <c r="A6" s="1">
        <v>44627</v>
      </c>
      <c r="B6" t="s">
        <v>32</v>
      </c>
      <c r="C6">
        <v>5</v>
      </c>
      <c r="D6" t="s">
        <v>27</v>
      </c>
      <c r="E6">
        <v>1500</v>
      </c>
      <c r="F6">
        <v>145</v>
      </c>
      <c r="G6">
        <v>36</v>
      </c>
      <c r="H6">
        <v>3000</v>
      </c>
      <c r="I6" s="2">
        <v>108000</v>
      </c>
      <c r="J6">
        <v>7</v>
      </c>
      <c r="K6" s="2">
        <v>2790</v>
      </c>
      <c r="L6" t="s">
        <v>33</v>
      </c>
      <c r="M6" t="s">
        <v>34</v>
      </c>
      <c r="N6" t="s">
        <v>35</v>
      </c>
      <c r="O6">
        <v>21925</v>
      </c>
      <c r="P6" t="s">
        <v>36</v>
      </c>
      <c r="Q6" t="s">
        <v>40</v>
      </c>
      <c r="R6" t="s">
        <v>31</v>
      </c>
    </row>
    <row r="7" spans="1:18" x14ac:dyDescent="0.25">
      <c r="A7" s="1">
        <v>45027</v>
      </c>
      <c r="B7" t="s">
        <v>41</v>
      </c>
      <c r="C7">
        <v>6</v>
      </c>
      <c r="D7" t="s">
        <v>27</v>
      </c>
      <c r="E7">
        <v>1500</v>
      </c>
      <c r="F7">
        <v>96</v>
      </c>
      <c r="G7">
        <v>30</v>
      </c>
      <c r="H7">
        <v>3000</v>
      </c>
      <c r="I7" s="2">
        <v>90000</v>
      </c>
      <c r="J7">
        <v>10</v>
      </c>
      <c r="K7" s="2">
        <v>2700</v>
      </c>
      <c r="L7" t="s">
        <v>33</v>
      </c>
      <c r="M7" t="s">
        <v>42</v>
      </c>
      <c r="N7" t="s">
        <v>22</v>
      </c>
      <c r="O7">
        <v>21417</v>
      </c>
      <c r="P7" t="s">
        <v>23</v>
      </c>
      <c r="Q7" t="s">
        <v>39</v>
      </c>
      <c r="R7" t="s">
        <v>31</v>
      </c>
    </row>
    <row r="8" spans="1:18" x14ac:dyDescent="0.25">
      <c r="A8" s="1">
        <v>44563</v>
      </c>
      <c r="B8" t="s">
        <v>43</v>
      </c>
      <c r="C8">
        <v>7</v>
      </c>
      <c r="D8" t="s">
        <v>27</v>
      </c>
      <c r="E8">
        <v>1500</v>
      </c>
      <c r="F8">
        <v>108</v>
      </c>
      <c r="G8">
        <v>75</v>
      </c>
      <c r="H8">
        <v>3000</v>
      </c>
      <c r="I8" s="2">
        <v>225000</v>
      </c>
      <c r="J8">
        <v>3</v>
      </c>
      <c r="K8" s="2">
        <v>2910</v>
      </c>
      <c r="L8" t="s">
        <v>20</v>
      </c>
      <c r="M8" t="s">
        <v>29</v>
      </c>
      <c r="N8" t="s">
        <v>22</v>
      </c>
      <c r="O8">
        <v>22998</v>
      </c>
      <c r="P8" t="s">
        <v>23</v>
      </c>
      <c r="Q8" t="s">
        <v>40</v>
      </c>
      <c r="R8" t="s">
        <v>31</v>
      </c>
    </row>
    <row r="9" spans="1:18" x14ac:dyDescent="0.25">
      <c r="A9" s="1">
        <v>44965</v>
      </c>
      <c r="B9" t="s">
        <v>44</v>
      </c>
      <c r="C9">
        <v>8</v>
      </c>
      <c r="D9" t="s">
        <v>27</v>
      </c>
      <c r="E9">
        <v>1500</v>
      </c>
      <c r="F9">
        <v>143</v>
      </c>
      <c r="G9">
        <v>63</v>
      </c>
      <c r="H9">
        <v>3000</v>
      </c>
      <c r="I9" s="2">
        <v>189000</v>
      </c>
      <c r="J9">
        <v>6</v>
      </c>
      <c r="K9" s="2">
        <v>2820</v>
      </c>
      <c r="L9" t="s">
        <v>28</v>
      </c>
      <c r="M9" t="s">
        <v>42</v>
      </c>
      <c r="N9" t="s">
        <v>30</v>
      </c>
      <c r="O9">
        <v>22157</v>
      </c>
      <c r="P9" t="s">
        <v>23</v>
      </c>
      <c r="Q9" t="s">
        <v>39</v>
      </c>
      <c r="R9" t="s">
        <v>25</v>
      </c>
    </row>
    <row r="10" spans="1:18" x14ac:dyDescent="0.25">
      <c r="A10" s="1">
        <v>44704</v>
      </c>
      <c r="B10" t="s">
        <v>26</v>
      </c>
      <c r="C10">
        <v>9</v>
      </c>
      <c r="D10" t="s">
        <v>45</v>
      </c>
      <c r="E10">
        <v>3000</v>
      </c>
      <c r="F10">
        <v>98</v>
      </c>
      <c r="G10">
        <v>51</v>
      </c>
      <c r="H10">
        <v>7000</v>
      </c>
      <c r="I10" s="2">
        <v>357000</v>
      </c>
      <c r="J10">
        <v>6</v>
      </c>
      <c r="K10" s="2">
        <v>6580</v>
      </c>
      <c r="L10" t="s">
        <v>28</v>
      </c>
      <c r="M10" t="s">
        <v>21</v>
      </c>
      <c r="N10" t="s">
        <v>22</v>
      </c>
      <c r="O10">
        <v>22094</v>
      </c>
      <c r="P10" t="s">
        <v>23</v>
      </c>
      <c r="Q10" t="s">
        <v>39</v>
      </c>
      <c r="R10" t="s">
        <v>46</v>
      </c>
    </row>
    <row r="11" spans="1:18" x14ac:dyDescent="0.25">
      <c r="A11" s="1">
        <v>44619</v>
      </c>
      <c r="B11" t="s">
        <v>47</v>
      </c>
      <c r="C11">
        <v>10</v>
      </c>
      <c r="D11" t="s">
        <v>48</v>
      </c>
      <c r="E11">
        <v>1500</v>
      </c>
      <c r="F11">
        <v>85</v>
      </c>
      <c r="G11">
        <v>74</v>
      </c>
      <c r="H11">
        <v>3500</v>
      </c>
      <c r="I11" s="2">
        <v>259000</v>
      </c>
      <c r="J11">
        <v>8</v>
      </c>
      <c r="K11" s="2">
        <v>3220</v>
      </c>
      <c r="L11" t="s">
        <v>38</v>
      </c>
      <c r="M11" t="s">
        <v>21</v>
      </c>
      <c r="N11" t="s">
        <v>22</v>
      </c>
      <c r="O11">
        <v>21906</v>
      </c>
      <c r="P11" t="s">
        <v>23</v>
      </c>
      <c r="Q11" t="s">
        <v>40</v>
      </c>
      <c r="R11" t="s">
        <v>46</v>
      </c>
    </row>
    <row r="12" spans="1:18" x14ac:dyDescent="0.25">
      <c r="A12" s="1">
        <v>44884</v>
      </c>
      <c r="B12" t="s">
        <v>49</v>
      </c>
      <c r="C12">
        <v>11</v>
      </c>
      <c r="D12" t="s">
        <v>19</v>
      </c>
      <c r="E12">
        <v>2500</v>
      </c>
      <c r="F12">
        <v>111</v>
      </c>
      <c r="G12">
        <v>96</v>
      </c>
      <c r="H12">
        <v>5000</v>
      </c>
      <c r="I12" s="2">
        <v>480000</v>
      </c>
      <c r="J12">
        <v>0</v>
      </c>
      <c r="K12" s="2">
        <v>5000</v>
      </c>
      <c r="L12" t="s">
        <v>28</v>
      </c>
      <c r="M12" t="s">
        <v>34</v>
      </c>
      <c r="N12" t="s">
        <v>35</v>
      </c>
      <c r="O12">
        <v>22924</v>
      </c>
      <c r="P12" t="s">
        <v>23</v>
      </c>
      <c r="Q12" t="s">
        <v>24</v>
      </c>
      <c r="R12" t="s">
        <v>46</v>
      </c>
    </row>
    <row r="13" spans="1:18" x14ac:dyDescent="0.25">
      <c r="A13" s="1">
        <v>44749</v>
      </c>
      <c r="B13" t="s">
        <v>26</v>
      </c>
      <c r="C13">
        <v>12</v>
      </c>
      <c r="D13" t="s">
        <v>19</v>
      </c>
      <c r="E13">
        <v>2500</v>
      </c>
      <c r="F13">
        <v>60</v>
      </c>
      <c r="G13">
        <v>96</v>
      </c>
      <c r="H13">
        <v>5000</v>
      </c>
      <c r="I13" s="2">
        <v>480000</v>
      </c>
      <c r="J13">
        <v>3</v>
      </c>
      <c r="K13" s="2">
        <v>4850</v>
      </c>
      <c r="L13" t="s">
        <v>20</v>
      </c>
      <c r="M13" t="s">
        <v>29</v>
      </c>
      <c r="N13" t="s">
        <v>30</v>
      </c>
      <c r="O13">
        <v>22272</v>
      </c>
      <c r="P13" t="s">
        <v>36</v>
      </c>
      <c r="Q13" t="s">
        <v>39</v>
      </c>
      <c r="R13" t="s">
        <v>31</v>
      </c>
    </row>
    <row r="14" spans="1:18" x14ac:dyDescent="0.25">
      <c r="A14" s="1">
        <v>45195</v>
      </c>
      <c r="B14" t="s">
        <v>49</v>
      </c>
      <c r="C14">
        <v>13</v>
      </c>
      <c r="D14" t="s">
        <v>48</v>
      </c>
      <c r="E14">
        <v>1500</v>
      </c>
      <c r="F14">
        <v>150</v>
      </c>
      <c r="G14">
        <v>58</v>
      </c>
      <c r="H14">
        <v>3500</v>
      </c>
      <c r="I14" s="2">
        <v>203000</v>
      </c>
      <c r="J14">
        <v>0</v>
      </c>
      <c r="K14" s="2">
        <v>3500</v>
      </c>
      <c r="L14" t="s">
        <v>20</v>
      </c>
      <c r="M14" t="s">
        <v>29</v>
      </c>
      <c r="N14" t="s">
        <v>30</v>
      </c>
      <c r="O14">
        <v>22312</v>
      </c>
      <c r="P14" t="s">
        <v>36</v>
      </c>
      <c r="Q14" t="s">
        <v>24</v>
      </c>
      <c r="R14" t="s">
        <v>46</v>
      </c>
    </row>
    <row r="15" spans="1:18" x14ac:dyDescent="0.25">
      <c r="A15" s="1">
        <v>44719</v>
      </c>
      <c r="B15" t="s">
        <v>47</v>
      </c>
      <c r="C15">
        <v>14</v>
      </c>
      <c r="D15" t="s">
        <v>45</v>
      </c>
      <c r="E15">
        <v>3000</v>
      </c>
      <c r="F15">
        <v>119</v>
      </c>
      <c r="G15">
        <v>96</v>
      </c>
      <c r="H15">
        <v>7000</v>
      </c>
      <c r="I15" s="2">
        <v>672000</v>
      </c>
      <c r="J15">
        <v>8</v>
      </c>
      <c r="K15" s="2">
        <v>6440</v>
      </c>
      <c r="L15" t="s">
        <v>20</v>
      </c>
      <c r="M15" t="s">
        <v>21</v>
      </c>
      <c r="N15" t="s">
        <v>22</v>
      </c>
      <c r="O15">
        <v>21763</v>
      </c>
      <c r="P15" t="s">
        <v>36</v>
      </c>
      <c r="Q15" t="s">
        <v>39</v>
      </c>
      <c r="R15" t="s">
        <v>31</v>
      </c>
    </row>
    <row r="16" spans="1:18" x14ac:dyDescent="0.25">
      <c r="A16" s="1">
        <v>44917</v>
      </c>
      <c r="B16" t="s">
        <v>37</v>
      </c>
      <c r="C16">
        <v>15</v>
      </c>
      <c r="D16" t="s">
        <v>48</v>
      </c>
      <c r="E16">
        <v>1500</v>
      </c>
      <c r="F16">
        <v>114</v>
      </c>
      <c r="G16">
        <v>41</v>
      </c>
      <c r="H16">
        <v>3500</v>
      </c>
      <c r="I16" s="2">
        <v>143500</v>
      </c>
      <c r="J16">
        <v>2</v>
      </c>
      <c r="K16" s="2">
        <v>3430</v>
      </c>
      <c r="L16" t="s">
        <v>28</v>
      </c>
      <c r="M16" t="s">
        <v>42</v>
      </c>
      <c r="N16" t="s">
        <v>22</v>
      </c>
      <c r="O16">
        <v>21021</v>
      </c>
      <c r="P16" t="s">
        <v>23</v>
      </c>
      <c r="Q16" t="s">
        <v>40</v>
      </c>
      <c r="R16" t="s">
        <v>25</v>
      </c>
    </row>
    <row r="17" spans="1:18" x14ac:dyDescent="0.25">
      <c r="A17" s="1">
        <v>44568</v>
      </c>
      <c r="B17" t="s">
        <v>43</v>
      </c>
      <c r="C17">
        <v>16</v>
      </c>
      <c r="D17" t="s">
        <v>48</v>
      </c>
      <c r="E17">
        <v>1500</v>
      </c>
      <c r="F17">
        <v>86</v>
      </c>
      <c r="G17">
        <v>72</v>
      </c>
      <c r="H17">
        <v>3500</v>
      </c>
      <c r="I17" s="2">
        <v>252000</v>
      </c>
      <c r="J17">
        <v>2</v>
      </c>
      <c r="K17" s="2">
        <v>3430</v>
      </c>
      <c r="L17" t="s">
        <v>50</v>
      </c>
      <c r="M17" t="s">
        <v>34</v>
      </c>
      <c r="N17" t="s">
        <v>35</v>
      </c>
      <c r="O17">
        <v>21598</v>
      </c>
      <c r="P17" t="s">
        <v>36</v>
      </c>
      <c r="Q17" t="s">
        <v>24</v>
      </c>
      <c r="R17" t="s">
        <v>25</v>
      </c>
    </row>
    <row r="18" spans="1:18" x14ac:dyDescent="0.25">
      <c r="A18" s="1">
        <v>44894</v>
      </c>
      <c r="B18" t="s">
        <v>44</v>
      </c>
      <c r="C18">
        <v>17</v>
      </c>
      <c r="D18" t="s">
        <v>19</v>
      </c>
      <c r="E18">
        <v>2500</v>
      </c>
      <c r="F18">
        <v>39</v>
      </c>
      <c r="G18">
        <v>36</v>
      </c>
      <c r="H18">
        <v>5000</v>
      </c>
      <c r="I18" s="2">
        <v>180000</v>
      </c>
      <c r="J18">
        <v>0</v>
      </c>
      <c r="K18" s="2">
        <v>5000</v>
      </c>
      <c r="L18" t="s">
        <v>28</v>
      </c>
      <c r="M18" t="s">
        <v>34</v>
      </c>
      <c r="N18" t="s">
        <v>30</v>
      </c>
      <c r="O18">
        <v>22258</v>
      </c>
      <c r="P18" t="s">
        <v>23</v>
      </c>
      <c r="Q18" t="s">
        <v>40</v>
      </c>
      <c r="R18" t="s">
        <v>31</v>
      </c>
    </row>
    <row r="19" spans="1:18" x14ac:dyDescent="0.25">
      <c r="A19" s="1">
        <v>44555</v>
      </c>
      <c r="B19" t="s">
        <v>44</v>
      </c>
      <c r="C19">
        <v>18</v>
      </c>
      <c r="D19" t="s">
        <v>45</v>
      </c>
      <c r="E19">
        <v>3000</v>
      </c>
      <c r="F19">
        <v>149</v>
      </c>
      <c r="G19">
        <v>27</v>
      </c>
      <c r="H19">
        <v>7000</v>
      </c>
      <c r="I19" s="2">
        <v>189000</v>
      </c>
      <c r="J19">
        <v>9</v>
      </c>
      <c r="K19" s="2">
        <v>6370</v>
      </c>
      <c r="L19" t="s">
        <v>33</v>
      </c>
      <c r="M19" t="s">
        <v>29</v>
      </c>
      <c r="N19" t="s">
        <v>30</v>
      </c>
      <c r="O19">
        <v>22373</v>
      </c>
      <c r="P19" t="s">
        <v>23</v>
      </c>
      <c r="Q19" t="s">
        <v>40</v>
      </c>
      <c r="R19" t="s">
        <v>25</v>
      </c>
    </row>
    <row r="20" spans="1:18" x14ac:dyDescent="0.25">
      <c r="A20" s="1">
        <v>44960</v>
      </c>
      <c r="B20" t="s">
        <v>43</v>
      </c>
      <c r="C20">
        <v>19</v>
      </c>
      <c r="D20" t="s">
        <v>27</v>
      </c>
      <c r="E20">
        <v>1500</v>
      </c>
      <c r="F20">
        <v>45</v>
      </c>
      <c r="G20">
        <v>19</v>
      </c>
      <c r="H20">
        <v>3000</v>
      </c>
      <c r="I20" s="2">
        <v>57000</v>
      </c>
      <c r="J20">
        <v>7</v>
      </c>
      <c r="K20" s="2">
        <v>2790</v>
      </c>
      <c r="L20" t="s">
        <v>50</v>
      </c>
      <c r="M20" t="s">
        <v>42</v>
      </c>
      <c r="N20" t="s">
        <v>30</v>
      </c>
      <c r="O20">
        <v>21994</v>
      </c>
      <c r="P20" t="s">
        <v>23</v>
      </c>
      <c r="Q20" t="s">
        <v>39</v>
      </c>
      <c r="R20" t="s">
        <v>46</v>
      </c>
    </row>
    <row r="21" spans="1:18" x14ac:dyDescent="0.25">
      <c r="A21" s="1">
        <v>45227</v>
      </c>
      <c r="B21" t="s">
        <v>32</v>
      </c>
      <c r="C21">
        <v>20</v>
      </c>
      <c r="D21" t="s">
        <v>51</v>
      </c>
      <c r="E21">
        <v>1000</v>
      </c>
      <c r="F21">
        <v>30</v>
      </c>
      <c r="G21">
        <v>56</v>
      </c>
      <c r="H21">
        <v>2500</v>
      </c>
      <c r="I21" s="2">
        <v>140000</v>
      </c>
      <c r="J21">
        <v>3</v>
      </c>
      <c r="K21" s="2">
        <v>2425</v>
      </c>
      <c r="L21" t="s">
        <v>20</v>
      </c>
      <c r="M21" t="s">
        <v>34</v>
      </c>
      <c r="N21" t="s">
        <v>35</v>
      </c>
      <c r="O21">
        <v>22275</v>
      </c>
      <c r="P21" t="s">
        <v>36</v>
      </c>
      <c r="Q21" t="s">
        <v>24</v>
      </c>
      <c r="R21" t="s">
        <v>25</v>
      </c>
    </row>
    <row r="22" spans="1:18" x14ac:dyDescent="0.25">
      <c r="A22" s="1">
        <v>44638</v>
      </c>
      <c r="B22" t="s">
        <v>49</v>
      </c>
      <c r="C22">
        <v>21</v>
      </c>
      <c r="D22" t="s">
        <v>48</v>
      </c>
      <c r="E22">
        <v>1500</v>
      </c>
      <c r="F22">
        <v>83</v>
      </c>
      <c r="G22">
        <v>12</v>
      </c>
      <c r="H22">
        <v>3500</v>
      </c>
      <c r="I22" s="2">
        <v>42000</v>
      </c>
      <c r="J22">
        <v>1</v>
      </c>
      <c r="K22" s="2">
        <v>3465</v>
      </c>
      <c r="L22" t="s">
        <v>33</v>
      </c>
      <c r="M22" t="s">
        <v>21</v>
      </c>
      <c r="N22" t="s">
        <v>22</v>
      </c>
      <c r="O22">
        <v>22467</v>
      </c>
      <c r="P22" t="s">
        <v>36</v>
      </c>
      <c r="Q22" t="s">
        <v>40</v>
      </c>
      <c r="R22" t="s">
        <v>25</v>
      </c>
    </row>
    <row r="23" spans="1:18" x14ac:dyDescent="0.25">
      <c r="A23" s="1">
        <v>44948</v>
      </c>
      <c r="B23" t="s">
        <v>52</v>
      </c>
      <c r="C23">
        <v>22</v>
      </c>
      <c r="D23" t="s">
        <v>48</v>
      </c>
      <c r="E23">
        <v>1500</v>
      </c>
      <c r="F23">
        <v>56</v>
      </c>
      <c r="G23">
        <v>41</v>
      </c>
      <c r="H23">
        <v>3500</v>
      </c>
      <c r="I23" s="2">
        <v>143500</v>
      </c>
      <c r="J23">
        <v>3</v>
      </c>
      <c r="K23" s="2">
        <v>3395</v>
      </c>
      <c r="L23" t="s">
        <v>50</v>
      </c>
      <c r="M23" t="s">
        <v>21</v>
      </c>
      <c r="N23" t="s">
        <v>35</v>
      </c>
      <c r="O23">
        <v>21334</v>
      </c>
      <c r="P23" t="s">
        <v>23</v>
      </c>
      <c r="Q23" t="s">
        <v>39</v>
      </c>
      <c r="R23" t="s">
        <v>46</v>
      </c>
    </row>
    <row r="24" spans="1:18" x14ac:dyDescent="0.25">
      <c r="A24" s="1">
        <v>44890</v>
      </c>
      <c r="B24" t="s">
        <v>52</v>
      </c>
      <c r="C24">
        <v>23</v>
      </c>
      <c r="D24" t="s">
        <v>51</v>
      </c>
      <c r="E24">
        <v>1000</v>
      </c>
      <c r="F24">
        <v>78</v>
      </c>
      <c r="G24">
        <v>14</v>
      </c>
      <c r="H24">
        <v>2500</v>
      </c>
      <c r="I24" s="2">
        <v>35000</v>
      </c>
      <c r="J24">
        <v>7</v>
      </c>
      <c r="K24" s="2">
        <v>2325</v>
      </c>
      <c r="L24" t="s">
        <v>50</v>
      </c>
      <c r="M24" t="s">
        <v>34</v>
      </c>
      <c r="N24" t="s">
        <v>22</v>
      </c>
      <c r="O24">
        <v>22978</v>
      </c>
      <c r="P24" t="s">
        <v>36</v>
      </c>
      <c r="Q24" t="s">
        <v>40</v>
      </c>
      <c r="R24" t="s">
        <v>25</v>
      </c>
    </row>
    <row r="25" spans="1:18" x14ac:dyDescent="0.25">
      <c r="A25" s="1">
        <v>45142</v>
      </c>
      <c r="B25" t="s">
        <v>41</v>
      </c>
      <c r="C25">
        <v>24</v>
      </c>
      <c r="D25" t="s">
        <v>51</v>
      </c>
      <c r="E25">
        <v>1000</v>
      </c>
      <c r="F25">
        <v>121</v>
      </c>
      <c r="G25">
        <v>12</v>
      </c>
      <c r="H25">
        <v>2500</v>
      </c>
      <c r="I25" s="2">
        <v>30000</v>
      </c>
      <c r="J25">
        <v>7</v>
      </c>
      <c r="K25" s="2">
        <v>2325</v>
      </c>
      <c r="L25" t="s">
        <v>20</v>
      </c>
      <c r="M25" t="s">
        <v>34</v>
      </c>
      <c r="N25" t="s">
        <v>30</v>
      </c>
      <c r="O25">
        <v>22660</v>
      </c>
      <c r="P25" t="s">
        <v>36</v>
      </c>
      <c r="Q25" t="s">
        <v>24</v>
      </c>
      <c r="R25" t="s">
        <v>25</v>
      </c>
    </row>
    <row r="26" spans="1:18" x14ac:dyDescent="0.25">
      <c r="A26" s="1">
        <v>45073</v>
      </c>
      <c r="B26" t="s">
        <v>26</v>
      </c>
      <c r="C26">
        <v>25</v>
      </c>
      <c r="D26" t="s">
        <v>27</v>
      </c>
      <c r="E26">
        <v>1500</v>
      </c>
      <c r="F26">
        <v>76</v>
      </c>
      <c r="G26">
        <v>51</v>
      </c>
      <c r="H26">
        <v>3000</v>
      </c>
      <c r="I26" s="2">
        <v>153000</v>
      </c>
      <c r="J26">
        <v>3</v>
      </c>
      <c r="K26" s="2">
        <v>2910</v>
      </c>
      <c r="L26" t="s">
        <v>33</v>
      </c>
      <c r="M26" t="s">
        <v>34</v>
      </c>
      <c r="N26" t="s">
        <v>22</v>
      </c>
      <c r="O26">
        <v>22071</v>
      </c>
      <c r="P26" t="s">
        <v>23</v>
      </c>
      <c r="Q26" t="s">
        <v>40</v>
      </c>
      <c r="R26" t="s">
        <v>25</v>
      </c>
    </row>
    <row r="27" spans="1:18" x14ac:dyDescent="0.25">
      <c r="A27" s="1">
        <v>44913</v>
      </c>
      <c r="B27" t="s">
        <v>43</v>
      </c>
      <c r="C27">
        <v>26</v>
      </c>
      <c r="D27" t="s">
        <v>51</v>
      </c>
      <c r="E27">
        <v>1000</v>
      </c>
      <c r="F27">
        <v>18</v>
      </c>
      <c r="G27">
        <v>40</v>
      </c>
      <c r="H27">
        <v>2500</v>
      </c>
      <c r="I27" s="2">
        <v>100000</v>
      </c>
      <c r="J27">
        <v>6</v>
      </c>
      <c r="K27" s="2">
        <v>2350</v>
      </c>
      <c r="L27" t="s">
        <v>38</v>
      </c>
      <c r="M27" t="s">
        <v>34</v>
      </c>
      <c r="N27" t="s">
        <v>22</v>
      </c>
      <c r="O27">
        <v>21387</v>
      </c>
      <c r="P27" t="s">
        <v>23</v>
      </c>
      <c r="Q27" t="s">
        <v>40</v>
      </c>
      <c r="R27" t="s">
        <v>25</v>
      </c>
    </row>
    <row r="28" spans="1:18" x14ac:dyDescent="0.25">
      <c r="A28" s="1">
        <v>44772</v>
      </c>
      <c r="B28" t="s">
        <v>49</v>
      </c>
      <c r="C28">
        <v>27</v>
      </c>
      <c r="D28" t="s">
        <v>19</v>
      </c>
      <c r="E28">
        <v>2500</v>
      </c>
      <c r="F28">
        <v>74</v>
      </c>
      <c r="G28">
        <v>98</v>
      </c>
      <c r="H28">
        <v>5000</v>
      </c>
      <c r="I28" s="2">
        <v>490000</v>
      </c>
      <c r="J28">
        <v>0</v>
      </c>
      <c r="K28" s="2">
        <v>5000</v>
      </c>
      <c r="L28" t="s">
        <v>28</v>
      </c>
      <c r="M28" t="s">
        <v>34</v>
      </c>
      <c r="N28" t="s">
        <v>30</v>
      </c>
      <c r="O28">
        <v>22022</v>
      </c>
      <c r="P28" t="s">
        <v>36</v>
      </c>
      <c r="Q28" t="s">
        <v>40</v>
      </c>
      <c r="R28" t="s">
        <v>31</v>
      </c>
    </row>
    <row r="29" spans="1:18" x14ac:dyDescent="0.25">
      <c r="A29" s="1">
        <v>44354</v>
      </c>
      <c r="B29" t="s">
        <v>41</v>
      </c>
      <c r="C29">
        <v>28</v>
      </c>
      <c r="D29" t="s">
        <v>45</v>
      </c>
      <c r="E29">
        <v>3000</v>
      </c>
      <c r="F29">
        <v>142</v>
      </c>
      <c r="G29">
        <v>68</v>
      </c>
      <c r="H29">
        <v>7000</v>
      </c>
      <c r="I29" s="2">
        <v>476000</v>
      </c>
      <c r="J29">
        <v>1</v>
      </c>
      <c r="K29" s="2">
        <v>6930</v>
      </c>
      <c r="L29" t="s">
        <v>50</v>
      </c>
      <c r="M29" t="s">
        <v>21</v>
      </c>
      <c r="N29" t="s">
        <v>22</v>
      </c>
      <c r="O29">
        <v>22737</v>
      </c>
      <c r="P29" t="s">
        <v>23</v>
      </c>
      <c r="Q29" t="s">
        <v>39</v>
      </c>
      <c r="R29" t="s">
        <v>31</v>
      </c>
    </row>
    <row r="30" spans="1:18" x14ac:dyDescent="0.25">
      <c r="A30" s="1">
        <v>44381</v>
      </c>
      <c r="B30" t="s">
        <v>26</v>
      </c>
      <c r="C30">
        <v>29</v>
      </c>
      <c r="D30" t="s">
        <v>19</v>
      </c>
      <c r="E30">
        <v>2500</v>
      </c>
      <c r="F30">
        <v>95</v>
      </c>
      <c r="G30">
        <v>91</v>
      </c>
      <c r="H30">
        <v>5000</v>
      </c>
      <c r="I30" s="2">
        <v>455000</v>
      </c>
      <c r="J30">
        <v>7</v>
      </c>
      <c r="K30" s="2">
        <v>4650</v>
      </c>
      <c r="L30" t="s">
        <v>28</v>
      </c>
      <c r="M30" t="s">
        <v>29</v>
      </c>
      <c r="N30" t="s">
        <v>30</v>
      </c>
      <c r="O30">
        <v>22207</v>
      </c>
      <c r="P30" t="s">
        <v>23</v>
      </c>
      <c r="Q30" t="s">
        <v>40</v>
      </c>
      <c r="R30" t="s">
        <v>31</v>
      </c>
    </row>
    <row r="31" spans="1:18" x14ac:dyDescent="0.25">
      <c r="A31" s="1">
        <v>44441</v>
      </c>
      <c r="B31" t="s">
        <v>47</v>
      </c>
      <c r="C31">
        <v>30</v>
      </c>
      <c r="D31" t="s">
        <v>48</v>
      </c>
      <c r="E31">
        <v>1500</v>
      </c>
      <c r="F31">
        <v>22</v>
      </c>
      <c r="G31">
        <v>48</v>
      </c>
      <c r="H31">
        <v>3500</v>
      </c>
      <c r="I31" s="2">
        <v>168000</v>
      </c>
      <c r="J31">
        <v>10</v>
      </c>
      <c r="K31" s="2">
        <v>3150</v>
      </c>
      <c r="L31" t="s">
        <v>20</v>
      </c>
      <c r="M31" t="s">
        <v>21</v>
      </c>
      <c r="N31" t="s">
        <v>22</v>
      </c>
      <c r="O31">
        <v>21153</v>
      </c>
      <c r="P31" t="s">
        <v>36</v>
      </c>
      <c r="Q31" t="s">
        <v>40</v>
      </c>
      <c r="R31" t="s">
        <v>46</v>
      </c>
    </row>
    <row r="32" spans="1:18" x14ac:dyDescent="0.25">
      <c r="A32" s="1">
        <v>45170</v>
      </c>
      <c r="B32" t="s">
        <v>32</v>
      </c>
      <c r="C32">
        <v>31</v>
      </c>
      <c r="D32" t="s">
        <v>48</v>
      </c>
      <c r="E32">
        <v>1500</v>
      </c>
      <c r="F32">
        <v>71</v>
      </c>
      <c r="G32">
        <v>75</v>
      </c>
      <c r="H32">
        <v>3500</v>
      </c>
      <c r="I32" s="2">
        <v>262500</v>
      </c>
      <c r="J32">
        <v>5</v>
      </c>
      <c r="K32" s="2">
        <v>3325</v>
      </c>
      <c r="L32" t="s">
        <v>33</v>
      </c>
      <c r="M32" t="s">
        <v>34</v>
      </c>
      <c r="N32" t="s">
        <v>30</v>
      </c>
      <c r="O32">
        <v>21937</v>
      </c>
      <c r="P32" t="s">
        <v>23</v>
      </c>
      <c r="Q32" t="s">
        <v>40</v>
      </c>
      <c r="R32" t="s">
        <v>25</v>
      </c>
    </row>
    <row r="33" spans="1:18" x14ac:dyDescent="0.25">
      <c r="A33" s="1">
        <v>45277</v>
      </c>
      <c r="B33" t="s">
        <v>43</v>
      </c>
      <c r="C33">
        <v>32</v>
      </c>
      <c r="D33" t="s">
        <v>45</v>
      </c>
      <c r="E33">
        <v>3000</v>
      </c>
      <c r="F33">
        <v>45</v>
      </c>
      <c r="G33">
        <v>65</v>
      </c>
      <c r="H33">
        <v>7000</v>
      </c>
      <c r="I33" s="2">
        <v>455000</v>
      </c>
      <c r="J33">
        <v>8</v>
      </c>
      <c r="K33" s="2">
        <v>6440</v>
      </c>
      <c r="L33" t="s">
        <v>33</v>
      </c>
      <c r="M33" t="s">
        <v>34</v>
      </c>
      <c r="N33" t="s">
        <v>30</v>
      </c>
      <c r="O33">
        <v>21235</v>
      </c>
      <c r="P33" t="s">
        <v>36</v>
      </c>
      <c r="Q33" t="s">
        <v>24</v>
      </c>
      <c r="R33" t="s">
        <v>46</v>
      </c>
    </row>
    <row r="34" spans="1:18" x14ac:dyDescent="0.25">
      <c r="A34" s="1">
        <v>45001</v>
      </c>
      <c r="B34" t="s">
        <v>41</v>
      </c>
      <c r="C34">
        <v>33</v>
      </c>
      <c r="D34" t="s">
        <v>48</v>
      </c>
      <c r="E34">
        <v>1500</v>
      </c>
      <c r="F34">
        <v>76</v>
      </c>
      <c r="G34">
        <v>68</v>
      </c>
      <c r="H34">
        <v>3500</v>
      </c>
      <c r="I34" s="2">
        <v>238000</v>
      </c>
      <c r="J34">
        <v>1</v>
      </c>
      <c r="K34" s="2">
        <v>3465</v>
      </c>
      <c r="L34" t="s">
        <v>50</v>
      </c>
      <c r="M34" t="s">
        <v>21</v>
      </c>
      <c r="N34" t="s">
        <v>30</v>
      </c>
      <c r="O34">
        <v>22802</v>
      </c>
      <c r="P34" t="s">
        <v>36</v>
      </c>
      <c r="Q34" t="s">
        <v>40</v>
      </c>
      <c r="R34" t="s">
        <v>31</v>
      </c>
    </row>
    <row r="35" spans="1:18" x14ac:dyDescent="0.25">
      <c r="A35" s="1">
        <v>44586</v>
      </c>
      <c r="B35" t="s">
        <v>18</v>
      </c>
      <c r="C35">
        <v>34</v>
      </c>
      <c r="D35" t="s">
        <v>19</v>
      </c>
      <c r="E35">
        <v>2500</v>
      </c>
      <c r="F35">
        <v>145</v>
      </c>
      <c r="G35">
        <v>74</v>
      </c>
      <c r="H35">
        <v>5000</v>
      </c>
      <c r="I35" s="2">
        <v>370000</v>
      </c>
      <c r="J35">
        <v>9</v>
      </c>
      <c r="K35" s="2">
        <v>4550</v>
      </c>
      <c r="L35" t="s">
        <v>20</v>
      </c>
      <c r="M35" t="s">
        <v>34</v>
      </c>
      <c r="N35" t="s">
        <v>35</v>
      </c>
      <c r="O35">
        <v>21744</v>
      </c>
      <c r="P35" t="s">
        <v>23</v>
      </c>
      <c r="Q35" t="s">
        <v>24</v>
      </c>
      <c r="R35" t="s">
        <v>46</v>
      </c>
    </row>
    <row r="36" spans="1:18" x14ac:dyDescent="0.25">
      <c r="A36" s="1">
        <v>44687</v>
      </c>
      <c r="B36" t="s">
        <v>18</v>
      </c>
      <c r="C36">
        <v>35</v>
      </c>
      <c r="D36" t="s">
        <v>48</v>
      </c>
      <c r="E36">
        <v>1500</v>
      </c>
      <c r="F36">
        <v>25</v>
      </c>
      <c r="G36">
        <v>1</v>
      </c>
      <c r="H36">
        <v>3500</v>
      </c>
      <c r="I36" s="2">
        <v>3500</v>
      </c>
      <c r="J36">
        <v>6</v>
      </c>
      <c r="K36" s="2">
        <v>3290</v>
      </c>
      <c r="L36" t="s">
        <v>28</v>
      </c>
      <c r="M36" t="s">
        <v>34</v>
      </c>
      <c r="N36" t="s">
        <v>22</v>
      </c>
      <c r="O36">
        <v>21371</v>
      </c>
      <c r="P36" t="s">
        <v>36</v>
      </c>
      <c r="Q36" t="s">
        <v>39</v>
      </c>
      <c r="R36" t="s">
        <v>46</v>
      </c>
    </row>
    <row r="37" spans="1:18" x14ac:dyDescent="0.25">
      <c r="A37" s="1">
        <v>44799</v>
      </c>
      <c r="B37" t="s">
        <v>52</v>
      </c>
      <c r="C37">
        <v>36</v>
      </c>
      <c r="D37" t="s">
        <v>51</v>
      </c>
      <c r="E37">
        <v>1000</v>
      </c>
      <c r="F37">
        <v>28</v>
      </c>
      <c r="G37">
        <v>95</v>
      </c>
      <c r="H37">
        <v>2500</v>
      </c>
      <c r="I37" s="2">
        <v>237500</v>
      </c>
      <c r="J37">
        <v>8</v>
      </c>
      <c r="K37" s="2">
        <v>2300</v>
      </c>
      <c r="L37" t="s">
        <v>33</v>
      </c>
      <c r="M37" t="s">
        <v>21</v>
      </c>
      <c r="N37" t="s">
        <v>22</v>
      </c>
      <c r="O37">
        <v>22180</v>
      </c>
      <c r="P37" t="s">
        <v>23</v>
      </c>
      <c r="Q37" t="s">
        <v>39</v>
      </c>
      <c r="R37" t="s">
        <v>46</v>
      </c>
    </row>
    <row r="38" spans="1:18" x14ac:dyDescent="0.25">
      <c r="A38" s="1">
        <v>45162</v>
      </c>
      <c r="B38" t="s">
        <v>32</v>
      </c>
      <c r="C38">
        <v>37</v>
      </c>
      <c r="D38" t="s">
        <v>27</v>
      </c>
      <c r="E38">
        <v>1500</v>
      </c>
      <c r="F38">
        <v>144</v>
      </c>
      <c r="G38">
        <v>94</v>
      </c>
      <c r="H38">
        <v>3000</v>
      </c>
      <c r="I38" s="2">
        <v>282000</v>
      </c>
      <c r="J38">
        <v>9</v>
      </c>
      <c r="K38" s="2">
        <v>2730</v>
      </c>
      <c r="L38" t="s">
        <v>28</v>
      </c>
      <c r="M38" t="s">
        <v>42</v>
      </c>
      <c r="N38" t="s">
        <v>22</v>
      </c>
      <c r="O38">
        <v>21827</v>
      </c>
      <c r="P38" t="s">
        <v>23</v>
      </c>
      <c r="Q38" t="s">
        <v>39</v>
      </c>
      <c r="R38" t="s">
        <v>46</v>
      </c>
    </row>
    <row r="39" spans="1:18" x14ac:dyDescent="0.25">
      <c r="A39" s="1">
        <v>45180</v>
      </c>
      <c r="B39" t="s">
        <v>32</v>
      </c>
      <c r="C39">
        <v>38</v>
      </c>
      <c r="D39" t="s">
        <v>19</v>
      </c>
      <c r="E39">
        <v>2500</v>
      </c>
      <c r="F39">
        <v>44</v>
      </c>
      <c r="G39">
        <v>100</v>
      </c>
      <c r="H39">
        <v>5000</v>
      </c>
      <c r="I39" s="2">
        <v>500000</v>
      </c>
      <c r="J39">
        <v>10</v>
      </c>
      <c r="K39" s="2">
        <v>4500</v>
      </c>
      <c r="L39" t="s">
        <v>28</v>
      </c>
      <c r="M39" t="s">
        <v>29</v>
      </c>
      <c r="N39" t="s">
        <v>30</v>
      </c>
      <c r="O39">
        <v>22404</v>
      </c>
      <c r="P39" t="s">
        <v>36</v>
      </c>
      <c r="Q39" t="s">
        <v>24</v>
      </c>
      <c r="R39" t="s">
        <v>31</v>
      </c>
    </row>
    <row r="40" spans="1:18" x14ac:dyDescent="0.25">
      <c r="A40" s="1">
        <v>45090</v>
      </c>
      <c r="B40" t="s">
        <v>41</v>
      </c>
      <c r="C40">
        <v>39</v>
      </c>
      <c r="D40" t="s">
        <v>45</v>
      </c>
      <c r="E40">
        <v>3000</v>
      </c>
      <c r="F40">
        <v>111</v>
      </c>
      <c r="G40">
        <v>61</v>
      </c>
      <c r="H40">
        <v>7000</v>
      </c>
      <c r="I40" s="2">
        <v>427000</v>
      </c>
      <c r="J40">
        <v>4</v>
      </c>
      <c r="K40" s="2">
        <v>6720</v>
      </c>
      <c r="L40" t="s">
        <v>33</v>
      </c>
      <c r="M40" t="s">
        <v>42</v>
      </c>
      <c r="N40" t="s">
        <v>22</v>
      </c>
      <c r="O40">
        <v>21644</v>
      </c>
      <c r="P40" t="s">
        <v>23</v>
      </c>
      <c r="Q40" t="s">
        <v>40</v>
      </c>
      <c r="R40" t="s">
        <v>31</v>
      </c>
    </row>
    <row r="41" spans="1:18" x14ac:dyDescent="0.25">
      <c r="A41" s="1">
        <v>45171</v>
      </c>
      <c r="B41" t="s">
        <v>49</v>
      </c>
      <c r="C41">
        <v>40</v>
      </c>
      <c r="D41" t="s">
        <v>51</v>
      </c>
      <c r="E41">
        <v>1000</v>
      </c>
      <c r="F41">
        <v>100</v>
      </c>
      <c r="G41">
        <v>28</v>
      </c>
      <c r="H41">
        <v>2500</v>
      </c>
      <c r="I41" s="2">
        <v>70000</v>
      </c>
      <c r="J41">
        <v>3</v>
      </c>
      <c r="K41" s="2">
        <v>2425</v>
      </c>
      <c r="L41" t="s">
        <v>28</v>
      </c>
      <c r="M41" t="s">
        <v>34</v>
      </c>
      <c r="N41" t="s">
        <v>30</v>
      </c>
      <c r="O41">
        <v>22016</v>
      </c>
      <c r="P41" t="s">
        <v>23</v>
      </c>
      <c r="Q41" t="s">
        <v>39</v>
      </c>
      <c r="R41" t="s">
        <v>25</v>
      </c>
    </row>
    <row r="42" spans="1:18" x14ac:dyDescent="0.25">
      <c r="A42" s="1">
        <v>45184</v>
      </c>
      <c r="B42" t="s">
        <v>43</v>
      </c>
      <c r="C42">
        <v>41</v>
      </c>
      <c r="D42" t="s">
        <v>27</v>
      </c>
      <c r="E42">
        <v>1500</v>
      </c>
      <c r="F42">
        <v>92</v>
      </c>
      <c r="G42">
        <v>36</v>
      </c>
      <c r="H42">
        <v>3000</v>
      </c>
      <c r="I42" s="2">
        <v>108000</v>
      </c>
      <c r="J42">
        <v>8</v>
      </c>
      <c r="K42" s="2">
        <v>2760</v>
      </c>
      <c r="L42" t="s">
        <v>33</v>
      </c>
      <c r="M42" t="s">
        <v>21</v>
      </c>
      <c r="N42" t="s">
        <v>22</v>
      </c>
      <c r="O42">
        <v>21301</v>
      </c>
      <c r="P42" t="s">
        <v>36</v>
      </c>
      <c r="Q42" t="s">
        <v>39</v>
      </c>
      <c r="R42" t="s">
        <v>31</v>
      </c>
    </row>
    <row r="43" spans="1:18" x14ac:dyDescent="0.25">
      <c r="A43" s="1">
        <v>45075</v>
      </c>
      <c r="B43" t="s">
        <v>32</v>
      </c>
      <c r="C43">
        <v>42</v>
      </c>
      <c r="D43" t="s">
        <v>27</v>
      </c>
      <c r="E43">
        <v>1500</v>
      </c>
      <c r="F43">
        <v>34</v>
      </c>
      <c r="G43">
        <v>26</v>
      </c>
      <c r="H43">
        <v>3000</v>
      </c>
      <c r="I43" s="2">
        <v>78000</v>
      </c>
      <c r="J43">
        <v>2</v>
      </c>
      <c r="K43" s="2">
        <v>2940</v>
      </c>
      <c r="L43" t="s">
        <v>20</v>
      </c>
      <c r="M43" t="s">
        <v>34</v>
      </c>
      <c r="N43" t="s">
        <v>30</v>
      </c>
      <c r="O43">
        <v>21157</v>
      </c>
      <c r="P43" t="s">
        <v>36</v>
      </c>
      <c r="Q43" t="s">
        <v>39</v>
      </c>
      <c r="R43" t="s">
        <v>25</v>
      </c>
    </row>
    <row r="44" spans="1:18" x14ac:dyDescent="0.25">
      <c r="A44" s="1">
        <v>44576</v>
      </c>
      <c r="B44" t="s">
        <v>53</v>
      </c>
      <c r="C44">
        <v>43</v>
      </c>
      <c r="D44" t="s">
        <v>51</v>
      </c>
      <c r="E44">
        <v>1000</v>
      </c>
      <c r="F44">
        <v>19</v>
      </c>
      <c r="G44">
        <v>57</v>
      </c>
      <c r="H44">
        <v>2500</v>
      </c>
      <c r="I44" s="2">
        <v>142500</v>
      </c>
      <c r="J44">
        <v>10</v>
      </c>
      <c r="K44" s="2">
        <v>2250</v>
      </c>
      <c r="L44" t="s">
        <v>33</v>
      </c>
      <c r="M44" t="s">
        <v>42</v>
      </c>
      <c r="N44" t="s">
        <v>22</v>
      </c>
      <c r="O44">
        <v>22548</v>
      </c>
      <c r="P44" t="s">
        <v>23</v>
      </c>
      <c r="Q44" t="s">
        <v>40</v>
      </c>
      <c r="R44" t="s">
        <v>25</v>
      </c>
    </row>
    <row r="45" spans="1:18" x14ac:dyDescent="0.25">
      <c r="A45" s="1">
        <v>44404</v>
      </c>
      <c r="B45" t="s">
        <v>47</v>
      </c>
      <c r="C45">
        <v>44</v>
      </c>
      <c r="D45" t="s">
        <v>48</v>
      </c>
      <c r="E45">
        <v>1500</v>
      </c>
      <c r="F45">
        <v>61</v>
      </c>
      <c r="G45">
        <v>15</v>
      </c>
      <c r="H45">
        <v>3500</v>
      </c>
      <c r="I45" s="2">
        <v>52500</v>
      </c>
      <c r="J45">
        <v>5</v>
      </c>
      <c r="K45" s="2">
        <v>3325</v>
      </c>
      <c r="L45" t="s">
        <v>33</v>
      </c>
      <c r="M45" t="s">
        <v>34</v>
      </c>
      <c r="N45" t="s">
        <v>22</v>
      </c>
      <c r="O45">
        <v>21042</v>
      </c>
      <c r="P45" t="s">
        <v>23</v>
      </c>
      <c r="Q45" t="s">
        <v>40</v>
      </c>
      <c r="R45" t="s">
        <v>31</v>
      </c>
    </row>
    <row r="46" spans="1:18" x14ac:dyDescent="0.25">
      <c r="A46" s="1">
        <v>44667</v>
      </c>
      <c r="B46" t="s">
        <v>18</v>
      </c>
      <c r="C46">
        <v>45</v>
      </c>
      <c r="D46" t="s">
        <v>51</v>
      </c>
      <c r="E46">
        <v>1000</v>
      </c>
      <c r="F46">
        <v>87</v>
      </c>
      <c r="G46">
        <v>65</v>
      </c>
      <c r="H46">
        <v>2500</v>
      </c>
      <c r="I46" s="2">
        <v>162500</v>
      </c>
      <c r="J46">
        <v>4</v>
      </c>
      <c r="K46" s="2">
        <v>2400</v>
      </c>
      <c r="L46" t="s">
        <v>20</v>
      </c>
      <c r="M46" t="s">
        <v>29</v>
      </c>
      <c r="N46" t="s">
        <v>35</v>
      </c>
      <c r="O46">
        <v>21576</v>
      </c>
      <c r="P46" t="s">
        <v>23</v>
      </c>
      <c r="Q46" t="s">
        <v>24</v>
      </c>
      <c r="R46" t="s">
        <v>25</v>
      </c>
    </row>
    <row r="47" spans="1:18" x14ac:dyDescent="0.25">
      <c r="A47" s="1">
        <v>44463</v>
      </c>
      <c r="B47" t="s">
        <v>18</v>
      </c>
      <c r="C47">
        <v>46</v>
      </c>
      <c r="D47" t="s">
        <v>27</v>
      </c>
      <c r="E47">
        <v>1500</v>
      </c>
      <c r="F47">
        <v>148</v>
      </c>
      <c r="G47">
        <v>13</v>
      </c>
      <c r="H47">
        <v>3000</v>
      </c>
      <c r="I47" s="2">
        <v>39000</v>
      </c>
      <c r="J47">
        <v>1</v>
      </c>
      <c r="K47" s="2">
        <v>2970</v>
      </c>
      <c r="L47" t="s">
        <v>28</v>
      </c>
      <c r="M47" t="s">
        <v>21</v>
      </c>
      <c r="N47" t="s">
        <v>30</v>
      </c>
      <c r="O47">
        <v>22619</v>
      </c>
      <c r="P47" t="s">
        <v>36</v>
      </c>
      <c r="Q47" t="s">
        <v>39</v>
      </c>
      <c r="R47" t="s">
        <v>31</v>
      </c>
    </row>
    <row r="48" spans="1:18" x14ac:dyDescent="0.25">
      <c r="A48" s="1">
        <v>44915</v>
      </c>
      <c r="B48" t="s">
        <v>43</v>
      </c>
      <c r="C48">
        <v>47</v>
      </c>
      <c r="D48" t="s">
        <v>19</v>
      </c>
      <c r="E48">
        <v>2500</v>
      </c>
      <c r="F48">
        <v>118</v>
      </c>
      <c r="G48">
        <v>89</v>
      </c>
      <c r="H48">
        <v>5000</v>
      </c>
      <c r="I48" s="2">
        <v>445000</v>
      </c>
      <c r="J48">
        <v>2</v>
      </c>
      <c r="K48" s="2">
        <v>4900</v>
      </c>
      <c r="L48" t="s">
        <v>28</v>
      </c>
      <c r="M48" t="s">
        <v>21</v>
      </c>
      <c r="N48" t="s">
        <v>35</v>
      </c>
      <c r="O48">
        <v>21822</v>
      </c>
      <c r="P48" t="s">
        <v>36</v>
      </c>
      <c r="Q48" t="s">
        <v>40</v>
      </c>
      <c r="R48" t="s">
        <v>31</v>
      </c>
    </row>
    <row r="49" spans="1:18" x14ac:dyDescent="0.25">
      <c r="A49" s="1">
        <v>44730</v>
      </c>
      <c r="B49" t="s">
        <v>52</v>
      </c>
      <c r="C49">
        <v>48</v>
      </c>
      <c r="D49" t="s">
        <v>27</v>
      </c>
      <c r="E49">
        <v>1500</v>
      </c>
      <c r="F49">
        <v>107</v>
      </c>
      <c r="G49">
        <v>5</v>
      </c>
      <c r="H49">
        <v>3000</v>
      </c>
      <c r="I49" s="2">
        <v>15000</v>
      </c>
      <c r="J49">
        <v>6</v>
      </c>
      <c r="K49" s="2">
        <v>2820</v>
      </c>
      <c r="L49" t="s">
        <v>50</v>
      </c>
      <c r="M49" t="s">
        <v>21</v>
      </c>
      <c r="N49" t="s">
        <v>35</v>
      </c>
      <c r="O49">
        <v>21188</v>
      </c>
      <c r="P49" t="s">
        <v>36</v>
      </c>
      <c r="Q49" t="s">
        <v>24</v>
      </c>
      <c r="R49" t="s">
        <v>25</v>
      </c>
    </row>
    <row r="50" spans="1:18" x14ac:dyDescent="0.25">
      <c r="A50" s="1">
        <v>45132</v>
      </c>
      <c r="B50" t="s">
        <v>47</v>
      </c>
      <c r="C50">
        <v>49</v>
      </c>
      <c r="D50" t="s">
        <v>19</v>
      </c>
      <c r="E50">
        <v>2500</v>
      </c>
      <c r="F50">
        <v>59</v>
      </c>
      <c r="G50">
        <v>55</v>
      </c>
      <c r="H50">
        <v>5000</v>
      </c>
      <c r="I50" s="2">
        <v>275000</v>
      </c>
      <c r="J50">
        <v>9</v>
      </c>
      <c r="K50" s="2">
        <v>4550</v>
      </c>
      <c r="L50" t="s">
        <v>20</v>
      </c>
      <c r="M50" t="s">
        <v>29</v>
      </c>
      <c r="N50" t="s">
        <v>22</v>
      </c>
      <c r="O50">
        <v>22821</v>
      </c>
      <c r="P50" t="s">
        <v>23</v>
      </c>
      <c r="Q50" t="s">
        <v>40</v>
      </c>
      <c r="R50" t="s">
        <v>25</v>
      </c>
    </row>
    <row r="51" spans="1:18" x14ac:dyDescent="0.25">
      <c r="A51" s="1">
        <v>44637</v>
      </c>
      <c r="B51" t="s">
        <v>32</v>
      </c>
      <c r="C51">
        <v>50</v>
      </c>
      <c r="D51" t="s">
        <v>48</v>
      </c>
      <c r="E51">
        <v>1500</v>
      </c>
      <c r="F51">
        <v>85</v>
      </c>
      <c r="G51">
        <v>17</v>
      </c>
      <c r="H51">
        <v>3500</v>
      </c>
      <c r="I51" s="2">
        <v>59500</v>
      </c>
      <c r="J51">
        <v>2</v>
      </c>
      <c r="K51" s="2">
        <v>3430</v>
      </c>
      <c r="L51" t="s">
        <v>28</v>
      </c>
      <c r="M51" t="s">
        <v>29</v>
      </c>
      <c r="N51" t="s">
        <v>35</v>
      </c>
      <c r="O51">
        <v>21714</v>
      </c>
      <c r="P51" t="s">
        <v>23</v>
      </c>
      <c r="Q51" t="s">
        <v>39</v>
      </c>
      <c r="R51" t="s">
        <v>31</v>
      </c>
    </row>
    <row r="52" spans="1:18" x14ac:dyDescent="0.25">
      <c r="A52" s="1">
        <v>44462</v>
      </c>
      <c r="B52" t="s">
        <v>44</v>
      </c>
      <c r="C52">
        <v>51</v>
      </c>
      <c r="D52" t="s">
        <v>51</v>
      </c>
      <c r="E52">
        <v>1000</v>
      </c>
      <c r="F52">
        <v>126</v>
      </c>
      <c r="G52">
        <v>60</v>
      </c>
      <c r="H52">
        <v>2500</v>
      </c>
      <c r="I52" s="2">
        <v>150000</v>
      </c>
      <c r="J52">
        <v>7</v>
      </c>
      <c r="K52" s="2">
        <v>2325</v>
      </c>
      <c r="L52" t="s">
        <v>38</v>
      </c>
      <c r="M52" t="s">
        <v>42</v>
      </c>
      <c r="N52" t="s">
        <v>30</v>
      </c>
      <c r="O52">
        <v>21608</v>
      </c>
      <c r="P52" t="s">
        <v>23</v>
      </c>
      <c r="Q52" t="s">
        <v>39</v>
      </c>
      <c r="R52" t="s">
        <v>46</v>
      </c>
    </row>
    <row r="53" spans="1:18" x14ac:dyDescent="0.25">
      <c r="A53" s="1">
        <v>45084</v>
      </c>
      <c r="B53" t="s">
        <v>47</v>
      </c>
      <c r="C53">
        <v>52</v>
      </c>
      <c r="D53" t="s">
        <v>51</v>
      </c>
      <c r="E53">
        <v>1000</v>
      </c>
      <c r="F53">
        <v>119</v>
      </c>
      <c r="G53">
        <v>64</v>
      </c>
      <c r="H53">
        <v>2500</v>
      </c>
      <c r="I53" s="2">
        <v>160000</v>
      </c>
      <c r="J53">
        <v>10</v>
      </c>
      <c r="K53" s="2">
        <v>2250</v>
      </c>
      <c r="L53" t="s">
        <v>38</v>
      </c>
      <c r="M53" t="s">
        <v>29</v>
      </c>
      <c r="N53" t="s">
        <v>22</v>
      </c>
      <c r="O53">
        <v>21375</v>
      </c>
      <c r="P53" t="s">
        <v>23</v>
      </c>
      <c r="Q53" t="s">
        <v>40</v>
      </c>
      <c r="R53" t="s">
        <v>31</v>
      </c>
    </row>
    <row r="54" spans="1:18" x14ac:dyDescent="0.25">
      <c r="A54" s="1">
        <v>44729</v>
      </c>
      <c r="B54" t="s">
        <v>53</v>
      </c>
      <c r="C54">
        <v>53</v>
      </c>
      <c r="D54" t="s">
        <v>51</v>
      </c>
      <c r="E54">
        <v>1000</v>
      </c>
      <c r="F54">
        <v>94</v>
      </c>
      <c r="G54">
        <v>36</v>
      </c>
      <c r="H54">
        <v>2500</v>
      </c>
      <c r="I54" s="2">
        <v>90000</v>
      </c>
      <c r="J54">
        <v>2</v>
      </c>
      <c r="K54" s="2">
        <v>2450</v>
      </c>
      <c r="L54" t="s">
        <v>50</v>
      </c>
      <c r="M54" t="s">
        <v>42</v>
      </c>
      <c r="N54" t="s">
        <v>30</v>
      </c>
      <c r="O54">
        <v>22558</v>
      </c>
      <c r="P54" t="s">
        <v>23</v>
      </c>
      <c r="Q54" t="s">
        <v>39</v>
      </c>
      <c r="R54" t="s">
        <v>46</v>
      </c>
    </row>
    <row r="55" spans="1:18" x14ac:dyDescent="0.25">
      <c r="A55" s="1">
        <v>44755</v>
      </c>
      <c r="B55" t="s">
        <v>52</v>
      </c>
      <c r="C55">
        <v>54</v>
      </c>
      <c r="D55" t="s">
        <v>51</v>
      </c>
      <c r="E55">
        <v>1000</v>
      </c>
      <c r="F55">
        <v>62</v>
      </c>
      <c r="G55">
        <v>44</v>
      </c>
      <c r="H55">
        <v>2500</v>
      </c>
      <c r="I55" s="2">
        <v>110000</v>
      </c>
      <c r="J55">
        <v>3</v>
      </c>
      <c r="K55" s="2">
        <v>2425</v>
      </c>
      <c r="L55" t="s">
        <v>20</v>
      </c>
      <c r="M55" t="s">
        <v>21</v>
      </c>
      <c r="N55" t="s">
        <v>30</v>
      </c>
      <c r="O55">
        <v>22643</v>
      </c>
      <c r="P55" t="s">
        <v>36</v>
      </c>
      <c r="Q55" t="s">
        <v>39</v>
      </c>
      <c r="R55" t="s">
        <v>31</v>
      </c>
    </row>
    <row r="56" spans="1:18" x14ac:dyDescent="0.25">
      <c r="A56" s="1">
        <v>45106</v>
      </c>
      <c r="B56" t="s">
        <v>54</v>
      </c>
      <c r="C56">
        <v>55</v>
      </c>
      <c r="D56" t="s">
        <v>51</v>
      </c>
      <c r="E56">
        <v>1000</v>
      </c>
      <c r="F56">
        <v>86</v>
      </c>
      <c r="G56">
        <v>3</v>
      </c>
      <c r="H56">
        <v>2500</v>
      </c>
      <c r="I56" s="2">
        <v>7500</v>
      </c>
      <c r="J56">
        <v>9</v>
      </c>
      <c r="K56" s="2">
        <v>2275</v>
      </c>
      <c r="L56" t="s">
        <v>33</v>
      </c>
      <c r="M56" t="s">
        <v>21</v>
      </c>
      <c r="N56" t="s">
        <v>22</v>
      </c>
      <c r="O56">
        <v>22709</v>
      </c>
      <c r="P56" t="s">
        <v>36</v>
      </c>
      <c r="Q56" t="s">
        <v>24</v>
      </c>
      <c r="R56" t="s">
        <v>31</v>
      </c>
    </row>
    <row r="57" spans="1:18" x14ac:dyDescent="0.25">
      <c r="A57" s="1">
        <v>44675</v>
      </c>
      <c r="B57" t="s">
        <v>26</v>
      </c>
      <c r="C57">
        <v>56</v>
      </c>
      <c r="D57" t="s">
        <v>51</v>
      </c>
      <c r="E57">
        <v>1000</v>
      </c>
      <c r="F57">
        <v>100</v>
      </c>
      <c r="G57">
        <v>15</v>
      </c>
      <c r="H57">
        <v>2500</v>
      </c>
      <c r="I57" s="2">
        <v>37500</v>
      </c>
      <c r="J57">
        <v>4</v>
      </c>
      <c r="K57" s="2">
        <v>2400</v>
      </c>
      <c r="L57" t="s">
        <v>20</v>
      </c>
      <c r="M57" t="s">
        <v>34</v>
      </c>
      <c r="N57" t="s">
        <v>35</v>
      </c>
      <c r="O57">
        <v>21085</v>
      </c>
      <c r="P57" t="s">
        <v>36</v>
      </c>
      <c r="Q57" t="s">
        <v>39</v>
      </c>
      <c r="R57" t="s">
        <v>31</v>
      </c>
    </row>
    <row r="58" spans="1:18" x14ac:dyDescent="0.25">
      <c r="A58" s="1">
        <v>45111</v>
      </c>
      <c r="B58" t="s">
        <v>52</v>
      </c>
      <c r="C58">
        <v>57</v>
      </c>
      <c r="D58" t="s">
        <v>45</v>
      </c>
      <c r="E58">
        <v>3000</v>
      </c>
      <c r="F58">
        <v>116</v>
      </c>
      <c r="G58">
        <v>18</v>
      </c>
      <c r="H58">
        <v>7000</v>
      </c>
      <c r="I58" s="2">
        <v>126000</v>
      </c>
      <c r="J58">
        <v>1</v>
      </c>
      <c r="K58" s="2">
        <v>6930</v>
      </c>
      <c r="L58" t="s">
        <v>50</v>
      </c>
      <c r="M58" t="s">
        <v>29</v>
      </c>
      <c r="N58" t="s">
        <v>30</v>
      </c>
      <c r="O58">
        <v>21026</v>
      </c>
      <c r="P58" t="s">
        <v>23</v>
      </c>
      <c r="Q58" t="s">
        <v>40</v>
      </c>
      <c r="R58" t="s">
        <v>31</v>
      </c>
    </row>
    <row r="59" spans="1:18" x14ac:dyDescent="0.25">
      <c r="A59" s="1">
        <v>45227</v>
      </c>
      <c r="B59" t="s">
        <v>47</v>
      </c>
      <c r="C59">
        <v>58</v>
      </c>
      <c r="D59" t="s">
        <v>19</v>
      </c>
      <c r="E59">
        <v>2500</v>
      </c>
      <c r="F59">
        <v>115</v>
      </c>
      <c r="G59">
        <v>93</v>
      </c>
      <c r="H59">
        <v>5000</v>
      </c>
      <c r="I59" s="2">
        <v>465000</v>
      </c>
      <c r="J59">
        <v>0</v>
      </c>
      <c r="K59" s="2">
        <v>5000</v>
      </c>
      <c r="L59" t="s">
        <v>33</v>
      </c>
      <c r="M59" t="s">
        <v>42</v>
      </c>
      <c r="N59" t="s">
        <v>30</v>
      </c>
      <c r="O59">
        <v>22023</v>
      </c>
      <c r="P59" t="s">
        <v>23</v>
      </c>
      <c r="Q59" t="s">
        <v>39</v>
      </c>
      <c r="R59" t="s">
        <v>25</v>
      </c>
    </row>
    <row r="60" spans="1:18" x14ac:dyDescent="0.25">
      <c r="A60" s="1">
        <v>44423</v>
      </c>
      <c r="B60" t="s">
        <v>18</v>
      </c>
      <c r="C60">
        <v>59</v>
      </c>
      <c r="D60" t="s">
        <v>19</v>
      </c>
      <c r="E60">
        <v>2500</v>
      </c>
      <c r="F60">
        <v>68</v>
      </c>
      <c r="G60">
        <v>44</v>
      </c>
      <c r="H60">
        <v>5000</v>
      </c>
      <c r="I60" s="2">
        <v>220000</v>
      </c>
      <c r="J60">
        <v>5</v>
      </c>
      <c r="K60" s="2">
        <v>4750</v>
      </c>
      <c r="L60" t="s">
        <v>38</v>
      </c>
      <c r="M60" t="s">
        <v>42</v>
      </c>
      <c r="N60" t="s">
        <v>22</v>
      </c>
      <c r="O60">
        <v>22576</v>
      </c>
      <c r="P60" t="s">
        <v>36</v>
      </c>
      <c r="Q60" t="s">
        <v>40</v>
      </c>
      <c r="R60" t="s">
        <v>46</v>
      </c>
    </row>
    <row r="61" spans="1:18" x14ac:dyDescent="0.25">
      <c r="A61" s="1">
        <v>44781</v>
      </c>
      <c r="B61" t="s">
        <v>53</v>
      </c>
      <c r="C61">
        <v>60</v>
      </c>
      <c r="D61" t="s">
        <v>19</v>
      </c>
      <c r="E61">
        <v>2500</v>
      </c>
      <c r="F61">
        <v>69</v>
      </c>
      <c r="G61">
        <v>91</v>
      </c>
      <c r="H61">
        <v>5000</v>
      </c>
      <c r="I61" s="2">
        <v>455000</v>
      </c>
      <c r="J61">
        <v>1</v>
      </c>
      <c r="K61" s="2">
        <v>4950</v>
      </c>
      <c r="L61" t="s">
        <v>38</v>
      </c>
      <c r="M61" t="s">
        <v>21</v>
      </c>
      <c r="N61" t="s">
        <v>35</v>
      </c>
      <c r="O61">
        <v>21379</v>
      </c>
      <c r="P61" t="s">
        <v>36</v>
      </c>
      <c r="Q61" t="s">
        <v>24</v>
      </c>
      <c r="R61" t="s">
        <v>46</v>
      </c>
    </row>
    <row r="62" spans="1:18" x14ac:dyDescent="0.25">
      <c r="A62" s="1">
        <v>45076</v>
      </c>
      <c r="B62" t="s">
        <v>41</v>
      </c>
      <c r="C62">
        <v>61</v>
      </c>
      <c r="D62" t="s">
        <v>19</v>
      </c>
      <c r="E62">
        <v>2500</v>
      </c>
      <c r="F62">
        <v>55</v>
      </c>
      <c r="G62">
        <v>54</v>
      </c>
      <c r="H62">
        <v>5000</v>
      </c>
      <c r="I62" s="2">
        <v>270000</v>
      </c>
      <c r="J62">
        <v>4</v>
      </c>
      <c r="K62" s="2">
        <v>4800</v>
      </c>
      <c r="L62" t="s">
        <v>28</v>
      </c>
      <c r="M62" t="s">
        <v>29</v>
      </c>
      <c r="N62" t="s">
        <v>35</v>
      </c>
      <c r="O62">
        <v>21653</v>
      </c>
      <c r="P62" t="s">
        <v>23</v>
      </c>
      <c r="Q62" t="s">
        <v>39</v>
      </c>
      <c r="R62" t="s">
        <v>25</v>
      </c>
    </row>
    <row r="63" spans="1:18" x14ac:dyDescent="0.25">
      <c r="A63" s="1">
        <v>44657</v>
      </c>
      <c r="B63" t="s">
        <v>44</v>
      </c>
      <c r="C63">
        <v>62</v>
      </c>
      <c r="D63" t="s">
        <v>19</v>
      </c>
      <c r="E63">
        <v>2500</v>
      </c>
      <c r="F63">
        <v>73</v>
      </c>
      <c r="G63">
        <v>56</v>
      </c>
      <c r="H63">
        <v>5000</v>
      </c>
      <c r="I63" s="2">
        <v>280000</v>
      </c>
      <c r="J63">
        <v>6</v>
      </c>
      <c r="K63" s="2">
        <v>4700</v>
      </c>
      <c r="L63" t="s">
        <v>33</v>
      </c>
      <c r="M63" t="s">
        <v>29</v>
      </c>
      <c r="N63" t="s">
        <v>30</v>
      </c>
      <c r="O63">
        <v>22286</v>
      </c>
      <c r="P63" t="s">
        <v>36</v>
      </c>
      <c r="Q63" t="s">
        <v>39</v>
      </c>
      <c r="R63" t="s">
        <v>31</v>
      </c>
    </row>
    <row r="64" spans="1:18" x14ac:dyDescent="0.25">
      <c r="A64" s="1">
        <v>44625</v>
      </c>
      <c r="B64" t="s">
        <v>37</v>
      </c>
      <c r="C64">
        <v>63</v>
      </c>
      <c r="D64" t="s">
        <v>48</v>
      </c>
      <c r="E64">
        <v>1500</v>
      </c>
      <c r="F64">
        <v>15</v>
      </c>
      <c r="G64">
        <v>13</v>
      </c>
      <c r="H64">
        <v>3500</v>
      </c>
      <c r="I64" s="2">
        <v>45500</v>
      </c>
      <c r="J64">
        <v>7</v>
      </c>
      <c r="K64" s="2">
        <v>3255</v>
      </c>
      <c r="L64" t="s">
        <v>28</v>
      </c>
      <c r="M64" t="s">
        <v>42</v>
      </c>
      <c r="N64" t="s">
        <v>35</v>
      </c>
      <c r="O64">
        <v>22524</v>
      </c>
      <c r="P64" t="s">
        <v>36</v>
      </c>
      <c r="Q64" t="s">
        <v>40</v>
      </c>
      <c r="R64" t="s">
        <v>46</v>
      </c>
    </row>
    <row r="65" spans="1:18" x14ac:dyDescent="0.25">
      <c r="A65" s="1">
        <v>44924</v>
      </c>
      <c r="B65" t="s">
        <v>18</v>
      </c>
      <c r="C65">
        <v>64</v>
      </c>
      <c r="D65" t="s">
        <v>48</v>
      </c>
      <c r="E65">
        <v>1500</v>
      </c>
      <c r="F65">
        <v>49</v>
      </c>
      <c r="G65">
        <v>14</v>
      </c>
      <c r="H65">
        <v>3500</v>
      </c>
      <c r="I65" s="2">
        <v>49000</v>
      </c>
      <c r="J65">
        <v>4</v>
      </c>
      <c r="K65" s="2">
        <v>3360</v>
      </c>
      <c r="L65" t="s">
        <v>50</v>
      </c>
      <c r="M65" t="s">
        <v>42</v>
      </c>
      <c r="N65" t="s">
        <v>30</v>
      </c>
      <c r="O65">
        <v>22396</v>
      </c>
      <c r="P65" t="s">
        <v>36</v>
      </c>
      <c r="Q65" t="s">
        <v>39</v>
      </c>
      <c r="R65" t="s">
        <v>31</v>
      </c>
    </row>
    <row r="66" spans="1:18" x14ac:dyDescent="0.25">
      <c r="A66" s="1">
        <v>44971</v>
      </c>
      <c r="B66" t="s">
        <v>52</v>
      </c>
      <c r="C66">
        <v>65</v>
      </c>
      <c r="D66" t="s">
        <v>48</v>
      </c>
      <c r="E66">
        <v>1500</v>
      </c>
      <c r="F66">
        <v>131</v>
      </c>
      <c r="G66">
        <v>25</v>
      </c>
      <c r="H66">
        <v>3500</v>
      </c>
      <c r="I66" s="2">
        <v>87500</v>
      </c>
      <c r="J66">
        <v>9</v>
      </c>
      <c r="K66" s="2">
        <v>3185</v>
      </c>
      <c r="L66" t="s">
        <v>38</v>
      </c>
      <c r="M66" t="s">
        <v>34</v>
      </c>
      <c r="N66" t="s">
        <v>22</v>
      </c>
      <c r="O66">
        <v>22332</v>
      </c>
      <c r="P66" t="s">
        <v>36</v>
      </c>
      <c r="Q66" t="s">
        <v>39</v>
      </c>
      <c r="R66" t="s">
        <v>46</v>
      </c>
    </row>
    <row r="67" spans="1:18" x14ac:dyDescent="0.25">
      <c r="A67" s="1">
        <v>45059</v>
      </c>
      <c r="B67" t="s">
        <v>41</v>
      </c>
      <c r="C67">
        <v>66</v>
      </c>
      <c r="D67" t="s">
        <v>48</v>
      </c>
      <c r="E67">
        <v>1500</v>
      </c>
      <c r="F67">
        <v>126</v>
      </c>
      <c r="G67">
        <v>80</v>
      </c>
      <c r="H67">
        <v>3500</v>
      </c>
      <c r="I67" s="2">
        <v>280000</v>
      </c>
      <c r="J67">
        <v>7</v>
      </c>
      <c r="K67" s="2">
        <v>3255</v>
      </c>
      <c r="L67" t="s">
        <v>50</v>
      </c>
      <c r="M67" t="s">
        <v>29</v>
      </c>
      <c r="N67" t="s">
        <v>30</v>
      </c>
      <c r="O67">
        <v>22283</v>
      </c>
      <c r="P67" t="s">
        <v>23</v>
      </c>
      <c r="Q67" t="s">
        <v>40</v>
      </c>
      <c r="R67" t="s">
        <v>25</v>
      </c>
    </row>
    <row r="68" spans="1:18" x14ac:dyDescent="0.25">
      <c r="A68" s="1">
        <v>44584</v>
      </c>
      <c r="B68" t="s">
        <v>47</v>
      </c>
      <c r="C68">
        <v>67</v>
      </c>
      <c r="D68" t="s">
        <v>51</v>
      </c>
      <c r="E68">
        <v>1000</v>
      </c>
      <c r="F68">
        <v>136</v>
      </c>
      <c r="G68">
        <v>35</v>
      </c>
      <c r="H68">
        <v>2500</v>
      </c>
      <c r="I68" s="2">
        <v>87500</v>
      </c>
      <c r="J68">
        <v>8</v>
      </c>
      <c r="K68" s="2">
        <v>2300</v>
      </c>
      <c r="L68" t="s">
        <v>20</v>
      </c>
      <c r="M68" t="s">
        <v>21</v>
      </c>
      <c r="N68" t="s">
        <v>30</v>
      </c>
      <c r="O68">
        <v>22424</v>
      </c>
      <c r="P68" t="s">
        <v>36</v>
      </c>
      <c r="Q68" t="s">
        <v>24</v>
      </c>
      <c r="R68" t="s">
        <v>25</v>
      </c>
    </row>
    <row r="69" spans="1:18" x14ac:dyDescent="0.25">
      <c r="A69" s="1">
        <v>44477</v>
      </c>
      <c r="B69" t="s">
        <v>18</v>
      </c>
      <c r="C69">
        <v>68</v>
      </c>
      <c r="D69" t="s">
        <v>19</v>
      </c>
      <c r="E69">
        <v>2500</v>
      </c>
      <c r="F69">
        <v>134</v>
      </c>
      <c r="G69">
        <v>89</v>
      </c>
      <c r="H69">
        <v>5000</v>
      </c>
      <c r="I69" s="2">
        <v>445000</v>
      </c>
      <c r="J69">
        <v>2</v>
      </c>
      <c r="K69" s="2">
        <v>4900</v>
      </c>
      <c r="L69" t="s">
        <v>50</v>
      </c>
      <c r="M69" t="s">
        <v>42</v>
      </c>
      <c r="N69" t="s">
        <v>22</v>
      </c>
      <c r="O69">
        <v>22460</v>
      </c>
      <c r="P69" t="s">
        <v>36</v>
      </c>
      <c r="Q69" t="s">
        <v>40</v>
      </c>
      <c r="R69" t="s">
        <v>25</v>
      </c>
    </row>
    <row r="70" spans="1:18" x14ac:dyDescent="0.25">
      <c r="A70" s="1">
        <v>44928</v>
      </c>
      <c r="B70" t="s">
        <v>43</v>
      </c>
      <c r="C70">
        <v>69</v>
      </c>
      <c r="D70" t="s">
        <v>27</v>
      </c>
      <c r="E70">
        <v>1500</v>
      </c>
      <c r="F70">
        <v>22</v>
      </c>
      <c r="G70">
        <v>65</v>
      </c>
      <c r="H70">
        <v>3000</v>
      </c>
      <c r="I70" s="2">
        <v>195000</v>
      </c>
      <c r="J70">
        <v>10</v>
      </c>
      <c r="K70" s="2">
        <v>2700</v>
      </c>
      <c r="L70" t="s">
        <v>20</v>
      </c>
      <c r="M70" t="s">
        <v>21</v>
      </c>
      <c r="N70" t="s">
        <v>22</v>
      </c>
      <c r="O70">
        <v>21933</v>
      </c>
      <c r="P70" t="s">
        <v>23</v>
      </c>
      <c r="Q70" t="s">
        <v>24</v>
      </c>
      <c r="R70" t="s">
        <v>31</v>
      </c>
    </row>
    <row r="71" spans="1:18" x14ac:dyDescent="0.25">
      <c r="A71" s="1">
        <v>44354</v>
      </c>
      <c r="B71" t="s">
        <v>37</v>
      </c>
      <c r="C71">
        <v>70</v>
      </c>
      <c r="D71" t="s">
        <v>27</v>
      </c>
      <c r="E71">
        <v>1500</v>
      </c>
      <c r="F71">
        <v>94</v>
      </c>
      <c r="G71">
        <v>37</v>
      </c>
      <c r="H71">
        <v>3000</v>
      </c>
      <c r="I71" s="2">
        <v>111000</v>
      </c>
      <c r="J71">
        <v>9</v>
      </c>
      <c r="K71" s="2">
        <v>2730</v>
      </c>
      <c r="L71" t="s">
        <v>33</v>
      </c>
      <c r="M71" t="s">
        <v>34</v>
      </c>
      <c r="N71" t="s">
        <v>35</v>
      </c>
      <c r="O71">
        <v>22499</v>
      </c>
      <c r="P71" t="s">
        <v>23</v>
      </c>
      <c r="Q71" t="s">
        <v>24</v>
      </c>
      <c r="R71" t="s">
        <v>31</v>
      </c>
    </row>
    <row r="72" spans="1:18" x14ac:dyDescent="0.25">
      <c r="A72" s="1">
        <v>44597</v>
      </c>
      <c r="B72" t="s">
        <v>18</v>
      </c>
      <c r="C72">
        <v>71</v>
      </c>
      <c r="D72" t="s">
        <v>48</v>
      </c>
      <c r="E72">
        <v>1500</v>
      </c>
      <c r="F72">
        <v>58</v>
      </c>
      <c r="G72">
        <v>62</v>
      </c>
      <c r="H72">
        <v>3500</v>
      </c>
      <c r="I72" s="2">
        <v>217000</v>
      </c>
      <c r="J72">
        <v>7</v>
      </c>
      <c r="K72" s="2">
        <v>3255</v>
      </c>
      <c r="L72" t="s">
        <v>38</v>
      </c>
      <c r="M72" t="s">
        <v>42</v>
      </c>
      <c r="N72" t="s">
        <v>30</v>
      </c>
      <c r="O72">
        <v>22840</v>
      </c>
      <c r="P72" t="s">
        <v>36</v>
      </c>
      <c r="Q72" t="s">
        <v>39</v>
      </c>
      <c r="R72" t="s">
        <v>46</v>
      </c>
    </row>
    <row r="73" spans="1:18" x14ac:dyDescent="0.25">
      <c r="A73" s="1">
        <v>45129</v>
      </c>
      <c r="B73" t="s">
        <v>18</v>
      </c>
      <c r="C73">
        <v>73</v>
      </c>
      <c r="D73" t="s">
        <v>45</v>
      </c>
      <c r="E73">
        <v>3000</v>
      </c>
      <c r="F73">
        <v>41</v>
      </c>
      <c r="G73">
        <v>45</v>
      </c>
      <c r="H73">
        <v>7000</v>
      </c>
      <c r="I73" s="2">
        <v>315000</v>
      </c>
      <c r="J73">
        <v>6</v>
      </c>
      <c r="K73" s="2">
        <v>6580</v>
      </c>
      <c r="L73" t="s">
        <v>38</v>
      </c>
      <c r="M73" t="s">
        <v>21</v>
      </c>
      <c r="N73" t="s">
        <v>35</v>
      </c>
      <c r="O73">
        <v>21069</v>
      </c>
      <c r="P73" t="s">
        <v>36</v>
      </c>
      <c r="Q73" t="s">
        <v>24</v>
      </c>
      <c r="R73" t="s">
        <v>46</v>
      </c>
    </row>
    <row r="74" spans="1:18" x14ac:dyDescent="0.25">
      <c r="A74" s="1">
        <v>44649</v>
      </c>
      <c r="B74" t="s">
        <v>43</v>
      </c>
      <c r="C74">
        <v>74</v>
      </c>
      <c r="D74" t="s">
        <v>51</v>
      </c>
      <c r="E74">
        <v>1000</v>
      </c>
      <c r="F74">
        <v>34</v>
      </c>
      <c r="G74">
        <v>32</v>
      </c>
      <c r="H74">
        <v>2500</v>
      </c>
      <c r="I74" s="2">
        <v>80000</v>
      </c>
      <c r="J74">
        <v>9</v>
      </c>
      <c r="K74" s="2">
        <v>2275</v>
      </c>
      <c r="L74" t="s">
        <v>50</v>
      </c>
      <c r="M74" t="s">
        <v>42</v>
      </c>
      <c r="N74" t="s">
        <v>35</v>
      </c>
      <c r="O74">
        <v>21056</v>
      </c>
      <c r="P74" t="s">
        <v>23</v>
      </c>
      <c r="Q74" t="s">
        <v>39</v>
      </c>
      <c r="R74" t="s">
        <v>25</v>
      </c>
    </row>
    <row r="75" spans="1:18" x14ac:dyDescent="0.25">
      <c r="A75" s="1">
        <v>44595</v>
      </c>
      <c r="B75" t="s">
        <v>41</v>
      </c>
      <c r="C75">
        <v>75</v>
      </c>
      <c r="D75" t="s">
        <v>48</v>
      </c>
      <c r="E75">
        <v>1500</v>
      </c>
      <c r="F75">
        <v>60</v>
      </c>
      <c r="G75">
        <v>84</v>
      </c>
      <c r="H75">
        <v>3500</v>
      </c>
      <c r="I75" s="2">
        <v>294000</v>
      </c>
      <c r="J75">
        <v>3</v>
      </c>
      <c r="K75" s="2">
        <v>3395</v>
      </c>
      <c r="L75" t="s">
        <v>38</v>
      </c>
      <c r="M75" t="s">
        <v>34</v>
      </c>
      <c r="N75" t="s">
        <v>22</v>
      </c>
      <c r="O75">
        <v>22827</v>
      </c>
      <c r="P75" t="s">
        <v>23</v>
      </c>
      <c r="Q75" t="s">
        <v>39</v>
      </c>
      <c r="R75" t="s">
        <v>31</v>
      </c>
    </row>
    <row r="76" spans="1:18" x14ac:dyDescent="0.25">
      <c r="A76" s="1">
        <v>45143</v>
      </c>
      <c r="B76" t="s">
        <v>49</v>
      </c>
      <c r="C76">
        <v>76</v>
      </c>
      <c r="D76" t="s">
        <v>48</v>
      </c>
      <c r="E76">
        <v>1500</v>
      </c>
      <c r="F76">
        <v>80</v>
      </c>
      <c r="G76">
        <v>52</v>
      </c>
      <c r="H76">
        <v>3500</v>
      </c>
      <c r="I76" s="2">
        <v>182000</v>
      </c>
      <c r="J76">
        <v>4</v>
      </c>
      <c r="K76" s="2">
        <v>3360</v>
      </c>
      <c r="L76" t="s">
        <v>50</v>
      </c>
      <c r="M76" t="s">
        <v>21</v>
      </c>
      <c r="N76" t="s">
        <v>35</v>
      </c>
      <c r="O76">
        <v>21111</v>
      </c>
      <c r="P76" t="s">
        <v>36</v>
      </c>
      <c r="Q76" t="s">
        <v>40</v>
      </c>
      <c r="R76" t="s">
        <v>31</v>
      </c>
    </row>
    <row r="77" spans="1:18" x14ac:dyDescent="0.25">
      <c r="A77" s="1">
        <v>44746</v>
      </c>
      <c r="B77" t="s">
        <v>37</v>
      </c>
      <c r="C77">
        <v>77</v>
      </c>
      <c r="D77" t="s">
        <v>19</v>
      </c>
      <c r="E77">
        <v>2500</v>
      </c>
      <c r="F77">
        <v>128</v>
      </c>
      <c r="G77">
        <v>56</v>
      </c>
      <c r="H77">
        <v>5000</v>
      </c>
      <c r="I77" s="2">
        <v>280000</v>
      </c>
      <c r="J77">
        <v>8</v>
      </c>
      <c r="K77" s="2">
        <v>4600</v>
      </c>
      <c r="L77" t="s">
        <v>20</v>
      </c>
      <c r="M77" t="s">
        <v>42</v>
      </c>
      <c r="N77" t="s">
        <v>22</v>
      </c>
      <c r="O77">
        <v>22537</v>
      </c>
      <c r="P77" t="s">
        <v>23</v>
      </c>
      <c r="Q77" t="s">
        <v>39</v>
      </c>
      <c r="R77" t="s">
        <v>31</v>
      </c>
    </row>
    <row r="78" spans="1:18" x14ac:dyDescent="0.25">
      <c r="A78" s="1">
        <v>44972</v>
      </c>
      <c r="B78" t="s">
        <v>41</v>
      </c>
      <c r="C78">
        <v>78</v>
      </c>
      <c r="D78" t="s">
        <v>27</v>
      </c>
      <c r="E78">
        <v>1500</v>
      </c>
      <c r="F78">
        <v>57</v>
      </c>
      <c r="G78">
        <v>61</v>
      </c>
      <c r="H78">
        <v>3000</v>
      </c>
      <c r="I78" s="2">
        <v>183000</v>
      </c>
      <c r="J78">
        <v>10</v>
      </c>
      <c r="K78" s="2">
        <v>2700</v>
      </c>
      <c r="L78" t="s">
        <v>28</v>
      </c>
      <c r="M78" t="s">
        <v>21</v>
      </c>
      <c r="N78" t="s">
        <v>22</v>
      </c>
      <c r="O78">
        <v>21641</v>
      </c>
      <c r="P78" t="s">
        <v>23</v>
      </c>
      <c r="Q78" t="s">
        <v>24</v>
      </c>
      <c r="R78" t="s">
        <v>46</v>
      </c>
    </row>
    <row r="79" spans="1:18" x14ac:dyDescent="0.25">
      <c r="A79" s="1">
        <v>44811</v>
      </c>
      <c r="B79" t="s">
        <v>47</v>
      </c>
      <c r="C79">
        <v>79</v>
      </c>
      <c r="D79" t="s">
        <v>48</v>
      </c>
      <c r="E79">
        <v>1500</v>
      </c>
      <c r="F79">
        <v>90</v>
      </c>
      <c r="G79">
        <v>14</v>
      </c>
      <c r="H79">
        <v>3500</v>
      </c>
      <c r="I79" s="2">
        <v>49000</v>
      </c>
      <c r="J79">
        <v>5</v>
      </c>
      <c r="K79" s="2">
        <v>3325</v>
      </c>
      <c r="L79" t="s">
        <v>20</v>
      </c>
      <c r="M79" t="s">
        <v>34</v>
      </c>
      <c r="N79" t="s">
        <v>35</v>
      </c>
      <c r="O79">
        <v>21330</v>
      </c>
      <c r="P79" t="s">
        <v>36</v>
      </c>
      <c r="Q79" t="s">
        <v>39</v>
      </c>
      <c r="R79" t="s">
        <v>25</v>
      </c>
    </row>
    <row r="80" spans="1:18" x14ac:dyDescent="0.25">
      <c r="A80" s="1">
        <v>45255</v>
      </c>
      <c r="B80" t="s">
        <v>43</v>
      </c>
      <c r="C80">
        <v>80</v>
      </c>
      <c r="D80" t="s">
        <v>27</v>
      </c>
      <c r="E80">
        <v>1500</v>
      </c>
      <c r="F80">
        <v>94</v>
      </c>
      <c r="G80">
        <v>72</v>
      </c>
      <c r="H80">
        <v>3000</v>
      </c>
      <c r="I80" s="2">
        <v>216000</v>
      </c>
      <c r="J80">
        <v>4</v>
      </c>
      <c r="K80" s="2">
        <v>2880</v>
      </c>
      <c r="L80" t="s">
        <v>28</v>
      </c>
      <c r="M80" t="s">
        <v>21</v>
      </c>
      <c r="N80" t="s">
        <v>30</v>
      </c>
      <c r="O80">
        <v>22586</v>
      </c>
      <c r="P80" t="s">
        <v>36</v>
      </c>
      <c r="Q80" t="s">
        <v>24</v>
      </c>
      <c r="R80" t="s">
        <v>31</v>
      </c>
    </row>
    <row r="81" spans="1:18" x14ac:dyDescent="0.25">
      <c r="A81" s="1">
        <v>45178</v>
      </c>
      <c r="B81" t="s">
        <v>43</v>
      </c>
      <c r="C81">
        <v>81</v>
      </c>
      <c r="D81" t="s">
        <v>45</v>
      </c>
      <c r="E81">
        <v>3000</v>
      </c>
      <c r="F81">
        <v>56</v>
      </c>
      <c r="G81">
        <v>41</v>
      </c>
      <c r="H81">
        <v>7000</v>
      </c>
      <c r="I81" s="2">
        <v>287000</v>
      </c>
      <c r="J81">
        <v>5</v>
      </c>
      <c r="K81" s="2">
        <v>6650</v>
      </c>
      <c r="L81" t="s">
        <v>33</v>
      </c>
      <c r="M81" t="s">
        <v>34</v>
      </c>
      <c r="N81" t="s">
        <v>35</v>
      </c>
      <c r="O81">
        <v>22255</v>
      </c>
      <c r="P81" t="s">
        <v>23</v>
      </c>
      <c r="Q81" t="s">
        <v>40</v>
      </c>
      <c r="R81" t="s">
        <v>25</v>
      </c>
    </row>
    <row r="82" spans="1:18" x14ac:dyDescent="0.25">
      <c r="A82" s="1">
        <v>44443</v>
      </c>
      <c r="B82" t="s">
        <v>32</v>
      </c>
      <c r="C82">
        <v>82</v>
      </c>
      <c r="D82" t="s">
        <v>19</v>
      </c>
      <c r="E82">
        <v>2500</v>
      </c>
      <c r="F82">
        <v>72</v>
      </c>
      <c r="G82">
        <v>19</v>
      </c>
      <c r="H82">
        <v>5000</v>
      </c>
      <c r="I82" s="2">
        <v>95000</v>
      </c>
      <c r="J82">
        <v>4</v>
      </c>
      <c r="K82" s="2">
        <v>4800</v>
      </c>
      <c r="L82" t="s">
        <v>50</v>
      </c>
      <c r="M82" t="s">
        <v>21</v>
      </c>
      <c r="N82" t="s">
        <v>35</v>
      </c>
      <c r="O82">
        <v>21370</v>
      </c>
      <c r="P82" t="s">
        <v>36</v>
      </c>
      <c r="Q82" t="s">
        <v>24</v>
      </c>
      <c r="R82" t="s">
        <v>31</v>
      </c>
    </row>
    <row r="83" spans="1:18" x14ac:dyDescent="0.25">
      <c r="A83" s="1">
        <v>44418</v>
      </c>
      <c r="B83" t="s">
        <v>49</v>
      </c>
      <c r="C83">
        <v>83</v>
      </c>
      <c r="D83" t="s">
        <v>27</v>
      </c>
      <c r="E83">
        <v>1500</v>
      </c>
      <c r="F83">
        <v>44</v>
      </c>
      <c r="G83">
        <v>31</v>
      </c>
      <c r="H83">
        <v>3000</v>
      </c>
      <c r="I83" s="2">
        <v>93000</v>
      </c>
      <c r="J83">
        <v>4</v>
      </c>
      <c r="K83" s="2">
        <v>2880</v>
      </c>
      <c r="L83" t="s">
        <v>33</v>
      </c>
      <c r="M83" t="s">
        <v>21</v>
      </c>
      <c r="N83" t="s">
        <v>22</v>
      </c>
      <c r="O83">
        <v>21949</v>
      </c>
      <c r="P83" t="s">
        <v>36</v>
      </c>
      <c r="Q83" t="s">
        <v>40</v>
      </c>
      <c r="R83" t="s">
        <v>46</v>
      </c>
    </row>
    <row r="84" spans="1:18" x14ac:dyDescent="0.25">
      <c r="A84" s="1">
        <v>44941</v>
      </c>
      <c r="B84" t="s">
        <v>37</v>
      </c>
      <c r="C84">
        <v>84</v>
      </c>
      <c r="D84" t="s">
        <v>48</v>
      </c>
      <c r="E84">
        <v>1500</v>
      </c>
      <c r="F84">
        <v>135</v>
      </c>
      <c r="G84">
        <v>34</v>
      </c>
      <c r="H84">
        <v>3500</v>
      </c>
      <c r="I84" s="2">
        <v>119000</v>
      </c>
      <c r="J84">
        <v>10</v>
      </c>
      <c r="K84" s="2">
        <v>3150</v>
      </c>
      <c r="L84" t="s">
        <v>28</v>
      </c>
      <c r="M84" t="s">
        <v>42</v>
      </c>
      <c r="N84" t="s">
        <v>35</v>
      </c>
      <c r="O84">
        <v>21492</v>
      </c>
      <c r="P84" t="s">
        <v>36</v>
      </c>
      <c r="Q84" t="s">
        <v>39</v>
      </c>
      <c r="R84" t="s">
        <v>31</v>
      </c>
    </row>
    <row r="85" spans="1:18" x14ac:dyDescent="0.25">
      <c r="A85" s="1">
        <v>44677</v>
      </c>
      <c r="B85" t="s">
        <v>43</v>
      </c>
      <c r="C85">
        <v>85</v>
      </c>
      <c r="D85" t="s">
        <v>45</v>
      </c>
      <c r="E85">
        <v>3000</v>
      </c>
      <c r="F85">
        <v>147</v>
      </c>
      <c r="G85">
        <v>75</v>
      </c>
      <c r="H85">
        <v>7000</v>
      </c>
      <c r="I85" s="2">
        <v>525000</v>
      </c>
      <c r="J85">
        <v>3</v>
      </c>
      <c r="K85" s="2">
        <v>6790</v>
      </c>
      <c r="L85" t="s">
        <v>38</v>
      </c>
      <c r="M85" t="s">
        <v>21</v>
      </c>
      <c r="N85" t="s">
        <v>22</v>
      </c>
      <c r="O85">
        <v>21656</v>
      </c>
      <c r="P85" t="s">
        <v>23</v>
      </c>
      <c r="Q85" t="s">
        <v>40</v>
      </c>
      <c r="R85" t="s">
        <v>25</v>
      </c>
    </row>
    <row r="86" spans="1:18" x14ac:dyDescent="0.25">
      <c r="A86" s="1">
        <v>44807</v>
      </c>
      <c r="B86" t="s">
        <v>37</v>
      </c>
      <c r="C86">
        <v>86</v>
      </c>
      <c r="D86" t="s">
        <v>48</v>
      </c>
      <c r="E86">
        <v>1500</v>
      </c>
      <c r="F86">
        <v>93</v>
      </c>
      <c r="G86">
        <v>38</v>
      </c>
      <c r="H86">
        <v>3500</v>
      </c>
      <c r="I86" s="2">
        <v>133000</v>
      </c>
      <c r="J86">
        <v>3</v>
      </c>
      <c r="K86" s="2">
        <v>3395</v>
      </c>
      <c r="L86" t="s">
        <v>33</v>
      </c>
      <c r="M86" t="s">
        <v>42</v>
      </c>
      <c r="N86" t="s">
        <v>22</v>
      </c>
      <c r="O86">
        <v>22162</v>
      </c>
      <c r="P86" t="s">
        <v>23</v>
      </c>
      <c r="Q86" t="s">
        <v>40</v>
      </c>
      <c r="R86" t="s">
        <v>46</v>
      </c>
    </row>
    <row r="87" spans="1:18" x14ac:dyDescent="0.25">
      <c r="A87" s="1">
        <v>45095</v>
      </c>
      <c r="B87" t="s">
        <v>32</v>
      </c>
      <c r="C87">
        <v>87</v>
      </c>
      <c r="D87" t="s">
        <v>48</v>
      </c>
      <c r="E87">
        <v>1500</v>
      </c>
      <c r="F87">
        <v>123</v>
      </c>
      <c r="G87">
        <v>37</v>
      </c>
      <c r="H87">
        <v>3500</v>
      </c>
      <c r="I87" s="2">
        <v>129500</v>
      </c>
      <c r="J87">
        <v>0</v>
      </c>
      <c r="K87" s="2">
        <v>3500</v>
      </c>
      <c r="L87" t="s">
        <v>38</v>
      </c>
      <c r="M87" t="s">
        <v>29</v>
      </c>
      <c r="N87" t="s">
        <v>30</v>
      </c>
      <c r="O87">
        <v>21586</v>
      </c>
      <c r="P87" t="s">
        <v>36</v>
      </c>
      <c r="Q87" t="s">
        <v>24</v>
      </c>
      <c r="R87" t="s">
        <v>25</v>
      </c>
    </row>
    <row r="88" spans="1:18" x14ac:dyDescent="0.25">
      <c r="A88" s="1">
        <v>44877</v>
      </c>
      <c r="B88" t="s">
        <v>49</v>
      </c>
      <c r="C88">
        <v>88</v>
      </c>
      <c r="D88" t="s">
        <v>45</v>
      </c>
      <c r="E88">
        <v>3000</v>
      </c>
      <c r="F88">
        <v>56</v>
      </c>
      <c r="G88">
        <v>76</v>
      </c>
      <c r="H88">
        <v>7000</v>
      </c>
      <c r="I88" s="2">
        <v>532000</v>
      </c>
      <c r="J88">
        <v>0</v>
      </c>
      <c r="K88" s="2">
        <v>7000</v>
      </c>
      <c r="L88" t="s">
        <v>33</v>
      </c>
      <c r="M88" t="s">
        <v>21</v>
      </c>
      <c r="N88" t="s">
        <v>30</v>
      </c>
      <c r="O88">
        <v>21367</v>
      </c>
      <c r="P88" t="s">
        <v>36</v>
      </c>
      <c r="Q88" t="s">
        <v>24</v>
      </c>
      <c r="R88" t="s">
        <v>25</v>
      </c>
    </row>
    <row r="89" spans="1:18" x14ac:dyDescent="0.25">
      <c r="A89" s="1">
        <v>44842</v>
      </c>
      <c r="B89" t="s">
        <v>53</v>
      </c>
      <c r="C89">
        <v>89</v>
      </c>
      <c r="D89" t="s">
        <v>48</v>
      </c>
      <c r="E89">
        <v>1500</v>
      </c>
      <c r="F89">
        <v>139</v>
      </c>
      <c r="G89">
        <v>61</v>
      </c>
      <c r="H89">
        <v>3500</v>
      </c>
      <c r="I89" s="2">
        <v>213500</v>
      </c>
      <c r="J89">
        <v>9</v>
      </c>
      <c r="K89" s="2">
        <v>3185</v>
      </c>
      <c r="L89" t="s">
        <v>38</v>
      </c>
      <c r="M89" t="s">
        <v>21</v>
      </c>
      <c r="N89" t="s">
        <v>22</v>
      </c>
      <c r="O89">
        <v>21809</v>
      </c>
      <c r="P89" t="s">
        <v>36</v>
      </c>
      <c r="Q89" t="s">
        <v>40</v>
      </c>
      <c r="R89" t="s">
        <v>25</v>
      </c>
    </row>
    <row r="90" spans="1:18" x14ac:dyDescent="0.25">
      <c r="A90" s="1">
        <v>44969</v>
      </c>
      <c r="B90" t="s">
        <v>47</v>
      </c>
      <c r="C90">
        <v>91</v>
      </c>
      <c r="D90" t="s">
        <v>51</v>
      </c>
      <c r="E90">
        <v>1000</v>
      </c>
      <c r="F90">
        <v>106</v>
      </c>
      <c r="G90">
        <v>17</v>
      </c>
      <c r="H90">
        <v>2500</v>
      </c>
      <c r="I90" s="2">
        <v>42500</v>
      </c>
      <c r="J90">
        <v>8</v>
      </c>
      <c r="K90" s="2">
        <v>2300</v>
      </c>
      <c r="L90" t="s">
        <v>28</v>
      </c>
      <c r="M90" t="s">
        <v>29</v>
      </c>
      <c r="N90" t="s">
        <v>22</v>
      </c>
      <c r="O90">
        <v>21908</v>
      </c>
      <c r="P90" t="s">
        <v>23</v>
      </c>
      <c r="Q90" t="s">
        <v>39</v>
      </c>
      <c r="R90" t="s">
        <v>31</v>
      </c>
    </row>
    <row r="91" spans="1:18" x14ac:dyDescent="0.25">
      <c r="A91" s="1">
        <v>45090</v>
      </c>
      <c r="B91" t="s">
        <v>26</v>
      </c>
      <c r="C91">
        <v>93</v>
      </c>
      <c r="D91" t="s">
        <v>51</v>
      </c>
      <c r="E91">
        <v>1000</v>
      </c>
      <c r="F91">
        <v>68</v>
      </c>
      <c r="G91">
        <v>8</v>
      </c>
      <c r="H91">
        <v>2500</v>
      </c>
      <c r="I91" s="2">
        <v>20000</v>
      </c>
      <c r="J91">
        <v>5</v>
      </c>
      <c r="K91" s="2">
        <v>2375</v>
      </c>
      <c r="L91" t="s">
        <v>50</v>
      </c>
      <c r="M91" t="s">
        <v>21</v>
      </c>
      <c r="N91" t="s">
        <v>22</v>
      </c>
      <c r="O91">
        <v>21660</v>
      </c>
      <c r="P91" t="s">
        <v>23</v>
      </c>
      <c r="Q91" t="s">
        <v>24</v>
      </c>
      <c r="R91" t="s">
        <v>25</v>
      </c>
    </row>
    <row r="92" spans="1:18" x14ac:dyDescent="0.25">
      <c r="A92" s="1">
        <v>45215</v>
      </c>
      <c r="B92" t="s">
        <v>52</v>
      </c>
      <c r="C92">
        <v>94</v>
      </c>
      <c r="D92" t="s">
        <v>51</v>
      </c>
      <c r="E92">
        <v>1000</v>
      </c>
      <c r="F92">
        <v>141</v>
      </c>
      <c r="G92">
        <v>46</v>
      </c>
      <c r="H92">
        <v>2500</v>
      </c>
      <c r="I92" s="2">
        <v>115000</v>
      </c>
      <c r="J92">
        <v>3</v>
      </c>
      <c r="K92" s="2">
        <v>2425</v>
      </c>
      <c r="L92" t="s">
        <v>28</v>
      </c>
      <c r="M92" t="s">
        <v>42</v>
      </c>
      <c r="N92" t="s">
        <v>22</v>
      </c>
      <c r="O92">
        <v>22803</v>
      </c>
      <c r="P92" t="s">
        <v>36</v>
      </c>
      <c r="Q92" t="s">
        <v>39</v>
      </c>
      <c r="R92" t="s">
        <v>46</v>
      </c>
    </row>
    <row r="93" spans="1:18" x14ac:dyDescent="0.25">
      <c r="A93" s="1">
        <v>44584</v>
      </c>
      <c r="B93" t="s">
        <v>49</v>
      </c>
      <c r="C93">
        <v>95</v>
      </c>
      <c r="D93" t="s">
        <v>19</v>
      </c>
      <c r="E93">
        <v>2500</v>
      </c>
      <c r="F93">
        <v>36</v>
      </c>
      <c r="G93">
        <v>26</v>
      </c>
      <c r="H93">
        <v>5000</v>
      </c>
      <c r="I93" s="2">
        <v>130000</v>
      </c>
      <c r="J93">
        <v>8</v>
      </c>
      <c r="K93" s="2">
        <v>4600</v>
      </c>
      <c r="L93" t="s">
        <v>20</v>
      </c>
      <c r="M93" t="s">
        <v>21</v>
      </c>
      <c r="N93" t="s">
        <v>30</v>
      </c>
      <c r="O93">
        <v>21854</v>
      </c>
      <c r="P93" t="s">
        <v>36</v>
      </c>
      <c r="Q93" t="s">
        <v>24</v>
      </c>
      <c r="R93" t="s">
        <v>31</v>
      </c>
    </row>
    <row r="94" spans="1:18" x14ac:dyDescent="0.25">
      <c r="A94" s="1">
        <v>44499</v>
      </c>
      <c r="B94" t="s">
        <v>53</v>
      </c>
      <c r="C94">
        <v>96</v>
      </c>
      <c r="D94" t="s">
        <v>48</v>
      </c>
      <c r="E94">
        <v>1500</v>
      </c>
      <c r="F94">
        <v>33</v>
      </c>
      <c r="G94">
        <v>57</v>
      </c>
      <c r="H94">
        <v>3500</v>
      </c>
      <c r="I94" s="2">
        <v>199500</v>
      </c>
      <c r="J94">
        <v>5</v>
      </c>
      <c r="K94" s="2">
        <v>3325</v>
      </c>
      <c r="L94" t="s">
        <v>50</v>
      </c>
      <c r="M94" t="s">
        <v>34</v>
      </c>
      <c r="N94" t="s">
        <v>35</v>
      </c>
      <c r="O94">
        <v>22204</v>
      </c>
      <c r="P94" t="s">
        <v>23</v>
      </c>
      <c r="Q94" t="s">
        <v>24</v>
      </c>
      <c r="R94" t="s">
        <v>25</v>
      </c>
    </row>
    <row r="95" spans="1:18" x14ac:dyDescent="0.25">
      <c r="A95" s="1">
        <v>44683</v>
      </c>
      <c r="B95" t="s">
        <v>37</v>
      </c>
      <c r="C95">
        <v>97</v>
      </c>
      <c r="D95" t="s">
        <v>48</v>
      </c>
      <c r="E95">
        <v>1500</v>
      </c>
      <c r="F95">
        <v>132</v>
      </c>
      <c r="G95">
        <v>54</v>
      </c>
      <c r="H95">
        <v>3500</v>
      </c>
      <c r="I95" s="2">
        <v>189000</v>
      </c>
      <c r="J95">
        <v>4</v>
      </c>
      <c r="K95" s="2">
        <v>3360</v>
      </c>
      <c r="L95" t="s">
        <v>33</v>
      </c>
      <c r="M95" t="s">
        <v>34</v>
      </c>
      <c r="N95" t="s">
        <v>22</v>
      </c>
      <c r="O95">
        <v>21903</v>
      </c>
      <c r="P95" t="s">
        <v>36</v>
      </c>
      <c r="Q95" t="s">
        <v>39</v>
      </c>
      <c r="R95" t="s">
        <v>31</v>
      </c>
    </row>
    <row r="96" spans="1:18" x14ac:dyDescent="0.25">
      <c r="A96" s="1">
        <v>44678</v>
      </c>
      <c r="B96" t="s">
        <v>54</v>
      </c>
      <c r="C96">
        <v>98</v>
      </c>
      <c r="D96" t="s">
        <v>45</v>
      </c>
      <c r="E96">
        <v>3000</v>
      </c>
      <c r="F96">
        <v>114</v>
      </c>
      <c r="G96">
        <v>88</v>
      </c>
      <c r="H96">
        <v>7000</v>
      </c>
      <c r="I96" s="2">
        <v>616000</v>
      </c>
      <c r="J96">
        <v>9</v>
      </c>
      <c r="K96" s="2">
        <v>6370</v>
      </c>
      <c r="L96" t="s">
        <v>38</v>
      </c>
      <c r="M96" t="s">
        <v>34</v>
      </c>
      <c r="N96" t="s">
        <v>30</v>
      </c>
      <c r="O96">
        <v>22772</v>
      </c>
      <c r="P96" t="s">
        <v>23</v>
      </c>
      <c r="Q96" t="s">
        <v>39</v>
      </c>
      <c r="R96" t="s">
        <v>46</v>
      </c>
    </row>
    <row r="97" spans="1:18" x14ac:dyDescent="0.25">
      <c r="A97" s="1">
        <v>44893</v>
      </c>
      <c r="B97" t="s">
        <v>44</v>
      </c>
      <c r="C97">
        <v>99</v>
      </c>
      <c r="D97" t="s">
        <v>27</v>
      </c>
      <c r="E97">
        <v>1500</v>
      </c>
      <c r="F97">
        <v>113</v>
      </c>
      <c r="G97">
        <v>98</v>
      </c>
      <c r="H97">
        <v>3000</v>
      </c>
      <c r="I97" s="2">
        <v>294000</v>
      </c>
      <c r="J97">
        <v>1</v>
      </c>
      <c r="K97" s="2">
        <v>2970</v>
      </c>
      <c r="L97" t="s">
        <v>50</v>
      </c>
      <c r="M97" t="s">
        <v>42</v>
      </c>
      <c r="N97" t="s">
        <v>35</v>
      </c>
      <c r="O97">
        <v>22100</v>
      </c>
      <c r="P97" t="s">
        <v>23</v>
      </c>
      <c r="Q97" t="s">
        <v>40</v>
      </c>
      <c r="R97" t="s">
        <v>25</v>
      </c>
    </row>
    <row r="98" spans="1:18" x14ac:dyDescent="0.25">
      <c r="A98" s="1">
        <v>45094</v>
      </c>
      <c r="B98" t="s">
        <v>37</v>
      </c>
      <c r="C98">
        <v>100</v>
      </c>
      <c r="D98" t="s">
        <v>48</v>
      </c>
      <c r="E98">
        <v>1500</v>
      </c>
      <c r="F98">
        <v>87</v>
      </c>
      <c r="G98">
        <v>36</v>
      </c>
      <c r="H98">
        <v>3500</v>
      </c>
      <c r="I98" s="2">
        <v>126000</v>
      </c>
      <c r="J98">
        <v>3</v>
      </c>
      <c r="K98" s="2">
        <v>3395</v>
      </c>
      <c r="L98" t="s">
        <v>38</v>
      </c>
      <c r="M98" t="s">
        <v>29</v>
      </c>
      <c r="N98" t="s">
        <v>35</v>
      </c>
      <c r="O98">
        <v>22624</v>
      </c>
      <c r="P98" t="s">
        <v>23</v>
      </c>
      <c r="Q98" t="s">
        <v>24</v>
      </c>
      <c r="R98" t="s">
        <v>46</v>
      </c>
    </row>
    <row r="99" spans="1:18" x14ac:dyDescent="0.25">
      <c r="A99" s="1">
        <v>45166</v>
      </c>
      <c r="B99" t="s">
        <v>54</v>
      </c>
      <c r="C99">
        <v>101</v>
      </c>
      <c r="D99" t="s">
        <v>27</v>
      </c>
      <c r="E99">
        <v>1500</v>
      </c>
      <c r="F99">
        <v>49</v>
      </c>
      <c r="G99">
        <v>32</v>
      </c>
      <c r="H99">
        <v>3000</v>
      </c>
      <c r="I99" s="2">
        <v>96000</v>
      </c>
      <c r="J99">
        <v>6</v>
      </c>
      <c r="K99" s="2">
        <v>2820</v>
      </c>
      <c r="L99" t="s">
        <v>38</v>
      </c>
      <c r="M99" t="s">
        <v>34</v>
      </c>
      <c r="N99" t="s">
        <v>30</v>
      </c>
      <c r="O99">
        <v>22810</v>
      </c>
      <c r="P99" t="s">
        <v>36</v>
      </c>
      <c r="Q99" t="s">
        <v>39</v>
      </c>
      <c r="R99" t="s">
        <v>31</v>
      </c>
    </row>
    <row r="100" spans="1:18" x14ac:dyDescent="0.25">
      <c r="A100" s="1">
        <v>44354</v>
      </c>
      <c r="B100" t="s">
        <v>43</v>
      </c>
      <c r="C100">
        <v>102</v>
      </c>
      <c r="D100" t="s">
        <v>45</v>
      </c>
      <c r="E100">
        <v>3000</v>
      </c>
      <c r="F100">
        <v>140</v>
      </c>
      <c r="G100">
        <v>32</v>
      </c>
      <c r="H100">
        <v>7000</v>
      </c>
      <c r="I100" s="2">
        <v>224000</v>
      </c>
      <c r="J100">
        <v>9</v>
      </c>
      <c r="K100" s="2">
        <v>6370</v>
      </c>
      <c r="L100" t="s">
        <v>33</v>
      </c>
      <c r="M100" t="s">
        <v>42</v>
      </c>
      <c r="N100" t="s">
        <v>30</v>
      </c>
      <c r="O100">
        <v>22152</v>
      </c>
      <c r="P100" t="s">
        <v>23</v>
      </c>
      <c r="Q100" t="s">
        <v>39</v>
      </c>
      <c r="R100" t="s">
        <v>46</v>
      </c>
    </row>
    <row r="101" spans="1:18" x14ac:dyDescent="0.25">
      <c r="A101" s="1">
        <v>45032</v>
      </c>
      <c r="B101" t="s">
        <v>41</v>
      </c>
      <c r="C101">
        <v>103</v>
      </c>
      <c r="D101" t="s">
        <v>45</v>
      </c>
      <c r="E101">
        <v>3000</v>
      </c>
      <c r="F101">
        <v>118</v>
      </c>
      <c r="G101">
        <v>68</v>
      </c>
      <c r="H101">
        <v>7000</v>
      </c>
      <c r="I101" s="2">
        <v>476000</v>
      </c>
      <c r="J101">
        <v>2</v>
      </c>
      <c r="K101" s="2">
        <v>6860</v>
      </c>
      <c r="L101" t="s">
        <v>50</v>
      </c>
      <c r="M101" t="s">
        <v>34</v>
      </c>
      <c r="N101" t="s">
        <v>35</v>
      </c>
      <c r="O101">
        <v>21034</v>
      </c>
      <c r="P101" t="s">
        <v>23</v>
      </c>
      <c r="Q101" t="s">
        <v>39</v>
      </c>
      <c r="R101" t="s">
        <v>25</v>
      </c>
    </row>
    <row r="102" spans="1:18" x14ac:dyDescent="0.25">
      <c r="A102" s="1">
        <v>45101</v>
      </c>
      <c r="B102" t="s">
        <v>52</v>
      </c>
      <c r="C102">
        <v>104</v>
      </c>
      <c r="D102" t="s">
        <v>45</v>
      </c>
      <c r="E102">
        <v>3000</v>
      </c>
      <c r="F102">
        <v>113</v>
      </c>
      <c r="G102">
        <v>41</v>
      </c>
      <c r="H102">
        <v>7000</v>
      </c>
      <c r="I102" s="2">
        <v>287000</v>
      </c>
      <c r="J102">
        <v>3</v>
      </c>
      <c r="K102" s="2">
        <v>6790</v>
      </c>
      <c r="L102" t="s">
        <v>38</v>
      </c>
      <c r="M102" t="s">
        <v>34</v>
      </c>
      <c r="N102" t="s">
        <v>30</v>
      </c>
      <c r="O102">
        <v>22707</v>
      </c>
      <c r="P102" t="s">
        <v>36</v>
      </c>
      <c r="Q102" t="s">
        <v>24</v>
      </c>
      <c r="R102" t="s">
        <v>31</v>
      </c>
    </row>
    <row r="103" spans="1:18" x14ac:dyDescent="0.25">
      <c r="A103" s="1">
        <v>44627</v>
      </c>
      <c r="B103" t="s">
        <v>53</v>
      </c>
      <c r="C103">
        <v>105</v>
      </c>
      <c r="D103" t="s">
        <v>19</v>
      </c>
      <c r="E103">
        <v>2500</v>
      </c>
      <c r="F103">
        <v>63</v>
      </c>
      <c r="G103">
        <v>25</v>
      </c>
      <c r="H103">
        <v>5000</v>
      </c>
      <c r="I103" s="2">
        <v>125000</v>
      </c>
      <c r="J103">
        <v>8</v>
      </c>
      <c r="K103" s="2">
        <v>4600</v>
      </c>
      <c r="L103" t="s">
        <v>28</v>
      </c>
      <c r="M103" t="s">
        <v>42</v>
      </c>
      <c r="N103" t="s">
        <v>30</v>
      </c>
      <c r="O103">
        <v>22237</v>
      </c>
      <c r="P103" t="s">
        <v>36</v>
      </c>
      <c r="Q103" t="s">
        <v>39</v>
      </c>
      <c r="R103" t="s">
        <v>46</v>
      </c>
    </row>
    <row r="104" spans="1:18" x14ac:dyDescent="0.25">
      <c r="A104" s="1">
        <v>44977</v>
      </c>
      <c r="B104" t="s">
        <v>43</v>
      </c>
      <c r="C104">
        <v>106</v>
      </c>
      <c r="D104" t="s">
        <v>19</v>
      </c>
      <c r="E104">
        <v>2500</v>
      </c>
      <c r="F104">
        <v>45</v>
      </c>
      <c r="G104">
        <v>56</v>
      </c>
      <c r="H104">
        <v>5000</v>
      </c>
      <c r="I104" s="2">
        <v>280000</v>
      </c>
      <c r="J104">
        <v>10</v>
      </c>
      <c r="K104" s="2">
        <v>4500</v>
      </c>
      <c r="L104" t="s">
        <v>20</v>
      </c>
      <c r="M104" t="s">
        <v>34</v>
      </c>
      <c r="N104" t="s">
        <v>35</v>
      </c>
      <c r="O104">
        <v>22960</v>
      </c>
      <c r="P104" t="s">
        <v>23</v>
      </c>
      <c r="Q104" t="s">
        <v>39</v>
      </c>
      <c r="R104" t="s">
        <v>25</v>
      </c>
    </row>
    <row r="105" spans="1:18" x14ac:dyDescent="0.25">
      <c r="A105" s="1">
        <v>44515</v>
      </c>
      <c r="B105" t="s">
        <v>47</v>
      </c>
      <c r="C105">
        <v>107</v>
      </c>
      <c r="D105" t="s">
        <v>27</v>
      </c>
      <c r="E105">
        <v>1500</v>
      </c>
      <c r="F105">
        <v>132</v>
      </c>
      <c r="G105">
        <v>1</v>
      </c>
      <c r="H105">
        <v>3000</v>
      </c>
      <c r="I105" s="2">
        <v>3000</v>
      </c>
      <c r="J105">
        <v>7</v>
      </c>
      <c r="K105" s="2">
        <v>2790</v>
      </c>
      <c r="L105" t="s">
        <v>33</v>
      </c>
      <c r="M105" t="s">
        <v>42</v>
      </c>
      <c r="N105" t="s">
        <v>35</v>
      </c>
      <c r="O105">
        <v>21059</v>
      </c>
      <c r="P105" t="s">
        <v>36</v>
      </c>
      <c r="Q105" t="s">
        <v>24</v>
      </c>
      <c r="R105" t="s">
        <v>25</v>
      </c>
    </row>
    <row r="106" spans="1:18" x14ac:dyDescent="0.25">
      <c r="A106" s="1">
        <v>44567</v>
      </c>
      <c r="B106" t="s">
        <v>44</v>
      </c>
      <c r="C106">
        <v>108</v>
      </c>
      <c r="D106" t="s">
        <v>19</v>
      </c>
      <c r="E106">
        <v>2500</v>
      </c>
      <c r="F106">
        <v>116</v>
      </c>
      <c r="G106">
        <v>73</v>
      </c>
      <c r="H106">
        <v>5000</v>
      </c>
      <c r="I106" s="2">
        <v>365000</v>
      </c>
      <c r="J106">
        <v>8</v>
      </c>
      <c r="K106" s="2">
        <v>4600</v>
      </c>
      <c r="L106" t="s">
        <v>38</v>
      </c>
      <c r="M106" t="s">
        <v>42</v>
      </c>
      <c r="N106" t="s">
        <v>22</v>
      </c>
      <c r="O106">
        <v>22512</v>
      </c>
      <c r="P106" t="s">
        <v>36</v>
      </c>
      <c r="Q106" t="s">
        <v>24</v>
      </c>
      <c r="R106" t="s">
        <v>31</v>
      </c>
    </row>
    <row r="107" spans="1:18" x14ac:dyDescent="0.25">
      <c r="A107" s="1">
        <v>45169</v>
      </c>
      <c r="B107" t="s">
        <v>41</v>
      </c>
      <c r="C107">
        <v>109</v>
      </c>
      <c r="D107" t="s">
        <v>27</v>
      </c>
      <c r="E107">
        <v>1500</v>
      </c>
      <c r="F107">
        <v>122</v>
      </c>
      <c r="G107">
        <v>16</v>
      </c>
      <c r="H107">
        <v>3000</v>
      </c>
      <c r="I107" s="2">
        <v>48000</v>
      </c>
      <c r="J107">
        <v>7</v>
      </c>
      <c r="K107" s="2">
        <v>2790</v>
      </c>
      <c r="L107" t="s">
        <v>50</v>
      </c>
      <c r="M107" t="s">
        <v>42</v>
      </c>
      <c r="N107" t="s">
        <v>22</v>
      </c>
      <c r="O107">
        <v>21884</v>
      </c>
      <c r="P107" t="s">
        <v>23</v>
      </c>
      <c r="Q107" t="s">
        <v>24</v>
      </c>
      <c r="R107" t="s">
        <v>31</v>
      </c>
    </row>
    <row r="108" spans="1:18" x14ac:dyDescent="0.25">
      <c r="A108" s="1">
        <v>45171</v>
      </c>
      <c r="B108" t="s">
        <v>41</v>
      </c>
      <c r="C108">
        <v>110</v>
      </c>
      <c r="D108" t="s">
        <v>51</v>
      </c>
      <c r="E108">
        <v>1000</v>
      </c>
      <c r="F108">
        <v>53</v>
      </c>
      <c r="G108">
        <v>16</v>
      </c>
      <c r="H108">
        <v>2500</v>
      </c>
      <c r="I108" s="2">
        <v>40000</v>
      </c>
      <c r="J108">
        <v>7</v>
      </c>
      <c r="K108" s="2">
        <v>2325</v>
      </c>
      <c r="L108" t="s">
        <v>38</v>
      </c>
      <c r="M108" t="s">
        <v>42</v>
      </c>
      <c r="N108" t="s">
        <v>35</v>
      </c>
      <c r="O108">
        <v>22718</v>
      </c>
      <c r="P108" t="s">
        <v>36</v>
      </c>
      <c r="Q108" t="s">
        <v>39</v>
      </c>
      <c r="R108" t="s">
        <v>46</v>
      </c>
    </row>
    <row r="109" spans="1:18" x14ac:dyDescent="0.25">
      <c r="A109" s="1">
        <v>44564</v>
      </c>
      <c r="B109" t="s">
        <v>54</v>
      </c>
      <c r="C109">
        <v>111</v>
      </c>
      <c r="D109" t="s">
        <v>51</v>
      </c>
      <c r="E109">
        <v>1000</v>
      </c>
      <c r="F109">
        <v>150</v>
      </c>
      <c r="G109">
        <v>58</v>
      </c>
      <c r="H109">
        <v>2500</v>
      </c>
      <c r="I109" s="2">
        <v>145000</v>
      </c>
      <c r="J109">
        <v>8</v>
      </c>
      <c r="K109" s="2">
        <v>2300</v>
      </c>
      <c r="L109" t="s">
        <v>20</v>
      </c>
      <c r="M109" t="s">
        <v>29</v>
      </c>
      <c r="N109" t="s">
        <v>22</v>
      </c>
      <c r="O109">
        <v>22511</v>
      </c>
      <c r="P109" t="s">
        <v>36</v>
      </c>
      <c r="Q109" t="s">
        <v>40</v>
      </c>
      <c r="R109" t="s">
        <v>25</v>
      </c>
    </row>
    <row r="110" spans="1:18" x14ac:dyDescent="0.25">
      <c r="A110" s="1">
        <v>44873</v>
      </c>
      <c r="B110" t="s">
        <v>44</v>
      </c>
      <c r="C110">
        <v>112</v>
      </c>
      <c r="D110" t="s">
        <v>51</v>
      </c>
      <c r="E110">
        <v>1000</v>
      </c>
      <c r="F110">
        <v>98</v>
      </c>
      <c r="G110">
        <v>79</v>
      </c>
      <c r="H110">
        <v>2500</v>
      </c>
      <c r="I110" s="2">
        <v>197500</v>
      </c>
      <c r="J110">
        <v>0</v>
      </c>
      <c r="K110" s="2">
        <v>2500</v>
      </c>
      <c r="L110" t="s">
        <v>50</v>
      </c>
      <c r="M110" t="s">
        <v>21</v>
      </c>
      <c r="N110" t="s">
        <v>35</v>
      </c>
      <c r="O110">
        <v>22112</v>
      </c>
      <c r="P110" t="s">
        <v>36</v>
      </c>
      <c r="Q110" t="s">
        <v>39</v>
      </c>
      <c r="R110" t="s">
        <v>46</v>
      </c>
    </row>
    <row r="111" spans="1:18" x14ac:dyDescent="0.25">
      <c r="A111" s="1">
        <v>45038</v>
      </c>
      <c r="B111" t="s">
        <v>41</v>
      </c>
      <c r="C111">
        <v>113</v>
      </c>
      <c r="D111" t="s">
        <v>51</v>
      </c>
      <c r="E111">
        <v>1000</v>
      </c>
      <c r="F111">
        <v>141</v>
      </c>
      <c r="G111">
        <v>25</v>
      </c>
      <c r="H111">
        <v>2500</v>
      </c>
      <c r="I111" s="2">
        <v>62500</v>
      </c>
      <c r="J111">
        <v>9</v>
      </c>
      <c r="K111" s="2">
        <v>2275</v>
      </c>
      <c r="L111" t="s">
        <v>38</v>
      </c>
      <c r="M111" t="s">
        <v>42</v>
      </c>
      <c r="N111" t="s">
        <v>35</v>
      </c>
      <c r="O111">
        <v>22024</v>
      </c>
      <c r="P111" t="s">
        <v>36</v>
      </c>
      <c r="Q111" t="s">
        <v>40</v>
      </c>
      <c r="R111" t="s">
        <v>31</v>
      </c>
    </row>
    <row r="112" spans="1:18" x14ac:dyDescent="0.25">
      <c r="A112" s="1">
        <v>45154</v>
      </c>
      <c r="B112" t="s">
        <v>47</v>
      </c>
      <c r="C112">
        <v>114</v>
      </c>
      <c r="D112" t="s">
        <v>45</v>
      </c>
      <c r="E112">
        <v>3000</v>
      </c>
      <c r="F112">
        <v>127</v>
      </c>
      <c r="G112">
        <v>13</v>
      </c>
      <c r="H112">
        <v>7000</v>
      </c>
      <c r="I112" s="2">
        <v>91000</v>
      </c>
      <c r="J112">
        <v>1</v>
      </c>
      <c r="K112" s="2">
        <v>6930</v>
      </c>
      <c r="L112" t="s">
        <v>50</v>
      </c>
      <c r="M112" t="s">
        <v>29</v>
      </c>
      <c r="N112" t="s">
        <v>22</v>
      </c>
      <c r="O112">
        <v>21319</v>
      </c>
      <c r="P112" t="s">
        <v>23</v>
      </c>
      <c r="Q112" t="s">
        <v>24</v>
      </c>
      <c r="R112" t="s">
        <v>25</v>
      </c>
    </row>
    <row r="113" spans="1:18" x14ac:dyDescent="0.25">
      <c r="A113" s="1">
        <v>44650</v>
      </c>
      <c r="B113" t="s">
        <v>18</v>
      </c>
      <c r="C113">
        <v>115</v>
      </c>
      <c r="D113" t="s">
        <v>48</v>
      </c>
      <c r="E113">
        <v>1500</v>
      </c>
      <c r="F113">
        <v>125</v>
      </c>
      <c r="G113">
        <v>57</v>
      </c>
      <c r="H113">
        <v>3500</v>
      </c>
      <c r="I113" s="2">
        <v>199500</v>
      </c>
      <c r="J113">
        <v>7</v>
      </c>
      <c r="K113" s="2">
        <v>3255</v>
      </c>
      <c r="L113" t="s">
        <v>50</v>
      </c>
      <c r="M113" t="s">
        <v>21</v>
      </c>
      <c r="N113" t="s">
        <v>30</v>
      </c>
      <c r="O113">
        <v>22528</v>
      </c>
      <c r="P113" t="s">
        <v>23</v>
      </c>
      <c r="Q113" t="s">
        <v>24</v>
      </c>
      <c r="R113" t="s">
        <v>25</v>
      </c>
    </row>
    <row r="114" spans="1:18" x14ac:dyDescent="0.25">
      <c r="A114" s="1">
        <v>44952</v>
      </c>
      <c r="B114" t="s">
        <v>54</v>
      </c>
      <c r="C114">
        <v>117</v>
      </c>
      <c r="D114" t="s">
        <v>48</v>
      </c>
      <c r="E114">
        <v>1500</v>
      </c>
      <c r="F114">
        <v>90</v>
      </c>
      <c r="G114">
        <v>4</v>
      </c>
      <c r="H114">
        <v>3500</v>
      </c>
      <c r="I114" s="2">
        <v>14000</v>
      </c>
      <c r="J114">
        <v>6</v>
      </c>
      <c r="K114" s="2">
        <v>3290</v>
      </c>
      <c r="L114" t="s">
        <v>38</v>
      </c>
      <c r="M114" t="s">
        <v>21</v>
      </c>
      <c r="N114" t="s">
        <v>22</v>
      </c>
      <c r="O114">
        <v>22072</v>
      </c>
      <c r="P114" t="s">
        <v>36</v>
      </c>
      <c r="Q114" t="s">
        <v>39</v>
      </c>
      <c r="R114" t="s">
        <v>46</v>
      </c>
    </row>
    <row r="115" spans="1:18" x14ac:dyDescent="0.25">
      <c r="A115" s="1">
        <v>44460</v>
      </c>
      <c r="B115" t="s">
        <v>44</v>
      </c>
      <c r="C115">
        <v>118</v>
      </c>
      <c r="D115" t="s">
        <v>19</v>
      </c>
      <c r="E115">
        <v>2500</v>
      </c>
      <c r="F115">
        <v>25</v>
      </c>
      <c r="G115">
        <v>20</v>
      </c>
      <c r="H115">
        <v>5000</v>
      </c>
      <c r="I115" s="2">
        <v>100000</v>
      </c>
      <c r="J115">
        <v>0</v>
      </c>
      <c r="K115" s="2">
        <v>5000</v>
      </c>
      <c r="L115" t="s">
        <v>28</v>
      </c>
      <c r="M115" t="s">
        <v>42</v>
      </c>
      <c r="N115" t="s">
        <v>35</v>
      </c>
      <c r="O115">
        <v>21324</v>
      </c>
      <c r="P115" t="s">
        <v>23</v>
      </c>
      <c r="Q115" t="s">
        <v>24</v>
      </c>
      <c r="R115" t="s">
        <v>31</v>
      </c>
    </row>
    <row r="116" spans="1:18" x14ac:dyDescent="0.25">
      <c r="A116" s="1">
        <v>44757</v>
      </c>
      <c r="B116" t="s">
        <v>37</v>
      </c>
      <c r="C116">
        <v>119</v>
      </c>
      <c r="D116" t="s">
        <v>27</v>
      </c>
      <c r="E116">
        <v>1500</v>
      </c>
      <c r="F116">
        <v>106</v>
      </c>
      <c r="G116">
        <v>89</v>
      </c>
      <c r="H116">
        <v>3000</v>
      </c>
      <c r="I116" s="2">
        <v>267000</v>
      </c>
      <c r="J116">
        <v>7</v>
      </c>
      <c r="K116" s="2">
        <v>2790</v>
      </c>
      <c r="L116" t="s">
        <v>20</v>
      </c>
      <c r="M116" t="s">
        <v>29</v>
      </c>
      <c r="N116" t="s">
        <v>22</v>
      </c>
      <c r="O116">
        <v>22914</v>
      </c>
      <c r="P116" t="s">
        <v>36</v>
      </c>
      <c r="Q116" t="s">
        <v>39</v>
      </c>
      <c r="R116" t="s">
        <v>46</v>
      </c>
    </row>
    <row r="117" spans="1:18" x14ac:dyDescent="0.25">
      <c r="A117" s="1">
        <v>45078</v>
      </c>
      <c r="B117" t="s">
        <v>53</v>
      </c>
      <c r="C117">
        <v>120</v>
      </c>
      <c r="D117" t="s">
        <v>51</v>
      </c>
      <c r="E117">
        <v>1000</v>
      </c>
      <c r="F117">
        <v>28</v>
      </c>
      <c r="G117">
        <v>88</v>
      </c>
      <c r="H117">
        <v>2500</v>
      </c>
      <c r="I117" s="2">
        <v>220000</v>
      </c>
      <c r="J117">
        <v>10</v>
      </c>
      <c r="K117" s="2">
        <v>2250</v>
      </c>
      <c r="L117" t="s">
        <v>28</v>
      </c>
      <c r="M117" t="s">
        <v>34</v>
      </c>
      <c r="N117" t="s">
        <v>35</v>
      </c>
      <c r="O117">
        <v>21071</v>
      </c>
      <c r="P117" t="s">
        <v>36</v>
      </c>
      <c r="Q117" t="s">
        <v>39</v>
      </c>
      <c r="R117" t="s">
        <v>46</v>
      </c>
    </row>
    <row r="118" spans="1:18" x14ac:dyDescent="0.25">
      <c r="A118" s="1">
        <v>44398</v>
      </c>
      <c r="B118" t="s">
        <v>26</v>
      </c>
      <c r="C118">
        <v>121</v>
      </c>
      <c r="D118" t="s">
        <v>48</v>
      </c>
      <c r="E118">
        <v>1500</v>
      </c>
      <c r="F118">
        <v>97</v>
      </c>
      <c r="G118">
        <v>41</v>
      </c>
      <c r="H118">
        <v>3500</v>
      </c>
      <c r="I118" s="2">
        <v>143500</v>
      </c>
      <c r="J118">
        <v>2</v>
      </c>
      <c r="K118" s="2">
        <v>3430</v>
      </c>
      <c r="L118" t="s">
        <v>20</v>
      </c>
      <c r="M118" t="s">
        <v>21</v>
      </c>
      <c r="N118" t="s">
        <v>22</v>
      </c>
      <c r="O118">
        <v>22172</v>
      </c>
      <c r="P118" t="s">
        <v>23</v>
      </c>
      <c r="Q118" t="s">
        <v>24</v>
      </c>
      <c r="R118" t="s">
        <v>25</v>
      </c>
    </row>
    <row r="119" spans="1:18" x14ac:dyDescent="0.25">
      <c r="A119" s="1">
        <v>44633</v>
      </c>
      <c r="B119" t="s">
        <v>53</v>
      </c>
      <c r="C119">
        <v>122</v>
      </c>
      <c r="D119" t="s">
        <v>51</v>
      </c>
      <c r="E119">
        <v>1000</v>
      </c>
      <c r="F119">
        <v>108</v>
      </c>
      <c r="G119">
        <v>31</v>
      </c>
      <c r="H119">
        <v>2500</v>
      </c>
      <c r="I119" s="2">
        <v>77500</v>
      </c>
      <c r="J119">
        <v>9</v>
      </c>
      <c r="K119" s="2">
        <v>2275</v>
      </c>
      <c r="L119" t="s">
        <v>20</v>
      </c>
      <c r="M119" t="s">
        <v>29</v>
      </c>
      <c r="N119" t="s">
        <v>22</v>
      </c>
      <c r="O119">
        <v>22296</v>
      </c>
      <c r="P119" t="s">
        <v>23</v>
      </c>
      <c r="Q119" t="s">
        <v>39</v>
      </c>
      <c r="R119" t="s">
        <v>31</v>
      </c>
    </row>
    <row r="120" spans="1:18" x14ac:dyDescent="0.25">
      <c r="A120" s="1">
        <v>44775</v>
      </c>
      <c r="B120" t="s">
        <v>26</v>
      </c>
      <c r="C120">
        <v>123</v>
      </c>
      <c r="D120" t="s">
        <v>27</v>
      </c>
      <c r="E120">
        <v>1500</v>
      </c>
      <c r="F120">
        <v>123</v>
      </c>
      <c r="G120">
        <v>4</v>
      </c>
      <c r="H120">
        <v>3000</v>
      </c>
      <c r="I120" s="2">
        <v>12000</v>
      </c>
      <c r="J120">
        <v>6</v>
      </c>
      <c r="K120" s="2">
        <v>2820</v>
      </c>
      <c r="L120" t="s">
        <v>28</v>
      </c>
      <c r="M120" t="s">
        <v>29</v>
      </c>
      <c r="N120" t="s">
        <v>22</v>
      </c>
      <c r="O120">
        <v>22156</v>
      </c>
      <c r="P120" t="s">
        <v>36</v>
      </c>
      <c r="Q120" t="s">
        <v>40</v>
      </c>
      <c r="R120" t="s">
        <v>46</v>
      </c>
    </row>
    <row r="121" spans="1:18" x14ac:dyDescent="0.25">
      <c r="A121" s="1">
        <v>44996</v>
      </c>
      <c r="B121" t="s">
        <v>26</v>
      </c>
      <c r="C121">
        <v>124</v>
      </c>
      <c r="D121" t="s">
        <v>48</v>
      </c>
      <c r="E121">
        <v>1500</v>
      </c>
      <c r="F121">
        <v>61</v>
      </c>
      <c r="G121">
        <v>75</v>
      </c>
      <c r="H121">
        <v>3500</v>
      </c>
      <c r="I121" s="2">
        <v>262500</v>
      </c>
      <c r="J121">
        <v>6</v>
      </c>
      <c r="K121" s="2">
        <v>3290</v>
      </c>
      <c r="L121" t="s">
        <v>33</v>
      </c>
      <c r="M121" t="s">
        <v>21</v>
      </c>
      <c r="N121" t="s">
        <v>22</v>
      </c>
      <c r="O121">
        <v>21699</v>
      </c>
      <c r="P121" t="s">
        <v>36</v>
      </c>
      <c r="Q121" t="s">
        <v>39</v>
      </c>
      <c r="R121" t="s">
        <v>25</v>
      </c>
    </row>
    <row r="122" spans="1:18" x14ac:dyDescent="0.25">
      <c r="A122" s="1">
        <v>44614</v>
      </c>
      <c r="B122" t="s">
        <v>18</v>
      </c>
      <c r="C122">
        <v>125</v>
      </c>
      <c r="D122" t="s">
        <v>48</v>
      </c>
      <c r="E122">
        <v>1500</v>
      </c>
      <c r="F122">
        <v>60</v>
      </c>
      <c r="G122">
        <v>19</v>
      </c>
      <c r="H122">
        <v>3500</v>
      </c>
      <c r="I122" s="2">
        <v>66500</v>
      </c>
      <c r="J122">
        <v>6</v>
      </c>
      <c r="K122" s="2">
        <v>3290</v>
      </c>
      <c r="L122" t="s">
        <v>33</v>
      </c>
      <c r="M122" t="s">
        <v>29</v>
      </c>
      <c r="N122" t="s">
        <v>30</v>
      </c>
      <c r="O122">
        <v>22110</v>
      </c>
      <c r="P122" t="s">
        <v>36</v>
      </c>
      <c r="Q122" t="s">
        <v>39</v>
      </c>
      <c r="R122" t="s">
        <v>46</v>
      </c>
    </row>
    <row r="123" spans="1:18" x14ac:dyDescent="0.25">
      <c r="A123" s="1">
        <v>44825</v>
      </c>
      <c r="B123" t="s">
        <v>53</v>
      </c>
      <c r="C123">
        <v>126</v>
      </c>
      <c r="D123" t="s">
        <v>51</v>
      </c>
      <c r="E123">
        <v>1000</v>
      </c>
      <c r="F123">
        <v>146</v>
      </c>
      <c r="G123">
        <v>98</v>
      </c>
      <c r="H123">
        <v>2500</v>
      </c>
      <c r="I123" s="2">
        <v>245000</v>
      </c>
      <c r="J123">
        <v>1</v>
      </c>
      <c r="K123" s="2">
        <v>2475</v>
      </c>
      <c r="L123" t="s">
        <v>20</v>
      </c>
      <c r="M123" t="s">
        <v>29</v>
      </c>
      <c r="N123" t="s">
        <v>30</v>
      </c>
      <c r="O123">
        <v>22565</v>
      </c>
      <c r="P123" t="s">
        <v>23</v>
      </c>
      <c r="Q123" t="s">
        <v>40</v>
      </c>
      <c r="R123" t="s">
        <v>31</v>
      </c>
    </row>
    <row r="124" spans="1:18" x14ac:dyDescent="0.25">
      <c r="A124" s="1">
        <v>44427</v>
      </c>
      <c r="B124" t="s">
        <v>54</v>
      </c>
      <c r="C124">
        <v>127</v>
      </c>
      <c r="D124" t="s">
        <v>27</v>
      </c>
      <c r="E124">
        <v>1500</v>
      </c>
      <c r="F124">
        <v>125</v>
      </c>
      <c r="G124">
        <v>62</v>
      </c>
      <c r="H124">
        <v>3000</v>
      </c>
      <c r="I124" s="2">
        <v>186000</v>
      </c>
      <c r="J124">
        <v>2</v>
      </c>
      <c r="K124" s="2">
        <v>2940</v>
      </c>
      <c r="L124" t="s">
        <v>28</v>
      </c>
      <c r="M124" t="s">
        <v>34</v>
      </c>
      <c r="N124" t="s">
        <v>22</v>
      </c>
      <c r="O124">
        <v>21391</v>
      </c>
      <c r="P124" t="s">
        <v>23</v>
      </c>
      <c r="Q124" t="s">
        <v>40</v>
      </c>
      <c r="R124" t="s">
        <v>25</v>
      </c>
    </row>
    <row r="125" spans="1:18" x14ac:dyDescent="0.25">
      <c r="A125" s="1">
        <v>44785</v>
      </c>
      <c r="B125" t="s">
        <v>54</v>
      </c>
      <c r="C125">
        <v>128</v>
      </c>
      <c r="D125" t="s">
        <v>45</v>
      </c>
      <c r="E125">
        <v>3000</v>
      </c>
      <c r="F125">
        <v>130</v>
      </c>
      <c r="G125">
        <v>68</v>
      </c>
      <c r="H125">
        <v>7000</v>
      </c>
      <c r="I125" s="2">
        <v>476000</v>
      </c>
      <c r="J125">
        <v>4</v>
      </c>
      <c r="K125" s="2">
        <v>6720</v>
      </c>
      <c r="L125" t="s">
        <v>20</v>
      </c>
      <c r="M125" t="s">
        <v>29</v>
      </c>
      <c r="N125" t="s">
        <v>30</v>
      </c>
      <c r="O125">
        <v>22046</v>
      </c>
      <c r="P125" t="s">
        <v>36</v>
      </c>
      <c r="Q125" t="s">
        <v>39</v>
      </c>
      <c r="R125" t="s">
        <v>46</v>
      </c>
    </row>
    <row r="126" spans="1:18" x14ac:dyDescent="0.25">
      <c r="A126" s="1">
        <v>44963</v>
      </c>
      <c r="B126" t="s">
        <v>44</v>
      </c>
      <c r="C126">
        <v>130</v>
      </c>
      <c r="D126" t="s">
        <v>45</v>
      </c>
      <c r="E126">
        <v>3000</v>
      </c>
      <c r="F126">
        <v>97</v>
      </c>
      <c r="G126">
        <v>98</v>
      </c>
      <c r="H126">
        <v>7000</v>
      </c>
      <c r="I126" s="2">
        <v>686000</v>
      </c>
      <c r="J126">
        <v>6</v>
      </c>
      <c r="K126" s="2">
        <v>6580</v>
      </c>
      <c r="L126" t="s">
        <v>28</v>
      </c>
      <c r="M126" t="s">
        <v>42</v>
      </c>
      <c r="N126" t="s">
        <v>30</v>
      </c>
      <c r="O126">
        <v>22106</v>
      </c>
      <c r="P126" t="s">
        <v>36</v>
      </c>
      <c r="Q126" t="s">
        <v>39</v>
      </c>
      <c r="R126" t="s">
        <v>31</v>
      </c>
    </row>
    <row r="127" spans="1:18" x14ac:dyDescent="0.25">
      <c r="A127" s="1">
        <v>45264</v>
      </c>
      <c r="B127" t="s">
        <v>44</v>
      </c>
      <c r="C127">
        <v>131</v>
      </c>
      <c r="D127" t="s">
        <v>51</v>
      </c>
      <c r="E127">
        <v>1000</v>
      </c>
      <c r="F127">
        <v>127</v>
      </c>
      <c r="G127">
        <v>93</v>
      </c>
      <c r="H127">
        <v>2500</v>
      </c>
      <c r="I127" s="2">
        <v>232500</v>
      </c>
      <c r="J127">
        <v>4</v>
      </c>
      <c r="K127" s="2">
        <v>2400</v>
      </c>
      <c r="L127" t="s">
        <v>33</v>
      </c>
      <c r="M127" t="s">
        <v>34</v>
      </c>
      <c r="N127" t="s">
        <v>22</v>
      </c>
      <c r="O127">
        <v>21146</v>
      </c>
      <c r="P127" t="s">
        <v>23</v>
      </c>
      <c r="Q127" t="s">
        <v>39</v>
      </c>
      <c r="R127" t="s">
        <v>46</v>
      </c>
    </row>
    <row r="128" spans="1:18" x14ac:dyDescent="0.25">
      <c r="A128" s="1">
        <v>44677</v>
      </c>
      <c r="B128" t="s">
        <v>32</v>
      </c>
      <c r="C128">
        <v>132</v>
      </c>
      <c r="D128" t="s">
        <v>48</v>
      </c>
      <c r="E128">
        <v>1500</v>
      </c>
      <c r="F128">
        <v>110</v>
      </c>
      <c r="G128">
        <v>21</v>
      </c>
      <c r="H128">
        <v>3500</v>
      </c>
      <c r="I128" s="2">
        <v>73500</v>
      </c>
      <c r="J128">
        <v>0</v>
      </c>
      <c r="K128" s="2">
        <v>3500</v>
      </c>
      <c r="L128" t="s">
        <v>28</v>
      </c>
      <c r="M128" t="s">
        <v>42</v>
      </c>
      <c r="N128" t="s">
        <v>30</v>
      </c>
      <c r="O128">
        <v>21234</v>
      </c>
      <c r="P128" t="s">
        <v>36</v>
      </c>
      <c r="Q128" t="s">
        <v>24</v>
      </c>
      <c r="R128" t="s">
        <v>31</v>
      </c>
    </row>
    <row r="129" spans="1:18" x14ac:dyDescent="0.25">
      <c r="A129" s="1">
        <v>44447</v>
      </c>
      <c r="B129" t="s">
        <v>49</v>
      </c>
      <c r="C129">
        <v>133</v>
      </c>
      <c r="D129" t="s">
        <v>19</v>
      </c>
      <c r="E129">
        <v>2500</v>
      </c>
      <c r="F129">
        <v>49</v>
      </c>
      <c r="G129">
        <v>19</v>
      </c>
      <c r="H129">
        <v>5000</v>
      </c>
      <c r="I129" s="2">
        <v>95000</v>
      </c>
      <c r="J129">
        <v>6</v>
      </c>
      <c r="K129" s="2">
        <v>4700</v>
      </c>
      <c r="L129" t="s">
        <v>28</v>
      </c>
      <c r="M129" t="s">
        <v>42</v>
      </c>
      <c r="N129" t="s">
        <v>30</v>
      </c>
      <c r="O129">
        <v>22232</v>
      </c>
      <c r="P129" t="s">
        <v>23</v>
      </c>
      <c r="Q129" t="s">
        <v>39</v>
      </c>
      <c r="R129" t="s">
        <v>25</v>
      </c>
    </row>
    <row r="130" spans="1:18" x14ac:dyDescent="0.25">
      <c r="A130" s="1">
        <v>44981</v>
      </c>
      <c r="B130" t="s">
        <v>54</v>
      </c>
      <c r="C130">
        <v>134</v>
      </c>
      <c r="D130" t="s">
        <v>51</v>
      </c>
      <c r="E130">
        <v>1000</v>
      </c>
      <c r="F130">
        <v>99</v>
      </c>
      <c r="G130">
        <v>11</v>
      </c>
      <c r="H130">
        <v>2500</v>
      </c>
      <c r="I130" s="2">
        <v>27500</v>
      </c>
      <c r="J130">
        <v>5</v>
      </c>
      <c r="K130" s="2">
        <v>2375</v>
      </c>
      <c r="L130" t="s">
        <v>38</v>
      </c>
      <c r="M130" t="s">
        <v>34</v>
      </c>
      <c r="N130" t="s">
        <v>35</v>
      </c>
      <c r="O130">
        <v>21951</v>
      </c>
      <c r="P130" t="s">
        <v>23</v>
      </c>
      <c r="Q130" t="s">
        <v>40</v>
      </c>
      <c r="R130" t="s">
        <v>25</v>
      </c>
    </row>
    <row r="131" spans="1:18" x14ac:dyDescent="0.25">
      <c r="A131" s="1">
        <v>45258</v>
      </c>
      <c r="B131" t="s">
        <v>43</v>
      </c>
      <c r="C131">
        <v>135</v>
      </c>
      <c r="D131" t="s">
        <v>19</v>
      </c>
      <c r="E131">
        <v>2500</v>
      </c>
      <c r="F131">
        <v>117</v>
      </c>
      <c r="G131">
        <v>34</v>
      </c>
      <c r="H131">
        <v>5000</v>
      </c>
      <c r="I131" s="2">
        <v>170000</v>
      </c>
      <c r="J131">
        <v>10</v>
      </c>
      <c r="K131" s="2">
        <v>4500</v>
      </c>
      <c r="L131" t="s">
        <v>38</v>
      </c>
      <c r="M131" t="s">
        <v>34</v>
      </c>
      <c r="N131" t="s">
        <v>22</v>
      </c>
      <c r="O131">
        <v>21105</v>
      </c>
      <c r="P131" t="s">
        <v>23</v>
      </c>
      <c r="Q131" t="s">
        <v>39</v>
      </c>
      <c r="R131" t="s">
        <v>25</v>
      </c>
    </row>
    <row r="132" spans="1:18" x14ac:dyDescent="0.25">
      <c r="A132" s="1">
        <v>45069</v>
      </c>
      <c r="B132" t="s">
        <v>53</v>
      </c>
      <c r="C132">
        <v>136</v>
      </c>
      <c r="D132" t="s">
        <v>19</v>
      </c>
      <c r="E132">
        <v>2500</v>
      </c>
      <c r="F132">
        <v>35</v>
      </c>
      <c r="G132">
        <v>9</v>
      </c>
      <c r="H132">
        <v>5000</v>
      </c>
      <c r="I132" s="2">
        <v>45000</v>
      </c>
      <c r="J132">
        <v>5</v>
      </c>
      <c r="K132" s="2">
        <v>4750</v>
      </c>
      <c r="L132" t="s">
        <v>20</v>
      </c>
      <c r="M132" t="s">
        <v>34</v>
      </c>
      <c r="N132" t="s">
        <v>30</v>
      </c>
      <c r="O132">
        <v>22891</v>
      </c>
      <c r="P132" t="s">
        <v>36</v>
      </c>
      <c r="Q132" t="s">
        <v>39</v>
      </c>
      <c r="R132" t="s">
        <v>46</v>
      </c>
    </row>
    <row r="133" spans="1:18" x14ac:dyDescent="0.25">
      <c r="A133" s="1">
        <v>45177</v>
      </c>
      <c r="B133" t="s">
        <v>47</v>
      </c>
      <c r="C133">
        <v>137</v>
      </c>
      <c r="D133" t="s">
        <v>48</v>
      </c>
      <c r="E133">
        <v>1500</v>
      </c>
      <c r="F133">
        <v>14</v>
      </c>
      <c r="G133">
        <v>74</v>
      </c>
      <c r="H133">
        <v>3500</v>
      </c>
      <c r="I133" s="2">
        <v>259000</v>
      </c>
      <c r="J133">
        <v>2</v>
      </c>
      <c r="K133" s="2">
        <v>3430</v>
      </c>
      <c r="L133" t="s">
        <v>28</v>
      </c>
      <c r="M133" t="s">
        <v>29</v>
      </c>
      <c r="N133" t="s">
        <v>35</v>
      </c>
      <c r="O133">
        <v>21868</v>
      </c>
      <c r="P133" t="s">
        <v>36</v>
      </c>
      <c r="Q133" t="s">
        <v>40</v>
      </c>
      <c r="R133" t="s">
        <v>25</v>
      </c>
    </row>
    <row r="134" spans="1:18" x14ac:dyDescent="0.25">
      <c r="A134" s="1">
        <v>44556</v>
      </c>
      <c r="B134" t="s">
        <v>18</v>
      </c>
      <c r="C134">
        <v>138</v>
      </c>
      <c r="D134" t="s">
        <v>48</v>
      </c>
      <c r="E134">
        <v>1500</v>
      </c>
      <c r="F134">
        <v>94</v>
      </c>
      <c r="G134">
        <v>80</v>
      </c>
      <c r="H134">
        <v>3500</v>
      </c>
      <c r="I134" s="2">
        <v>280000</v>
      </c>
      <c r="J134">
        <v>3</v>
      </c>
      <c r="K134" s="2">
        <v>3395</v>
      </c>
      <c r="L134" t="s">
        <v>28</v>
      </c>
      <c r="M134" t="s">
        <v>42</v>
      </c>
      <c r="N134" t="s">
        <v>22</v>
      </c>
      <c r="O134">
        <v>22463</v>
      </c>
      <c r="P134" t="s">
        <v>36</v>
      </c>
      <c r="Q134" t="s">
        <v>39</v>
      </c>
      <c r="R134" t="s">
        <v>46</v>
      </c>
    </row>
    <row r="135" spans="1:18" x14ac:dyDescent="0.25">
      <c r="A135" s="1">
        <v>45261</v>
      </c>
      <c r="B135" t="s">
        <v>53</v>
      </c>
      <c r="C135">
        <v>139</v>
      </c>
      <c r="D135" t="s">
        <v>45</v>
      </c>
      <c r="E135">
        <v>3000</v>
      </c>
      <c r="F135">
        <v>75</v>
      </c>
      <c r="G135">
        <v>26</v>
      </c>
      <c r="H135">
        <v>7000</v>
      </c>
      <c r="I135" s="2">
        <v>182000</v>
      </c>
      <c r="J135">
        <v>5</v>
      </c>
      <c r="K135" s="2">
        <v>6650</v>
      </c>
      <c r="L135" t="s">
        <v>33</v>
      </c>
      <c r="M135" t="s">
        <v>42</v>
      </c>
      <c r="N135" t="s">
        <v>35</v>
      </c>
      <c r="O135">
        <v>22336</v>
      </c>
      <c r="P135" t="s">
        <v>23</v>
      </c>
      <c r="Q135" t="s">
        <v>40</v>
      </c>
      <c r="R135" t="s">
        <v>31</v>
      </c>
    </row>
    <row r="136" spans="1:18" x14ac:dyDescent="0.25">
      <c r="A136" s="1">
        <v>44973</v>
      </c>
      <c r="B136" t="s">
        <v>37</v>
      </c>
      <c r="C136">
        <v>140</v>
      </c>
      <c r="D136" t="s">
        <v>19</v>
      </c>
      <c r="E136">
        <v>2500</v>
      </c>
      <c r="F136">
        <v>75</v>
      </c>
      <c r="G136">
        <v>56</v>
      </c>
      <c r="H136">
        <v>5000</v>
      </c>
      <c r="I136" s="2">
        <v>280000</v>
      </c>
      <c r="J136">
        <v>2</v>
      </c>
      <c r="K136" s="2">
        <v>4900</v>
      </c>
      <c r="L136" t="s">
        <v>50</v>
      </c>
      <c r="M136" t="s">
        <v>21</v>
      </c>
      <c r="N136" t="s">
        <v>35</v>
      </c>
      <c r="O136">
        <v>22677</v>
      </c>
      <c r="P136" t="s">
        <v>36</v>
      </c>
      <c r="Q136" t="s">
        <v>39</v>
      </c>
      <c r="R136" t="s">
        <v>31</v>
      </c>
    </row>
    <row r="137" spans="1:18" x14ac:dyDescent="0.25">
      <c r="A137" s="1">
        <v>44976</v>
      </c>
      <c r="B137" t="s">
        <v>53</v>
      </c>
      <c r="C137">
        <v>141</v>
      </c>
      <c r="D137" t="s">
        <v>19</v>
      </c>
      <c r="E137">
        <v>2500</v>
      </c>
      <c r="F137">
        <v>80</v>
      </c>
      <c r="G137">
        <v>9</v>
      </c>
      <c r="H137">
        <v>5000</v>
      </c>
      <c r="I137" s="2">
        <v>45000</v>
      </c>
      <c r="J137">
        <v>7</v>
      </c>
      <c r="K137" s="2">
        <v>4650</v>
      </c>
      <c r="L137" t="s">
        <v>33</v>
      </c>
      <c r="M137" t="s">
        <v>34</v>
      </c>
      <c r="N137" t="s">
        <v>22</v>
      </c>
      <c r="O137">
        <v>21040</v>
      </c>
      <c r="P137" t="s">
        <v>23</v>
      </c>
      <c r="Q137" t="s">
        <v>24</v>
      </c>
      <c r="R137" t="s">
        <v>46</v>
      </c>
    </row>
    <row r="138" spans="1:18" x14ac:dyDescent="0.25">
      <c r="A138" s="1">
        <v>44700</v>
      </c>
      <c r="B138" t="s">
        <v>41</v>
      </c>
      <c r="C138">
        <v>142</v>
      </c>
      <c r="D138" t="s">
        <v>48</v>
      </c>
      <c r="E138">
        <v>1500</v>
      </c>
      <c r="F138">
        <v>131</v>
      </c>
      <c r="G138">
        <v>6</v>
      </c>
      <c r="H138">
        <v>3500</v>
      </c>
      <c r="I138" s="2">
        <v>21000</v>
      </c>
      <c r="J138">
        <v>8</v>
      </c>
      <c r="K138" s="2">
        <v>3220</v>
      </c>
      <c r="L138" t="s">
        <v>33</v>
      </c>
      <c r="M138" t="s">
        <v>21</v>
      </c>
      <c r="N138" t="s">
        <v>35</v>
      </c>
      <c r="O138">
        <v>21130</v>
      </c>
      <c r="P138" t="s">
        <v>23</v>
      </c>
      <c r="Q138" t="s">
        <v>24</v>
      </c>
      <c r="R138" t="s">
        <v>31</v>
      </c>
    </row>
    <row r="139" spans="1:18" x14ac:dyDescent="0.25">
      <c r="A139" s="1">
        <v>44922</v>
      </c>
      <c r="B139" t="s">
        <v>53</v>
      </c>
      <c r="C139">
        <v>143</v>
      </c>
      <c r="D139" t="s">
        <v>48</v>
      </c>
      <c r="E139">
        <v>1500</v>
      </c>
      <c r="F139">
        <v>93</v>
      </c>
      <c r="G139">
        <v>86</v>
      </c>
      <c r="H139">
        <v>3500</v>
      </c>
      <c r="I139" s="2">
        <v>301000</v>
      </c>
      <c r="J139">
        <v>0</v>
      </c>
      <c r="K139" s="2">
        <v>3500</v>
      </c>
      <c r="L139" t="s">
        <v>50</v>
      </c>
      <c r="M139" t="s">
        <v>29</v>
      </c>
      <c r="N139" t="s">
        <v>22</v>
      </c>
      <c r="O139">
        <v>22245</v>
      </c>
      <c r="P139" t="s">
        <v>23</v>
      </c>
      <c r="Q139" t="s">
        <v>40</v>
      </c>
      <c r="R139" t="s">
        <v>31</v>
      </c>
    </row>
    <row r="140" spans="1:18" x14ac:dyDescent="0.25">
      <c r="A140" s="1">
        <v>44857</v>
      </c>
      <c r="B140" t="s">
        <v>43</v>
      </c>
      <c r="C140">
        <v>144</v>
      </c>
      <c r="D140" t="s">
        <v>51</v>
      </c>
      <c r="E140">
        <v>1000</v>
      </c>
      <c r="F140">
        <v>26</v>
      </c>
      <c r="G140">
        <v>44</v>
      </c>
      <c r="H140">
        <v>2500</v>
      </c>
      <c r="I140" s="2">
        <v>110000</v>
      </c>
      <c r="J140">
        <v>4</v>
      </c>
      <c r="K140" s="2">
        <v>2400</v>
      </c>
      <c r="L140" t="s">
        <v>28</v>
      </c>
      <c r="M140" t="s">
        <v>21</v>
      </c>
      <c r="N140" t="s">
        <v>30</v>
      </c>
      <c r="O140">
        <v>22531</v>
      </c>
      <c r="P140" t="s">
        <v>23</v>
      </c>
      <c r="Q140" t="s">
        <v>40</v>
      </c>
      <c r="R140" t="s">
        <v>31</v>
      </c>
    </row>
    <row r="141" spans="1:18" x14ac:dyDescent="0.25">
      <c r="A141" s="1">
        <v>44978</v>
      </c>
      <c r="B141" t="s">
        <v>47</v>
      </c>
      <c r="C141">
        <v>145</v>
      </c>
      <c r="D141" t="s">
        <v>19</v>
      </c>
      <c r="E141">
        <v>2500</v>
      </c>
      <c r="F141">
        <v>32</v>
      </c>
      <c r="G141">
        <v>75</v>
      </c>
      <c r="H141">
        <v>5000</v>
      </c>
      <c r="I141" s="2">
        <v>375000</v>
      </c>
      <c r="J141">
        <v>1</v>
      </c>
      <c r="K141" s="2">
        <v>4950</v>
      </c>
      <c r="L141" t="s">
        <v>20</v>
      </c>
      <c r="M141" t="s">
        <v>29</v>
      </c>
      <c r="N141" t="s">
        <v>22</v>
      </c>
      <c r="O141">
        <v>21459</v>
      </c>
      <c r="P141" t="s">
        <v>36</v>
      </c>
      <c r="Q141" t="s">
        <v>39</v>
      </c>
      <c r="R141" t="s">
        <v>31</v>
      </c>
    </row>
    <row r="142" spans="1:18" x14ac:dyDescent="0.25">
      <c r="A142" s="1">
        <v>44956</v>
      </c>
      <c r="B142" t="s">
        <v>18</v>
      </c>
      <c r="C142">
        <v>146</v>
      </c>
      <c r="D142" t="s">
        <v>19</v>
      </c>
      <c r="E142">
        <v>2500</v>
      </c>
      <c r="F142">
        <v>108</v>
      </c>
      <c r="G142">
        <v>3</v>
      </c>
      <c r="H142">
        <v>5000</v>
      </c>
      <c r="I142" s="2">
        <v>15000</v>
      </c>
      <c r="J142">
        <v>3</v>
      </c>
      <c r="K142" s="2">
        <v>4850</v>
      </c>
      <c r="L142" t="s">
        <v>20</v>
      </c>
      <c r="M142" t="s">
        <v>29</v>
      </c>
      <c r="N142" t="s">
        <v>35</v>
      </c>
      <c r="O142">
        <v>21219</v>
      </c>
      <c r="P142" t="s">
        <v>23</v>
      </c>
      <c r="Q142" t="s">
        <v>40</v>
      </c>
      <c r="R142" t="s">
        <v>31</v>
      </c>
    </row>
    <row r="143" spans="1:18" x14ac:dyDescent="0.25">
      <c r="A143" s="1">
        <v>44497</v>
      </c>
      <c r="B143" t="s">
        <v>43</v>
      </c>
      <c r="C143">
        <v>147</v>
      </c>
      <c r="D143" t="s">
        <v>27</v>
      </c>
      <c r="E143">
        <v>1500</v>
      </c>
      <c r="F143">
        <v>137</v>
      </c>
      <c r="G143">
        <v>21</v>
      </c>
      <c r="H143">
        <v>3000</v>
      </c>
      <c r="I143" s="2">
        <v>63000</v>
      </c>
      <c r="J143">
        <v>1</v>
      </c>
      <c r="K143" s="2">
        <v>2970</v>
      </c>
      <c r="L143" t="s">
        <v>38</v>
      </c>
      <c r="M143" t="s">
        <v>42</v>
      </c>
      <c r="N143" t="s">
        <v>35</v>
      </c>
      <c r="O143">
        <v>21845</v>
      </c>
      <c r="P143" t="s">
        <v>36</v>
      </c>
      <c r="Q143" t="s">
        <v>24</v>
      </c>
      <c r="R143" t="s">
        <v>25</v>
      </c>
    </row>
    <row r="144" spans="1:18" x14ac:dyDescent="0.25">
      <c r="A144" s="1">
        <v>44561</v>
      </c>
      <c r="B144" t="s">
        <v>54</v>
      </c>
      <c r="C144">
        <v>148</v>
      </c>
      <c r="D144" t="s">
        <v>51</v>
      </c>
      <c r="E144">
        <v>1000</v>
      </c>
      <c r="F144">
        <v>10</v>
      </c>
      <c r="G144">
        <v>86</v>
      </c>
      <c r="H144">
        <v>2500</v>
      </c>
      <c r="I144" s="2">
        <v>215000</v>
      </c>
      <c r="J144">
        <v>10</v>
      </c>
      <c r="K144" s="2">
        <v>2250</v>
      </c>
      <c r="L144" t="s">
        <v>50</v>
      </c>
      <c r="M144" t="s">
        <v>42</v>
      </c>
      <c r="N144" t="s">
        <v>35</v>
      </c>
      <c r="O144">
        <v>21480</v>
      </c>
      <c r="P144" t="s">
        <v>23</v>
      </c>
      <c r="Q144" t="s">
        <v>40</v>
      </c>
      <c r="R144" t="s">
        <v>25</v>
      </c>
    </row>
    <row r="145" spans="1:18" x14ac:dyDescent="0.25">
      <c r="A145" s="1">
        <v>44363</v>
      </c>
      <c r="B145" t="s">
        <v>43</v>
      </c>
      <c r="C145">
        <v>149</v>
      </c>
      <c r="D145" t="s">
        <v>51</v>
      </c>
      <c r="E145">
        <v>1000</v>
      </c>
      <c r="F145">
        <v>98</v>
      </c>
      <c r="G145">
        <v>60</v>
      </c>
      <c r="H145">
        <v>2500</v>
      </c>
      <c r="I145" s="2">
        <v>150000</v>
      </c>
      <c r="J145">
        <v>2</v>
      </c>
      <c r="K145" s="2">
        <v>2450</v>
      </c>
      <c r="L145" t="s">
        <v>38</v>
      </c>
      <c r="M145" t="s">
        <v>21</v>
      </c>
      <c r="N145" t="s">
        <v>22</v>
      </c>
      <c r="O145">
        <v>21607</v>
      </c>
      <c r="P145" t="s">
        <v>36</v>
      </c>
      <c r="Q145" t="s">
        <v>24</v>
      </c>
      <c r="R145" t="s">
        <v>25</v>
      </c>
    </row>
    <row r="146" spans="1:18" x14ac:dyDescent="0.25">
      <c r="A146" s="1">
        <v>45253</v>
      </c>
      <c r="B146" t="s">
        <v>18</v>
      </c>
      <c r="C146">
        <v>150</v>
      </c>
      <c r="D146" t="s">
        <v>48</v>
      </c>
      <c r="E146">
        <v>1500</v>
      </c>
      <c r="F146">
        <v>35</v>
      </c>
      <c r="G146">
        <v>56</v>
      </c>
      <c r="H146">
        <v>3500</v>
      </c>
      <c r="I146" s="2">
        <v>196000</v>
      </c>
      <c r="J146">
        <v>9</v>
      </c>
      <c r="K146" s="2">
        <v>3185</v>
      </c>
      <c r="L146" t="s">
        <v>50</v>
      </c>
      <c r="M146" t="s">
        <v>34</v>
      </c>
      <c r="N146" t="s">
        <v>35</v>
      </c>
      <c r="O146">
        <v>22430</v>
      </c>
      <c r="P146" t="s">
        <v>23</v>
      </c>
      <c r="Q146" t="s">
        <v>40</v>
      </c>
      <c r="R146" t="s">
        <v>31</v>
      </c>
    </row>
    <row r="147" spans="1:18" x14ac:dyDescent="0.25">
      <c r="A147" s="1">
        <v>44484</v>
      </c>
      <c r="B147" t="s">
        <v>43</v>
      </c>
      <c r="C147">
        <v>151</v>
      </c>
      <c r="D147" t="s">
        <v>45</v>
      </c>
      <c r="E147">
        <v>3000</v>
      </c>
      <c r="F147">
        <v>128</v>
      </c>
      <c r="G147">
        <v>30</v>
      </c>
      <c r="H147">
        <v>7000</v>
      </c>
      <c r="I147" s="2">
        <v>210000</v>
      </c>
      <c r="J147">
        <v>10</v>
      </c>
      <c r="K147" s="2">
        <v>6300</v>
      </c>
      <c r="L147" t="s">
        <v>20</v>
      </c>
      <c r="M147" t="s">
        <v>42</v>
      </c>
      <c r="N147" t="s">
        <v>22</v>
      </c>
      <c r="O147">
        <v>21944</v>
      </c>
      <c r="P147" t="s">
        <v>36</v>
      </c>
      <c r="Q147" t="s">
        <v>40</v>
      </c>
      <c r="R147" t="s">
        <v>25</v>
      </c>
    </row>
    <row r="148" spans="1:18" x14ac:dyDescent="0.25">
      <c r="A148" s="1">
        <v>45196</v>
      </c>
      <c r="B148" t="s">
        <v>32</v>
      </c>
      <c r="C148">
        <v>152</v>
      </c>
      <c r="D148" t="s">
        <v>51</v>
      </c>
      <c r="E148">
        <v>1000</v>
      </c>
      <c r="F148">
        <v>45</v>
      </c>
      <c r="G148">
        <v>5</v>
      </c>
      <c r="H148">
        <v>2500</v>
      </c>
      <c r="I148" s="2">
        <v>12500</v>
      </c>
      <c r="J148">
        <v>3</v>
      </c>
      <c r="K148" s="2">
        <v>2425</v>
      </c>
      <c r="L148" t="s">
        <v>50</v>
      </c>
      <c r="M148" t="s">
        <v>21</v>
      </c>
      <c r="N148" t="s">
        <v>35</v>
      </c>
      <c r="O148">
        <v>22973</v>
      </c>
      <c r="P148" t="s">
        <v>23</v>
      </c>
      <c r="Q148" t="s">
        <v>39</v>
      </c>
      <c r="R148" t="s">
        <v>31</v>
      </c>
    </row>
    <row r="149" spans="1:18" x14ac:dyDescent="0.25">
      <c r="A149" s="1">
        <v>44544</v>
      </c>
      <c r="B149" t="s">
        <v>47</v>
      </c>
      <c r="C149">
        <v>153</v>
      </c>
      <c r="D149" t="s">
        <v>45</v>
      </c>
      <c r="E149">
        <v>3000</v>
      </c>
      <c r="F149">
        <v>12</v>
      </c>
      <c r="G149">
        <v>28</v>
      </c>
      <c r="H149">
        <v>7000</v>
      </c>
      <c r="I149" s="2">
        <v>196000</v>
      </c>
      <c r="J149">
        <v>8</v>
      </c>
      <c r="K149" s="2">
        <v>6440</v>
      </c>
      <c r="L149" t="s">
        <v>20</v>
      </c>
      <c r="M149" t="s">
        <v>42</v>
      </c>
      <c r="N149" t="s">
        <v>30</v>
      </c>
      <c r="O149">
        <v>21178</v>
      </c>
      <c r="P149" t="s">
        <v>23</v>
      </c>
      <c r="Q149" t="s">
        <v>24</v>
      </c>
      <c r="R149" t="s">
        <v>46</v>
      </c>
    </row>
    <row r="150" spans="1:18" x14ac:dyDescent="0.25">
      <c r="A150" s="1">
        <v>44585</v>
      </c>
      <c r="B150" t="s">
        <v>18</v>
      </c>
      <c r="C150">
        <v>154</v>
      </c>
      <c r="D150" t="s">
        <v>48</v>
      </c>
      <c r="E150">
        <v>1500</v>
      </c>
      <c r="F150">
        <v>57</v>
      </c>
      <c r="G150">
        <v>42</v>
      </c>
      <c r="H150">
        <v>3500</v>
      </c>
      <c r="I150" s="2">
        <v>147000</v>
      </c>
      <c r="J150">
        <v>4</v>
      </c>
      <c r="K150" s="2">
        <v>3360</v>
      </c>
      <c r="L150" t="s">
        <v>28</v>
      </c>
      <c r="M150" t="s">
        <v>42</v>
      </c>
      <c r="N150" t="s">
        <v>30</v>
      </c>
      <c r="O150">
        <v>22063</v>
      </c>
      <c r="P150" t="s">
        <v>23</v>
      </c>
      <c r="Q150" t="s">
        <v>40</v>
      </c>
      <c r="R150" t="s">
        <v>46</v>
      </c>
    </row>
    <row r="151" spans="1:18" x14ac:dyDescent="0.25">
      <c r="A151" s="1">
        <v>44785</v>
      </c>
      <c r="B151" t="s">
        <v>43</v>
      </c>
      <c r="C151">
        <v>155</v>
      </c>
      <c r="D151" t="s">
        <v>51</v>
      </c>
      <c r="E151">
        <v>1000</v>
      </c>
      <c r="F151">
        <v>52</v>
      </c>
      <c r="G151">
        <v>27</v>
      </c>
      <c r="H151">
        <v>2500</v>
      </c>
      <c r="I151" s="2">
        <v>67500</v>
      </c>
      <c r="J151">
        <v>2</v>
      </c>
      <c r="K151" s="2">
        <v>2450</v>
      </c>
      <c r="L151" t="s">
        <v>28</v>
      </c>
      <c r="M151" t="s">
        <v>21</v>
      </c>
      <c r="N151" t="s">
        <v>35</v>
      </c>
      <c r="O151">
        <v>21032</v>
      </c>
      <c r="P151" t="s">
        <v>36</v>
      </c>
      <c r="Q151" t="s">
        <v>39</v>
      </c>
      <c r="R151" t="s">
        <v>25</v>
      </c>
    </row>
    <row r="152" spans="1:18" x14ac:dyDescent="0.25">
      <c r="A152" s="1">
        <v>44718</v>
      </c>
      <c r="B152" t="s">
        <v>47</v>
      </c>
      <c r="C152">
        <v>156</v>
      </c>
      <c r="D152" t="s">
        <v>48</v>
      </c>
      <c r="E152">
        <v>1500</v>
      </c>
      <c r="F152">
        <v>129</v>
      </c>
      <c r="G152">
        <v>47</v>
      </c>
      <c r="H152">
        <v>3500</v>
      </c>
      <c r="I152" s="2">
        <v>164500</v>
      </c>
      <c r="J152">
        <v>9</v>
      </c>
      <c r="K152" s="2">
        <v>3185</v>
      </c>
      <c r="L152" t="s">
        <v>20</v>
      </c>
      <c r="M152" t="s">
        <v>29</v>
      </c>
      <c r="N152" t="s">
        <v>22</v>
      </c>
      <c r="O152">
        <v>21350</v>
      </c>
      <c r="P152" t="s">
        <v>36</v>
      </c>
      <c r="Q152" t="s">
        <v>39</v>
      </c>
      <c r="R152" t="s">
        <v>25</v>
      </c>
    </row>
    <row r="153" spans="1:18" x14ac:dyDescent="0.25">
      <c r="A153" s="1">
        <v>44962</v>
      </c>
      <c r="B153" t="s">
        <v>47</v>
      </c>
      <c r="C153">
        <v>157</v>
      </c>
      <c r="D153" t="s">
        <v>19</v>
      </c>
      <c r="E153">
        <v>2500</v>
      </c>
      <c r="F153">
        <v>80</v>
      </c>
      <c r="G153">
        <v>16</v>
      </c>
      <c r="H153">
        <v>5000</v>
      </c>
      <c r="I153" s="2">
        <v>80000</v>
      </c>
      <c r="J153">
        <v>1</v>
      </c>
      <c r="K153" s="2">
        <v>4950</v>
      </c>
      <c r="L153" t="s">
        <v>33</v>
      </c>
      <c r="M153" t="s">
        <v>21</v>
      </c>
      <c r="N153" t="s">
        <v>35</v>
      </c>
      <c r="O153">
        <v>21001</v>
      </c>
      <c r="P153" t="s">
        <v>36</v>
      </c>
      <c r="Q153" t="s">
        <v>39</v>
      </c>
      <c r="R153" t="s">
        <v>31</v>
      </c>
    </row>
    <row r="154" spans="1:18" x14ac:dyDescent="0.25">
      <c r="A154" s="1">
        <v>44692</v>
      </c>
      <c r="B154" t="s">
        <v>32</v>
      </c>
      <c r="C154">
        <v>158</v>
      </c>
      <c r="D154" t="s">
        <v>48</v>
      </c>
      <c r="E154">
        <v>1500</v>
      </c>
      <c r="F154">
        <v>60</v>
      </c>
      <c r="G154">
        <v>46</v>
      </c>
      <c r="H154">
        <v>3500</v>
      </c>
      <c r="I154" s="2">
        <v>161000</v>
      </c>
      <c r="J154">
        <v>7</v>
      </c>
      <c r="K154" s="2">
        <v>3255</v>
      </c>
      <c r="L154" t="s">
        <v>20</v>
      </c>
      <c r="M154" t="s">
        <v>34</v>
      </c>
      <c r="N154" t="s">
        <v>35</v>
      </c>
      <c r="O154">
        <v>21447</v>
      </c>
      <c r="P154" t="s">
        <v>36</v>
      </c>
      <c r="Q154" t="s">
        <v>24</v>
      </c>
      <c r="R154" t="s">
        <v>31</v>
      </c>
    </row>
    <row r="155" spans="1:18" x14ac:dyDescent="0.25">
      <c r="A155" s="1">
        <v>44794</v>
      </c>
      <c r="B155" t="s">
        <v>41</v>
      </c>
      <c r="C155">
        <v>159</v>
      </c>
      <c r="D155" t="s">
        <v>27</v>
      </c>
      <c r="E155">
        <v>1500</v>
      </c>
      <c r="F155">
        <v>35</v>
      </c>
      <c r="G155">
        <v>40</v>
      </c>
      <c r="H155">
        <v>3000</v>
      </c>
      <c r="I155" s="2">
        <v>120000</v>
      </c>
      <c r="J155">
        <v>10</v>
      </c>
      <c r="K155" s="2">
        <v>2700</v>
      </c>
      <c r="L155" t="s">
        <v>28</v>
      </c>
      <c r="M155" t="s">
        <v>29</v>
      </c>
      <c r="N155" t="s">
        <v>22</v>
      </c>
      <c r="O155">
        <v>22259</v>
      </c>
      <c r="P155" t="s">
        <v>23</v>
      </c>
      <c r="Q155" t="s">
        <v>40</v>
      </c>
      <c r="R155" t="s">
        <v>25</v>
      </c>
    </row>
    <row r="156" spans="1:18" x14ac:dyDescent="0.25">
      <c r="A156" s="1">
        <v>44849</v>
      </c>
      <c r="B156" t="s">
        <v>44</v>
      </c>
      <c r="C156">
        <v>160</v>
      </c>
      <c r="D156" t="s">
        <v>27</v>
      </c>
      <c r="E156">
        <v>1500</v>
      </c>
      <c r="F156">
        <v>39</v>
      </c>
      <c r="G156">
        <v>61</v>
      </c>
      <c r="H156">
        <v>3000</v>
      </c>
      <c r="I156" s="2">
        <v>183000</v>
      </c>
      <c r="J156">
        <v>5</v>
      </c>
      <c r="K156" s="2">
        <v>2850</v>
      </c>
      <c r="L156" t="s">
        <v>50</v>
      </c>
      <c r="M156" t="s">
        <v>21</v>
      </c>
      <c r="N156" t="s">
        <v>22</v>
      </c>
      <c r="O156">
        <v>21110</v>
      </c>
      <c r="P156" t="s">
        <v>36</v>
      </c>
      <c r="Q156" t="s">
        <v>39</v>
      </c>
      <c r="R156" t="s">
        <v>46</v>
      </c>
    </row>
    <row r="157" spans="1:18" x14ac:dyDescent="0.25">
      <c r="A157" s="1">
        <v>44447</v>
      </c>
      <c r="B157" t="s">
        <v>26</v>
      </c>
      <c r="C157">
        <v>161</v>
      </c>
      <c r="D157" t="s">
        <v>19</v>
      </c>
      <c r="E157">
        <v>2500</v>
      </c>
      <c r="F157">
        <v>22</v>
      </c>
      <c r="G157">
        <v>94</v>
      </c>
      <c r="H157">
        <v>5000</v>
      </c>
      <c r="I157" s="2">
        <v>470000</v>
      </c>
      <c r="J157">
        <v>4</v>
      </c>
      <c r="K157" s="2">
        <v>4800</v>
      </c>
      <c r="L157" t="s">
        <v>50</v>
      </c>
      <c r="M157" t="s">
        <v>42</v>
      </c>
      <c r="N157" t="s">
        <v>22</v>
      </c>
      <c r="O157">
        <v>21441</v>
      </c>
      <c r="P157" t="s">
        <v>36</v>
      </c>
      <c r="Q157" t="s">
        <v>24</v>
      </c>
      <c r="R157" t="s">
        <v>31</v>
      </c>
    </row>
    <row r="158" spans="1:18" x14ac:dyDescent="0.25">
      <c r="A158" s="1">
        <v>44485</v>
      </c>
      <c r="B158" t="s">
        <v>18</v>
      </c>
      <c r="C158">
        <v>162</v>
      </c>
      <c r="D158" t="s">
        <v>48</v>
      </c>
      <c r="E158">
        <v>1500</v>
      </c>
      <c r="F158">
        <v>40</v>
      </c>
      <c r="G158">
        <v>59</v>
      </c>
      <c r="H158">
        <v>3500</v>
      </c>
      <c r="I158" s="2">
        <v>206500</v>
      </c>
      <c r="J158">
        <v>3</v>
      </c>
      <c r="K158" s="2">
        <v>3395</v>
      </c>
      <c r="L158" t="s">
        <v>20</v>
      </c>
      <c r="M158" t="s">
        <v>34</v>
      </c>
      <c r="N158" t="s">
        <v>35</v>
      </c>
      <c r="O158">
        <v>22790</v>
      </c>
      <c r="P158" t="s">
        <v>23</v>
      </c>
      <c r="Q158" t="s">
        <v>24</v>
      </c>
      <c r="R158" t="s">
        <v>46</v>
      </c>
    </row>
    <row r="159" spans="1:18" x14ac:dyDescent="0.25">
      <c r="A159" s="1">
        <v>44514</v>
      </c>
      <c r="B159" t="s">
        <v>43</v>
      </c>
      <c r="C159">
        <v>163</v>
      </c>
      <c r="D159" t="s">
        <v>45</v>
      </c>
      <c r="E159">
        <v>3000</v>
      </c>
      <c r="F159">
        <v>105</v>
      </c>
      <c r="G159">
        <v>15</v>
      </c>
      <c r="H159">
        <v>7000</v>
      </c>
      <c r="I159" s="2">
        <v>105000</v>
      </c>
      <c r="J159">
        <v>4</v>
      </c>
      <c r="K159" s="2">
        <v>6720</v>
      </c>
      <c r="L159" t="s">
        <v>33</v>
      </c>
      <c r="M159" t="s">
        <v>42</v>
      </c>
      <c r="N159" t="s">
        <v>30</v>
      </c>
      <c r="O159">
        <v>22646</v>
      </c>
      <c r="P159" t="s">
        <v>23</v>
      </c>
      <c r="Q159" t="s">
        <v>39</v>
      </c>
      <c r="R159" t="s">
        <v>46</v>
      </c>
    </row>
    <row r="160" spans="1:18" x14ac:dyDescent="0.25">
      <c r="A160" s="1">
        <v>44841</v>
      </c>
      <c r="B160" t="s">
        <v>47</v>
      </c>
      <c r="C160">
        <v>164</v>
      </c>
      <c r="D160" t="s">
        <v>27</v>
      </c>
      <c r="E160">
        <v>1500</v>
      </c>
      <c r="F160">
        <v>80</v>
      </c>
      <c r="G160">
        <v>36</v>
      </c>
      <c r="H160">
        <v>3000</v>
      </c>
      <c r="I160" s="2">
        <v>108000</v>
      </c>
      <c r="J160">
        <v>3</v>
      </c>
      <c r="K160" s="2">
        <v>2910</v>
      </c>
      <c r="L160" t="s">
        <v>28</v>
      </c>
      <c r="M160" t="s">
        <v>29</v>
      </c>
      <c r="N160" t="s">
        <v>30</v>
      </c>
      <c r="O160">
        <v>22178</v>
      </c>
      <c r="P160" t="s">
        <v>36</v>
      </c>
      <c r="Q160" t="s">
        <v>39</v>
      </c>
      <c r="R160" t="s">
        <v>31</v>
      </c>
    </row>
    <row r="161" spans="1:18" x14ac:dyDescent="0.25">
      <c r="A161" s="1">
        <v>44595</v>
      </c>
      <c r="B161" t="s">
        <v>18</v>
      </c>
      <c r="C161">
        <v>165</v>
      </c>
      <c r="D161" t="s">
        <v>27</v>
      </c>
      <c r="E161">
        <v>1500</v>
      </c>
      <c r="F161">
        <v>112</v>
      </c>
      <c r="G161">
        <v>89</v>
      </c>
      <c r="H161">
        <v>3000</v>
      </c>
      <c r="I161" s="2">
        <v>267000</v>
      </c>
      <c r="J161">
        <v>9</v>
      </c>
      <c r="K161" s="2">
        <v>2730</v>
      </c>
      <c r="L161" t="s">
        <v>50</v>
      </c>
      <c r="M161" t="s">
        <v>34</v>
      </c>
      <c r="N161" t="s">
        <v>30</v>
      </c>
      <c r="O161">
        <v>22890</v>
      </c>
      <c r="P161" t="s">
        <v>36</v>
      </c>
      <c r="Q161" t="s">
        <v>40</v>
      </c>
      <c r="R161" t="s">
        <v>46</v>
      </c>
    </row>
    <row r="162" spans="1:18" x14ac:dyDescent="0.25">
      <c r="A162" s="1">
        <v>44959</v>
      </c>
      <c r="B162" t="s">
        <v>26</v>
      </c>
      <c r="C162">
        <v>166</v>
      </c>
      <c r="D162" t="s">
        <v>19</v>
      </c>
      <c r="E162">
        <v>2500</v>
      </c>
      <c r="F162">
        <v>63</v>
      </c>
      <c r="G162">
        <v>78</v>
      </c>
      <c r="H162">
        <v>5000</v>
      </c>
      <c r="I162" s="2">
        <v>390000</v>
      </c>
      <c r="J162">
        <v>3</v>
      </c>
      <c r="K162" s="2">
        <v>4850</v>
      </c>
      <c r="L162" t="s">
        <v>38</v>
      </c>
      <c r="M162" t="s">
        <v>42</v>
      </c>
      <c r="N162" t="s">
        <v>35</v>
      </c>
      <c r="O162">
        <v>21012</v>
      </c>
      <c r="P162" t="s">
        <v>23</v>
      </c>
      <c r="Q162" t="s">
        <v>39</v>
      </c>
      <c r="R162" t="s">
        <v>46</v>
      </c>
    </row>
    <row r="163" spans="1:18" x14ac:dyDescent="0.25">
      <c r="A163" s="1">
        <v>44560</v>
      </c>
      <c r="B163" t="s">
        <v>53</v>
      </c>
      <c r="C163">
        <v>167</v>
      </c>
      <c r="D163" t="s">
        <v>45</v>
      </c>
      <c r="E163">
        <v>3000</v>
      </c>
      <c r="F163">
        <v>55</v>
      </c>
      <c r="G163">
        <v>34</v>
      </c>
      <c r="H163">
        <v>7000</v>
      </c>
      <c r="I163" s="2">
        <v>238000</v>
      </c>
      <c r="J163">
        <v>8</v>
      </c>
      <c r="K163" s="2">
        <v>6440</v>
      </c>
      <c r="L163" t="s">
        <v>20</v>
      </c>
      <c r="M163" t="s">
        <v>42</v>
      </c>
      <c r="N163" t="s">
        <v>35</v>
      </c>
      <c r="O163">
        <v>22447</v>
      </c>
      <c r="P163" t="s">
        <v>23</v>
      </c>
      <c r="Q163" t="s">
        <v>39</v>
      </c>
      <c r="R163" t="s">
        <v>31</v>
      </c>
    </row>
    <row r="164" spans="1:18" x14ac:dyDescent="0.25">
      <c r="A164" s="1">
        <v>44518</v>
      </c>
      <c r="B164" t="s">
        <v>52</v>
      </c>
      <c r="C164">
        <v>169</v>
      </c>
      <c r="D164" t="s">
        <v>19</v>
      </c>
      <c r="E164">
        <v>2500</v>
      </c>
      <c r="F164">
        <v>141</v>
      </c>
      <c r="G164">
        <v>5</v>
      </c>
      <c r="H164">
        <v>5000</v>
      </c>
      <c r="I164" s="2">
        <v>25000</v>
      </c>
      <c r="J164">
        <v>3</v>
      </c>
      <c r="K164" s="2">
        <v>4850</v>
      </c>
      <c r="L164" t="s">
        <v>33</v>
      </c>
      <c r="M164" t="s">
        <v>29</v>
      </c>
      <c r="N164" t="s">
        <v>35</v>
      </c>
      <c r="O164">
        <v>22200</v>
      </c>
      <c r="P164" t="s">
        <v>36</v>
      </c>
      <c r="Q164" t="s">
        <v>39</v>
      </c>
      <c r="R164" t="s">
        <v>25</v>
      </c>
    </row>
    <row r="165" spans="1:18" x14ac:dyDescent="0.25">
      <c r="A165" s="1">
        <v>44757</v>
      </c>
      <c r="B165" t="s">
        <v>37</v>
      </c>
      <c r="C165">
        <v>170</v>
      </c>
      <c r="D165" t="s">
        <v>27</v>
      </c>
      <c r="E165">
        <v>1500</v>
      </c>
      <c r="F165">
        <v>87</v>
      </c>
      <c r="G165">
        <v>79</v>
      </c>
      <c r="H165">
        <v>3000</v>
      </c>
      <c r="I165" s="2">
        <v>237000</v>
      </c>
      <c r="J165">
        <v>9</v>
      </c>
      <c r="K165" s="2">
        <v>2730</v>
      </c>
      <c r="L165" t="s">
        <v>28</v>
      </c>
      <c r="M165" t="s">
        <v>34</v>
      </c>
      <c r="N165" t="s">
        <v>35</v>
      </c>
      <c r="O165">
        <v>21427</v>
      </c>
      <c r="P165" t="s">
        <v>36</v>
      </c>
      <c r="Q165" t="s">
        <v>39</v>
      </c>
      <c r="R165" t="s">
        <v>25</v>
      </c>
    </row>
    <row r="166" spans="1:18" x14ac:dyDescent="0.25">
      <c r="A166" s="1">
        <v>44984</v>
      </c>
      <c r="B166" t="s">
        <v>32</v>
      </c>
      <c r="C166">
        <v>171</v>
      </c>
      <c r="D166" t="s">
        <v>45</v>
      </c>
      <c r="E166">
        <v>3000</v>
      </c>
      <c r="F166">
        <v>116</v>
      </c>
      <c r="G166">
        <v>23</v>
      </c>
      <c r="H166">
        <v>7000</v>
      </c>
      <c r="I166" s="2">
        <v>161000</v>
      </c>
      <c r="J166">
        <v>1</v>
      </c>
      <c r="K166" s="2">
        <v>6930</v>
      </c>
      <c r="L166" t="s">
        <v>38</v>
      </c>
      <c r="M166" t="s">
        <v>34</v>
      </c>
      <c r="N166" t="s">
        <v>22</v>
      </c>
      <c r="O166">
        <v>21320</v>
      </c>
      <c r="P166" t="s">
        <v>36</v>
      </c>
      <c r="Q166" t="s">
        <v>24</v>
      </c>
      <c r="R166" t="s">
        <v>25</v>
      </c>
    </row>
    <row r="167" spans="1:18" x14ac:dyDescent="0.25">
      <c r="A167" s="1">
        <v>44747</v>
      </c>
      <c r="B167" t="s">
        <v>52</v>
      </c>
      <c r="C167">
        <v>172</v>
      </c>
      <c r="D167" t="s">
        <v>51</v>
      </c>
      <c r="E167">
        <v>1000</v>
      </c>
      <c r="F167">
        <v>126</v>
      </c>
      <c r="G167">
        <v>1</v>
      </c>
      <c r="H167">
        <v>2500</v>
      </c>
      <c r="I167" s="2">
        <v>2500</v>
      </c>
      <c r="J167">
        <v>9</v>
      </c>
      <c r="K167" s="2">
        <v>2275</v>
      </c>
      <c r="L167" t="s">
        <v>50</v>
      </c>
      <c r="M167" t="s">
        <v>34</v>
      </c>
      <c r="N167" t="s">
        <v>30</v>
      </c>
      <c r="O167">
        <v>22518</v>
      </c>
      <c r="P167" t="s">
        <v>23</v>
      </c>
      <c r="Q167" t="s">
        <v>24</v>
      </c>
      <c r="R167" t="s">
        <v>46</v>
      </c>
    </row>
    <row r="168" spans="1:18" x14ac:dyDescent="0.25">
      <c r="A168" s="1">
        <v>45166</v>
      </c>
      <c r="B168" t="s">
        <v>53</v>
      </c>
      <c r="C168">
        <v>173</v>
      </c>
      <c r="D168" t="s">
        <v>45</v>
      </c>
      <c r="E168">
        <v>3000</v>
      </c>
      <c r="F168">
        <v>97</v>
      </c>
      <c r="G168">
        <v>12</v>
      </c>
      <c r="H168">
        <v>7000</v>
      </c>
      <c r="I168" s="2">
        <v>84000</v>
      </c>
      <c r="J168">
        <v>0</v>
      </c>
      <c r="K168" s="2">
        <v>7000</v>
      </c>
      <c r="L168" t="s">
        <v>50</v>
      </c>
      <c r="M168" t="s">
        <v>29</v>
      </c>
      <c r="N168" t="s">
        <v>35</v>
      </c>
      <c r="O168">
        <v>22252</v>
      </c>
      <c r="P168" t="s">
        <v>23</v>
      </c>
      <c r="Q168" t="s">
        <v>39</v>
      </c>
      <c r="R168" t="s">
        <v>31</v>
      </c>
    </row>
    <row r="169" spans="1:18" x14ac:dyDescent="0.25">
      <c r="A169" s="1">
        <v>45157</v>
      </c>
      <c r="B169" t="s">
        <v>52</v>
      </c>
      <c r="C169">
        <v>174</v>
      </c>
      <c r="D169" t="s">
        <v>51</v>
      </c>
      <c r="E169">
        <v>1000</v>
      </c>
      <c r="F169">
        <v>67</v>
      </c>
      <c r="G169">
        <v>26</v>
      </c>
      <c r="H169">
        <v>2500</v>
      </c>
      <c r="I169" s="2">
        <v>65000</v>
      </c>
      <c r="J169">
        <v>5</v>
      </c>
      <c r="K169" s="2">
        <v>2375</v>
      </c>
      <c r="L169" t="s">
        <v>20</v>
      </c>
      <c r="M169" t="s">
        <v>34</v>
      </c>
      <c r="N169" t="s">
        <v>22</v>
      </c>
      <c r="O169">
        <v>21094</v>
      </c>
      <c r="P169" t="s">
        <v>23</v>
      </c>
      <c r="Q169" t="s">
        <v>39</v>
      </c>
      <c r="R169" t="s">
        <v>25</v>
      </c>
    </row>
    <row r="170" spans="1:18" x14ac:dyDescent="0.25">
      <c r="A170" s="1">
        <v>44894</v>
      </c>
      <c r="B170" t="s">
        <v>54</v>
      </c>
      <c r="C170">
        <v>175</v>
      </c>
      <c r="D170" t="s">
        <v>19</v>
      </c>
      <c r="E170">
        <v>2500</v>
      </c>
      <c r="F170">
        <v>119</v>
      </c>
      <c r="G170">
        <v>12</v>
      </c>
      <c r="H170">
        <v>5000</v>
      </c>
      <c r="I170" s="2">
        <v>60000</v>
      </c>
      <c r="J170">
        <v>6</v>
      </c>
      <c r="K170" s="2">
        <v>4700</v>
      </c>
      <c r="L170" t="s">
        <v>50</v>
      </c>
      <c r="M170" t="s">
        <v>21</v>
      </c>
      <c r="N170" t="s">
        <v>22</v>
      </c>
      <c r="O170">
        <v>22844</v>
      </c>
      <c r="P170" t="s">
        <v>23</v>
      </c>
      <c r="Q170" t="s">
        <v>40</v>
      </c>
      <c r="R170" t="s">
        <v>31</v>
      </c>
    </row>
    <row r="171" spans="1:18" x14ac:dyDescent="0.25">
      <c r="A171" s="1">
        <v>44742</v>
      </c>
      <c r="B171" t="s">
        <v>26</v>
      </c>
      <c r="C171">
        <v>176</v>
      </c>
      <c r="D171" t="s">
        <v>19</v>
      </c>
      <c r="E171">
        <v>2500</v>
      </c>
      <c r="F171">
        <v>28</v>
      </c>
      <c r="G171">
        <v>90</v>
      </c>
      <c r="H171">
        <v>5000</v>
      </c>
      <c r="I171" s="2">
        <v>450000</v>
      </c>
      <c r="J171">
        <v>10</v>
      </c>
      <c r="K171" s="2">
        <v>4500</v>
      </c>
      <c r="L171" t="s">
        <v>50</v>
      </c>
      <c r="M171" t="s">
        <v>34</v>
      </c>
      <c r="N171" t="s">
        <v>35</v>
      </c>
      <c r="O171">
        <v>22485</v>
      </c>
      <c r="P171" t="s">
        <v>23</v>
      </c>
      <c r="Q171" t="s">
        <v>39</v>
      </c>
      <c r="R171" t="s">
        <v>25</v>
      </c>
    </row>
    <row r="172" spans="1:18" x14ac:dyDescent="0.25">
      <c r="A172" s="1">
        <v>44981</v>
      </c>
      <c r="B172" t="s">
        <v>44</v>
      </c>
      <c r="C172">
        <v>177</v>
      </c>
      <c r="D172" t="s">
        <v>45</v>
      </c>
      <c r="E172">
        <v>3000</v>
      </c>
      <c r="F172">
        <v>53</v>
      </c>
      <c r="G172">
        <v>71</v>
      </c>
      <c r="H172">
        <v>7000</v>
      </c>
      <c r="I172" s="2">
        <v>497000</v>
      </c>
      <c r="J172">
        <v>1</v>
      </c>
      <c r="K172" s="2">
        <v>6930</v>
      </c>
      <c r="L172" t="s">
        <v>33</v>
      </c>
      <c r="M172" t="s">
        <v>21</v>
      </c>
      <c r="N172" t="s">
        <v>35</v>
      </c>
      <c r="O172">
        <v>21404</v>
      </c>
      <c r="P172" t="s">
        <v>36</v>
      </c>
      <c r="Q172" t="s">
        <v>24</v>
      </c>
      <c r="R172" t="s">
        <v>25</v>
      </c>
    </row>
    <row r="173" spans="1:18" x14ac:dyDescent="0.25">
      <c r="A173" s="1">
        <v>44481</v>
      </c>
      <c r="B173" t="s">
        <v>41</v>
      </c>
      <c r="C173">
        <v>178</v>
      </c>
      <c r="D173" t="s">
        <v>48</v>
      </c>
      <c r="E173">
        <v>1500</v>
      </c>
      <c r="F173">
        <v>76</v>
      </c>
      <c r="G173">
        <v>25</v>
      </c>
      <c r="H173">
        <v>3500</v>
      </c>
      <c r="I173" s="2">
        <v>87500</v>
      </c>
      <c r="J173">
        <v>9</v>
      </c>
      <c r="K173" s="2">
        <v>3185</v>
      </c>
      <c r="L173" t="s">
        <v>28</v>
      </c>
      <c r="M173" t="s">
        <v>42</v>
      </c>
      <c r="N173" t="s">
        <v>22</v>
      </c>
      <c r="O173">
        <v>21499</v>
      </c>
      <c r="P173" t="s">
        <v>36</v>
      </c>
      <c r="Q173" t="s">
        <v>39</v>
      </c>
      <c r="R173" t="s">
        <v>25</v>
      </c>
    </row>
    <row r="174" spans="1:18" x14ac:dyDescent="0.25">
      <c r="A174" s="1">
        <v>44763</v>
      </c>
      <c r="B174" t="s">
        <v>54</v>
      </c>
      <c r="C174">
        <v>179</v>
      </c>
      <c r="D174" t="s">
        <v>48</v>
      </c>
      <c r="E174">
        <v>1500</v>
      </c>
      <c r="F174">
        <v>145</v>
      </c>
      <c r="G174">
        <v>95</v>
      </c>
      <c r="H174">
        <v>3500</v>
      </c>
      <c r="I174" s="2">
        <v>332500</v>
      </c>
      <c r="J174">
        <v>0</v>
      </c>
      <c r="K174" s="2">
        <v>3500</v>
      </c>
      <c r="L174" t="s">
        <v>20</v>
      </c>
      <c r="M174" t="s">
        <v>34</v>
      </c>
      <c r="N174" t="s">
        <v>30</v>
      </c>
      <c r="O174">
        <v>21772</v>
      </c>
      <c r="P174" t="s">
        <v>23</v>
      </c>
      <c r="Q174" t="s">
        <v>40</v>
      </c>
      <c r="R174" t="s">
        <v>46</v>
      </c>
    </row>
    <row r="175" spans="1:18" x14ac:dyDescent="0.25">
      <c r="A175" s="1">
        <v>44875</v>
      </c>
      <c r="B175" t="s">
        <v>41</v>
      </c>
      <c r="C175">
        <v>180</v>
      </c>
      <c r="D175" t="s">
        <v>51</v>
      </c>
      <c r="E175">
        <v>1000</v>
      </c>
      <c r="F175">
        <v>45</v>
      </c>
      <c r="G175">
        <v>64</v>
      </c>
      <c r="H175">
        <v>2500</v>
      </c>
      <c r="I175" s="2">
        <v>160000</v>
      </c>
      <c r="J175">
        <v>8</v>
      </c>
      <c r="K175" s="2">
        <v>2300</v>
      </c>
      <c r="L175" t="s">
        <v>50</v>
      </c>
      <c r="M175" t="s">
        <v>21</v>
      </c>
      <c r="N175" t="s">
        <v>30</v>
      </c>
      <c r="O175">
        <v>21581</v>
      </c>
      <c r="P175" t="s">
        <v>36</v>
      </c>
      <c r="Q175" t="s">
        <v>40</v>
      </c>
      <c r="R175" t="s">
        <v>46</v>
      </c>
    </row>
    <row r="176" spans="1:18" x14ac:dyDescent="0.25">
      <c r="A176" s="1">
        <v>44763</v>
      </c>
      <c r="B176" t="s">
        <v>53</v>
      </c>
      <c r="C176">
        <v>181</v>
      </c>
      <c r="D176" t="s">
        <v>27</v>
      </c>
      <c r="E176">
        <v>1500</v>
      </c>
      <c r="F176">
        <v>103</v>
      </c>
      <c r="G176">
        <v>7</v>
      </c>
      <c r="H176">
        <v>3000</v>
      </c>
      <c r="I176" s="2">
        <v>21000</v>
      </c>
      <c r="J176">
        <v>5</v>
      </c>
      <c r="K176" s="2">
        <v>2850</v>
      </c>
      <c r="L176" t="s">
        <v>28</v>
      </c>
      <c r="M176" t="s">
        <v>21</v>
      </c>
      <c r="N176" t="s">
        <v>30</v>
      </c>
      <c r="O176">
        <v>21479</v>
      </c>
      <c r="P176" t="s">
        <v>36</v>
      </c>
      <c r="Q176" t="s">
        <v>40</v>
      </c>
      <c r="R176" t="s">
        <v>31</v>
      </c>
    </row>
    <row r="177" spans="1:18" x14ac:dyDescent="0.25">
      <c r="A177" s="1">
        <v>44696</v>
      </c>
      <c r="B177" t="s">
        <v>43</v>
      </c>
      <c r="C177">
        <v>182</v>
      </c>
      <c r="D177" t="s">
        <v>27</v>
      </c>
      <c r="E177">
        <v>1500</v>
      </c>
      <c r="F177">
        <v>82</v>
      </c>
      <c r="G177">
        <v>12</v>
      </c>
      <c r="H177">
        <v>3000</v>
      </c>
      <c r="I177" s="2">
        <v>36000</v>
      </c>
      <c r="J177">
        <v>7</v>
      </c>
      <c r="K177" s="2">
        <v>2790</v>
      </c>
      <c r="L177" t="s">
        <v>28</v>
      </c>
      <c r="M177" t="s">
        <v>42</v>
      </c>
      <c r="N177" t="s">
        <v>35</v>
      </c>
      <c r="O177">
        <v>22306</v>
      </c>
      <c r="P177" t="s">
        <v>23</v>
      </c>
      <c r="Q177" t="s">
        <v>39</v>
      </c>
      <c r="R177" t="s">
        <v>46</v>
      </c>
    </row>
    <row r="178" spans="1:18" x14ac:dyDescent="0.25">
      <c r="A178" s="1">
        <v>44739</v>
      </c>
      <c r="B178" t="s">
        <v>32</v>
      </c>
      <c r="C178">
        <v>183</v>
      </c>
      <c r="D178" t="s">
        <v>19</v>
      </c>
      <c r="E178">
        <v>2500</v>
      </c>
      <c r="F178">
        <v>129</v>
      </c>
      <c r="G178">
        <v>100</v>
      </c>
      <c r="H178">
        <v>5000</v>
      </c>
      <c r="I178" s="2">
        <v>500000</v>
      </c>
      <c r="J178">
        <v>9</v>
      </c>
      <c r="K178" s="2">
        <v>4550</v>
      </c>
      <c r="L178" t="s">
        <v>28</v>
      </c>
      <c r="M178" t="s">
        <v>21</v>
      </c>
      <c r="N178" t="s">
        <v>35</v>
      </c>
      <c r="O178">
        <v>21679</v>
      </c>
      <c r="P178" t="s">
        <v>36</v>
      </c>
      <c r="Q178" t="s">
        <v>39</v>
      </c>
      <c r="R178" t="s">
        <v>46</v>
      </c>
    </row>
    <row r="179" spans="1:18" x14ac:dyDescent="0.25">
      <c r="A179" s="1">
        <v>45155</v>
      </c>
      <c r="B179" t="s">
        <v>54</v>
      </c>
      <c r="C179">
        <v>184</v>
      </c>
      <c r="D179" t="s">
        <v>45</v>
      </c>
      <c r="E179">
        <v>3000</v>
      </c>
      <c r="F179">
        <v>126</v>
      </c>
      <c r="G179">
        <v>81</v>
      </c>
      <c r="H179">
        <v>7000</v>
      </c>
      <c r="I179" s="2">
        <v>567000</v>
      </c>
      <c r="J179">
        <v>8</v>
      </c>
      <c r="K179" s="2">
        <v>6440</v>
      </c>
      <c r="L179" t="s">
        <v>28</v>
      </c>
      <c r="M179" t="s">
        <v>21</v>
      </c>
      <c r="N179" t="s">
        <v>22</v>
      </c>
      <c r="O179">
        <v>22626</v>
      </c>
      <c r="P179" t="s">
        <v>36</v>
      </c>
      <c r="Q179" t="s">
        <v>24</v>
      </c>
      <c r="R179" t="s">
        <v>46</v>
      </c>
    </row>
    <row r="180" spans="1:18" x14ac:dyDescent="0.25">
      <c r="A180" s="1">
        <v>44630</v>
      </c>
      <c r="B180" t="s">
        <v>44</v>
      </c>
      <c r="C180">
        <v>185</v>
      </c>
      <c r="D180" t="s">
        <v>19</v>
      </c>
      <c r="E180">
        <v>2500</v>
      </c>
      <c r="F180">
        <v>82</v>
      </c>
      <c r="G180">
        <v>26</v>
      </c>
      <c r="H180">
        <v>5000</v>
      </c>
      <c r="I180" s="2">
        <v>130000</v>
      </c>
      <c r="J180">
        <v>1</v>
      </c>
      <c r="K180" s="2">
        <v>4950</v>
      </c>
      <c r="L180" t="s">
        <v>33</v>
      </c>
      <c r="M180" t="s">
        <v>29</v>
      </c>
      <c r="N180" t="s">
        <v>35</v>
      </c>
      <c r="O180">
        <v>22911</v>
      </c>
      <c r="P180" t="s">
        <v>23</v>
      </c>
      <c r="Q180" t="s">
        <v>39</v>
      </c>
      <c r="R180" t="s">
        <v>46</v>
      </c>
    </row>
    <row r="181" spans="1:18" x14ac:dyDescent="0.25">
      <c r="A181" s="1">
        <v>44554</v>
      </c>
      <c r="B181" t="s">
        <v>47</v>
      </c>
      <c r="C181">
        <v>186</v>
      </c>
      <c r="D181" t="s">
        <v>19</v>
      </c>
      <c r="E181">
        <v>2500</v>
      </c>
      <c r="F181">
        <v>135</v>
      </c>
      <c r="G181">
        <v>66</v>
      </c>
      <c r="H181">
        <v>5000</v>
      </c>
      <c r="I181" s="2">
        <v>330000</v>
      </c>
      <c r="J181">
        <v>8</v>
      </c>
      <c r="K181" s="2">
        <v>4600</v>
      </c>
      <c r="L181" t="s">
        <v>20</v>
      </c>
      <c r="M181" t="s">
        <v>34</v>
      </c>
      <c r="N181" t="s">
        <v>35</v>
      </c>
      <c r="O181">
        <v>21025</v>
      </c>
      <c r="P181" t="s">
        <v>23</v>
      </c>
      <c r="Q181" t="s">
        <v>24</v>
      </c>
      <c r="R181" t="s">
        <v>25</v>
      </c>
    </row>
    <row r="182" spans="1:18" x14ac:dyDescent="0.25">
      <c r="A182" s="1">
        <v>44650</v>
      </c>
      <c r="B182" t="s">
        <v>32</v>
      </c>
      <c r="C182">
        <v>187</v>
      </c>
      <c r="D182" t="s">
        <v>48</v>
      </c>
      <c r="E182">
        <v>1500</v>
      </c>
      <c r="F182">
        <v>128</v>
      </c>
      <c r="G182">
        <v>39</v>
      </c>
      <c r="H182">
        <v>3500</v>
      </c>
      <c r="I182" s="2">
        <v>136500</v>
      </c>
      <c r="J182">
        <v>10</v>
      </c>
      <c r="K182" s="2">
        <v>3150</v>
      </c>
      <c r="L182" t="s">
        <v>20</v>
      </c>
      <c r="M182" t="s">
        <v>21</v>
      </c>
      <c r="N182" t="s">
        <v>35</v>
      </c>
      <c r="O182">
        <v>22588</v>
      </c>
      <c r="P182" t="s">
        <v>36</v>
      </c>
      <c r="Q182" t="s">
        <v>40</v>
      </c>
      <c r="R182" t="s">
        <v>46</v>
      </c>
    </row>
    <row r="183" spans="1:18" x14ac:dyDescent="0.25">
      <c r="A183" s="1">
        <v>44751</v>
      </c>
      <c r="B183" t="s">
        <v>41</v>
      </c>
      <c r="C183">
        <v>188</v>
      </c>
      <c r="D183" t="s">
        <v>19</v>
      </c>
      <c r="E183">
        <v>2500</v>
      </c>
      <c r="F183">
        <v>27</v>
      </c>
      <c r="G183">
        <v>30</v>
      </c>
      <c r="H183">
        <v>5000</v>
      </c>
      <c r="I183" s="2">
        <v>150000</v>
      </c>
      <c r="J183">
        <v>8</v>
      </c>
      <c r="K183" s="2">
        <v>4600</v>
      </c>
      <c r="L183" t="s">
        <v>38</v>
      </c>
      <c r="M183" t="s">
        <v>42</v>
      </c>
      <c r="N183" t="s">
        <v>30</v>
      </c>
      <c r="O183">
        <v>22974</v>
      </c>
      <c r="P183" t="s">
        <v>36</v>
      </c>
      <c r="Q183" t="s">
        <v>24</v>
      </c>
      <c r="R183" t="s">
        <v>31</v>
      </c>
    </row>
    <row r="184" spans="1:18" x14ac:dyDescent="0.25">
      <c r="A184" s="1">
        <v>45176</v>
      </c>
      <c r="B184" t="s">
        <v>43</v>
      </c>
      <c r="C184">
        <v>189</v>
      </c>
      <c r="D184" t="s">
        <v>19</v>
      </c>
      <c r="E184">
        <v>2500</v>
      </c>
      <c r="F184">
        <v>128</v>
      </c>
      <c r="G184">
        <v>64</v>
      </c>
      <c r="H184">
        <v>5000</v>
      </c>
      <c r="I184" s="2">
        <v>320000</v>
      </c>
      <c r="J184">
        <v>2</v>
      </c>
      <c r="K184" s="2">
        <v>4900</v>
      </c>
      <c r="L184" t="s">
        <v>20</v>
      </c>
      <c r="M184" t="s">
        <v>34</v>
      </c>
      <c r="N184" t="s">
        <v>30</v>
      </c>
      <c r="O184">
        <v>21254</v>
      </c>
      <c r="P184" t="s">
        <v>23</v>
      </c>
      <c r="Q184" t="s">
        <v>40</v>
      </c>
      <c r="R184" t="s">
        <v>31</v>
      </c>
    </row>
    <row r="185" spans="1:18" x14ac:dyDescent="0.25">
      <c r="A185" s="1">
        <v>44942</v>
      </c>
      <c r="B185" t="s">
        <v>32</v>
      </c>
      <c r="C185">
        <v>191</v>
      </c>
      <c r="D185" t="s">
        <v>27</v>
      </c>
      <c r="E185">
        <v>1500</v>
      </c>
      <c r="F185">
        <v>142</v>
      </c>
      <c r="G185">
        <v>47</v>
      </c>
      <c r="H185">
        <v>3000</v>
      </c>
      <c r="I185" s="2">
        <v>141000</v>
      </c>
      <c r="J185">
        <v>3</v>
      </c>
      <c r="K185" s="2">
        <v>2910</v>
      </c>
      <c r="L185" t="s">
        <v>28</v>
      </c>
      <c r="M185" t="s">
        <v>34</v>
      </c>
      <c r="N185" t="s">
        <v>22</v>
      </c>
      <c r="O185">
        <v>21707</v>
      </c>
      <c r="P185" t="s">
        <v>36</v>
      </c>
      <c r="Q185" t="s">
        <v>39</v>
      </c>
      <c r="R185" t="s">
        <v>31</v>
      </c>
    </row>
    <row r="186" spans="1:18" x14ac:dyDescent="0.25">
      <c r="A186" s="1">
        <v>44855</v>
      </c>
      <c r="B186" t="s">
        <v>47</v>
      </c>
      <c r="C186">
        <v>192</v>
      </c>
      <c r="D186" t="s">
        <v>45</v>
      </c>
      <c r="E186">
        <v>3000</v>
      </c>
      <c r="F186">
        <v>139</v>
      </c>
      <c r="G186">
        <v>95</v>
      </c>
      <c r="H186">
        <v>7000</v>
      </c>
      <c r="I186" s="2">
        <v>665000</v>
      </c>
      <c r="J186">
        <v>4</v>
      </c>
      <c r="K186" s="2">
        <v>6720</v>
      </c>
      <c r="L186" t="s">
        <v>33</v>
      </c>
      <c r="M186" t="s">
        <v>21</v>
      </c>
      <c r="N186" t="s">
        <v>35</v>
      </c>
      <c r="O186">
        <v>21288</v>
      </c>
      <c r="P186" t="s">
        <v>36</v>
      </c>
      <c r="Q186" t="s">
        <v>39</v>
      </c>
      <c r="R186" t="s">
        <v>31</v>
      </c>
    </row>
    <row r="187" spans="1:18" x14ac:dyDescent="0.25">
      <c r="A187" s="1">
        <v>45110</v>
      </c>
      <c r="B187" t="s">
        <v>54</v>
      </c>
      <c r="C187">
        <v>193</v>
      </c>
      <c r="D187" t="s">
        <v>19</v>
      </c>
      <c r="E187">
        <v>2500</v>
      </c>
      <c r="F187">
        <v>68</v>
      </c>
      <c r="G187">
        <v>24</v>
      </c>
      <c r="H187">
        <v>5000</v>
      </c>
      <c r="I187" s="2">
        <v>120000</v>
      </c>
      <c r="J187">
        <v>9</v>
      </c>
      <c r="K187" s="2">
        <v>4550</v>
      </c>
      <c r="L187" t="s">
        <v>50</v>
      </c>
      <c r="M187" t="s">
        <v>21</v>
      </c>
      <c r="N187" t="s">
        <v>22</v>
      </c>
      <c r="O187">
        <v>21510</v>
      </c>
      <c r="P187" t="s">
        <v>36</v>
      </c>
      <c r="Q187" t="s">
        <v>40</v>
      </c>
      <c r="R187" t="s">
        <v>31</v>
      </c>
    </row>
    <row r="188" spans="1:18" x14ac:dyDescent="0.25">
      <c r="A188" s="1">
        <v>44771</v>
      </c>
      <c r="B188" t="s">
        <v>52</v>
      </c>
      <c r="C188">
        <v>194</v>
      </c>
      <c r="D188" t="s">
        <v>19</v>
      </c>
      <c r="E188">
        <v>2500</v>
      </c>
      <c r="F188">
        <v>43</v>
      </c>
      <c r="G188">
        <v>27</v>
      </c>
      <c r="H188">
        <v>5000</v>
      </c>
      <c r="I188" s="2">
        <v>135000</v>
      </c>
      <c r="J188">
        <v>2</v>
      </c>
      <c r="K188" s="2">
        <v>4900</v>
      </c>
      <c r="L188" t="s">
        <v>28</v>
      </c>
      <c r="M188" t="s">
        <v>29</v>
      </c>
      <c r="N188" t="s">
        <v>35</v>
      </c>
      <c r="O188">
        <v>22087</v>
      </c>
      <c r="P188" t="s">
        <v>23</v>
      </c>
      <c r="Q188" t="s">
        <v>40</v>
      </c>
      <c r="R188" t="s">
        <v>46</v>
      </c>
    </row>
    <row r="189" spans="1:18" x14ac:dyDescent="0.25">
      <c r="A189" s="1">
        <v>45206</v>
      </c>
      <c r="B189" t="s">
        <v>26</v>
      </c>
      <c r="C189">
        <v>195</v>
      </c>
      <c r="D189" t="s">
        <v>19</v>
      </c>
      <c r="E189">
        <v>2500</v>
      </c>
      <c r="F189">
        <v>49</v>
      </c>
      <c r="G189">
        <v>23</v>
      </c>
      <c r="H189">
        <v>5000</v>
      </c>
      <c r="I189" s="2">
        <v>115000</v>
      </c>
      <c r="J189">
        <v>7</v>
      </c>
      <c r="K189" s="2">
        <v>4650</v>
      </c>
      <c r="L189" t="s">
        <v>28</v>
      </c>
      <c r="M189" t="s">
        <v>21</v>
      </c>
      <c r="N189" t="s">
        <v>22</v>
      </c>
      <c r="O189">
        <v>22059</v>
      </c>
      <c r="P189" t="s">
        <v>23</v>
      </c>
      <c r="Q189" t="s">
        <v>40</v>
      </c>
      <c r="R189" t="s">
        <v>46</v>
      </c>
    </row>
    <row r="190" spans="1:18" x14ac:dyDescent="0.25">
      <c r="A190" s="1">
        <v>44639</v>
      </c>
      <c r="B190" t="s">
        <v>41</v>
      </c>
      <c r="C190">
        <v>196</v>
      </c>
      <c r="D190" t="s">
        <v>51</v>
      </c>
      <c r="E190">
        <v>1000</v>
      </c>
      <c r="F190">
        <v>127</v>
      </c>
      <c r="G190">
        <v>3</v>
      </c>
      <c r="H190">
        <v>2500</v>
      </c>
      <c r="I190" s="2">
        <v>7500</v>
      </c>
      <c r="J190">
        <v>0</v>
      </c>
      <c r="K190" s="2">
        <v>2500</v>
      </c>
      <c r="L190" t="s">
        <v>33</v>
      </c>
      <c r="M190" t="s">
        <v>29</v>
      </c>
      <c r="N190" t="s">
        <v>30</v>
      </c>
      <c r="O190">
        <v>21206</v>
      </c>
      <c r="P190" t="s">
        <v>36</v>
      </c>
      <c r="Q190" t="s">
        <v>39</v>
      </c>
      <c r="R190" t="s">
        <v>25</v>
      </c>
    </row>
    <row r="191" spans="1:18" x14ac:dyDescent="0.25">
      <c r="A191" s="1">
        <v>44929</v>
      </c>
      <c r="B191" t="s">
        <v>41</v>
      </c>
      <c r="C191">
        <v>197</v>
      </c>
      <c r="D191" t="s">
        <v>48</v>
      </c>
      <c r="E191">
        <v>1500</v>
      </c>
      <c r="F191">
        <v>149</v>
      </c>
      <c r="G191">
        <v>80</v>
      </c>
      <c r="H191">
        <v>3500</v>
      </c>
      <c r="I191" s="2">
        <v>280000</v>
      </c>
      <c r="J191">
        <v>3</v>
      </c>
      <c r="K191" s="2">
        <v>3395</v>
      </c>
      <c r="L191" t="s">
        <v>50</v>
      </c>
      <c r="M191" t="s">
        <v>42</v>
      </c>
      <c r="N191" t="s">
        <v>30</v>
      </c>
      <c r="O191">
        <v>22587</v>
      </c>
      <c r="P191" t="s">
        <v>23</v>
      </c>
      <c r="Q191" t="s">
        <v>24</v>
      </c>
      <c r="R191" t="s">
        <v>46</v>
      </c>
    </row>
    <row r="192" spans="1:18" x14ac:dyDescent="0.25">
      <c r="A192" s="1">
        <v>44577</v>
      </c>
      <c r="B192" t="s">
        <v>18</v>
      </c>
      <c r="C192">
        <v>198</v>
      </c>
      <c r="D192" t="s">
        <v>19</v>
      </c>
      <c r="E192">
        <v>2500</v>
      </c>
      <c r="F192">
        <v>29</v>
      </c>
      <c r="G192">
        <v>83</v>
      </c>
      <c r="H192">
        <v>5000</v>
      </c>
      <c r="I192" s="2">
        <v>415000</v>
      </c>
      <c r="J192">
        <v>5</v>
      </c>
      <c r="K192" s="2">
        <v>4750</v>
      </c>
      <c r="L192" t="s">
        <v>20</v>
      </c>
      <c r="M192" t="s">
        <v>29</v>
      </c>
      <c r="N192" t="s">
        <v>35</v>
      </c>
      <c r="O192">
        <v>21279</v>
      </c>
      <c r="P192" t="s">
        <v>36</v>
      </c>
      <c r="Q192" t="s">
        <v>39</v>
      </c>
      <c r="R192" t="s">
        <v>46</v>
      </c>
    </row>
    <row r="193" spans="1:18" x14ac:dyDescent="0.25">
      <c r="A193" s="1">
        <v>44501</v>
      </c>
      <c r="B193" t="s">
        <v>54</v>
      </c>
      <c r="C193">
        <v>199</v>
      </c>
      <c r="D193" t="s">
        <v>27</v>
      </c>
      <c r="E193">
        <v>1500</v>
      </c>
      <c r="F193">
        <v>90</v>
      </c>
      <c r="G193">
        <v>12</v>
      </c>
      <c r="H193">
        <v>3000</v>
      </c>
      <c r="I193" s="2">
        <v>36000</v>
      </c>
      <c r="J193">
        <v>5</v>
      </c>
      <c r="K193" s="2">
        <v>2850</v>
      </c>
      <c r="L193" t="s">
        <v>38</v>
      </c>
      <c r="M193" t="s">
        <v>29</v>
      </c>
      <c r="N193" t="s">
        <v>22</v>
      </c>
      <c r="O193">
        <v>21784</v>
      </c>
      <c r="P193" t="s">
        <v>36</v>
      </c>
      <c r="Q193" t="s">
        <v>40</v>
      </c>
      <c r="R193" t="s">
        <v>31</v>
      </c>
    </row>
    <row r="194" spans="1:18" x14ac:dyDescent="0.25">
      <c r="A194" s="1">
        <v>44643</v>
      </c>
      <c r="B194" t="s">
        <v>37</v>
      </c>
      <c r="C194">
        <v>200</v>
      </c>
      <c r="D194" t="s">
        <v>48</v>
      </c>
      <c r="E194">
        <v>1500</v>
      </c>
      <c r="F194">
        <v>146</v>
      </c>
      <c r="G194">
        <v>62</v>
      </c>
      <c r="H194">
        <v>3500</v>
      </c>
      <c r="I194" s="2">
        <v>217000</v>
      </c>
      <c r="J194">
        <v>3</v>
      </c>
      <c r="K194" s="2">
        <v>3395</v>
      </c>
      <c r="L194" t="s">
        <v>50</v>
      </c>
      <c r="M194" t="s">
        <v>21</v>
      </c>
      <c r="N194" t="s">
        <v>35</v>
      </c>
      <c r="O194">
        <v>22439</v>
      </c>
      <c r="P194" t="s">
        <v>23</v>
      </c>
      <c r="Q194" t="s">
        <v>39</v>
      </c>
      <c r="R194" t="s">
        <v>31</v>
      </c>
    </row>
    <row r="195" spans="1:18" x14ac:dyDescent="0.25">
      <c r="A195" s="1">
        <v>44766</v>
      </c>
      <c r="B195" t="s">
        <v>26</v>
      </c>
      <c r="C195">
        <v>201</v>
      </c>
      <c r="D195" t="s">
        <v>51</v>
      </c>
      <c r="E195">
        <v>1000</v>
      </c>
      <c r="F195">
        <v>54</v>
      </c>
      <c r="G195">
        <v>19</v>
      </c>
      <c r="H195">
        <v>2500</v>
      </c>
      <c r="I195" s="2">
        <v>47500</v>
      </c>
      <c r="J195">
        <v>4</v>
      </c>
      <c r="K195" s="2">
        <v>2400</v>
      </c>
      <c r="L195" t="s">
        <v>50</v>
      </c>
      <c r="M195" t="s">
        <v>21</v>
      </c>
      <c r="N195" t="s">
        <v>35</v>
      </c>
      <c r="O195">
        <v>22669</v>
      </c>
      <c r="P195" t="s">
        <v>36</v>
      </c>
      <c r="Q195" t="s">
        <v>40</v>
      </c>
      <c r="R195" t="s">
        <v>31</v>
      </c>
    </row>
    <row r="196" spans="1:18" x14ac:dyDescent="0.25">
      <c r="A196" s="1">
        <v>44931</v>
      </c>
      <c r="B196" t="s">
        <v>18</v>
      </c>
      <c r="C196">
        <v>202</v>
      </c>
      <c r="D196" t="s">
        <v>45</v>
      </c>
      <c r="E196">
        <v>3000</v>
      </c>
      <c r="F196">
        <v>88</v>
      </c>
      <c r="G196">
        <v>22</v>
      </c>
      <c r="H196">
        <v>7000</v>
      </c>
      <c r="I196" s="2">
        <v>154000</v>
      </c>
      <c r="J196">
        <v>7</v>
      </c>
      <c r="K196" s="2">
        <v>6510</v>
      </c>
      <c r="L196" t="s">
        <v>28</v>
      </c>
      <c r="M196" t="s">
        <v>34</v>
      </c>
      <c r="N196" t="s">
        <v>35</v>
      </c>
      <c r="O196">
        <v>21461</v>
      </c>
      <c r="P196" t="s">
        <v>23</v>
      </c>
      <c r="Q196" t="s">
        <v>39</v>
      </c>
      <c r="R196" t="s">
        <v>31</v>
      </c>
    </row>
    <row r="197" spans="1:18" x14ac:dyDescent="0.25">
      <c r="A197" s="1">
        <v>44458</v>
      </c>
      <c r="B197" t="s">
        <v>41</v>
      </c>
      <c r="C197">
        <v>203</v>
      </c>
      <c r="D197" t="s">
        <v>27</v>
      </c>
      <c r="E197">
        <v>1500</v>
      </c>
      <c r="F197">
        <v>78</v>
      </c>
      <c r="G197">
        <v>30</v>
      </c>
      <c r="H197">
        <v>3000</v>
      </c>
      <c r="I197" s="2">
        <v>90000</v>
      </c>
      <c r="J197">
        <v>8</v>
      </c>
      <c r="K197" s="2">
        <v>2760</v>
      </c>
      <c r="L197" t="s">
        <v>28</v>
      </c>
      <c r="M197" t="s">
        <v>29</v>
      </c>
      <c r="N197" t="s">
        <v>22</v>
      </c>
      <c r="O197">
        <v>22032</v>
      </c>
      <c r="P197" t="s">
        <v>36</v>
      </c>
      <c r="Q197" t="s">
        <v>40</v>
      </c>
      <c r="R197" t="s">
        <v>31</v>
      </c>
    </row>
    <row r="198" spans="1:18" x14ac:dyDescent="0.25">
      <c r="A198" s="1">
        <v>44876</v>
      </c>
      <c r="B198" t="s">
        <v>37</v>
      </c>
      <c r="C198">
        <v>205</v>
      </c>
      <c r="D198" t="s">
        <v>48</v>
      </c>
      <c r="E198">
        <v>1500</v>
      </c>
      <c r="F198">
        <v>99</v>
      </c>
      <c r="G198">
        <v>55</v>
      </c>
      <c r="H198">
        <v>3500</v>
      </c>
      <c r="I198" s="2">
        <v>192500</v>
      </c>
      <c r="J198">
        <v>6</v>
      </c>
      <c r="K198" s="2">
        <v>3290</v>
      </c>
      <c r="L198" t="s">
        <v>33</v>
      </c>
      <c r="M198" t="s">
        <v>21</v>
      </c>
      <c r="N198" t="s">
        <v>30</v>
      </c>
      <c r="O198">
        <v>21148</v>
      </c>
      <c r="P198" t="s">
        <v>36</v>
      </c>
      <c r="Q198" t="s">
        <v>39</v>
      </c>
      <c r="R198" t="s">
        <v>31</v>
      </c>
    </row>
    <row r="199" spans="1:18" x14ac:dyDescent="0.25">
      <c r="A199" s="1">
        <v>44610</v>
      </c>
      <c r="B199" t="s">
        <v>18</v>
      </c>
      <c r="C199">
        <v>206</v>
      </c>
      <c r="D199" t="s">
        <v>45</v>
      </c>
      <c r="E199">
        <v>3000</v>
      </c>
      <c r="F199">
        <v>25</v>
      </c>
      <c r="G199">
        <v>24</v>
      </c>
      <c r="H199">
        <v>7000</v>
      </c>
      <c r="I199" s="2">
        <v>168000</v>
      </c>
      <c r="J199">
        <v>7</v>
      </c>
      <c r="K199" s="2">
        <v>6510</v>
      </c>
      <c r="L199" t="s">
        <v>50</v>
      </c>
      <c r="M199" t="s">
        <v>34</v>
      </c>
      <c r="N199" t="s">
        <v>22</v>
      </c>
      <c r="O199">
        <v>21741</v>
      </c>
      <c r="P199" t="s">
        <v>36</v>
      </c>
      <c r="Q199" t="s">
        <v>24</v>
      </c>
      <c r="R199" t="s">
        <v>31</v>
      </c>
    </row>
    <row r="200" spans="1:18" x14ac:dyDescent="0.25">
      <c r="A200" s="1">
        <v>44884</v>
      </c>
      <c r="B200" t="s">
        <v>47</v>
      </c>
      <c r="C200">
        <v>207</v>
      </c>
      <c r="D200" t="s">
        <v>27</v>
      </c>
      <c r="E200">
        <v>1500</v>
      </c>
      <c r="F200">
        <v>142</v>
      </c>
      <c r="G200">
        <v>64</v>
      </c>
      <c r="H200">
        <v>3000</v>
      </c>
      <c r="I200" s="2">
        <v>192000</v>
      </c>
      <c r="J200">
        <v>9</v>
      </c>
      <c r="K200" s="2">
        <v>2730</v>
      </c>
      <c r="L200" t="s">
        <v>20</v>
      </c>
      <c r="M200" t="s">
        <v>29</v>
      </c>
      <c r="N200" t="s">
        <v>22</v>
      </c>
      <c r="O200">
        <v>22774</v>
      </c>
      <c r="P200" t="s">
        <v>23</v>
      </c>
      <c r="Q200" t="s">
        <v>39</v>
      </c>
      <c r="R200" t="s">
        <v>25</v>
      </c>
    </row>
    <row r="201" spans="1:18" x14ac:dyDescent="0.25">
      <c r="A201" s="1">
        <v>45252</v>
      </c>
      <c r="B201" t="s">
        <v>44</v>
      </c>
      <c r="C201">
        <v>208</v>
      </c>
      <c r="D201" t="s">
        <v>45</v>
      </c>
      <c r="E201">
        <v>3000</v>
      </c>
      <c r="F201">
        <v>46</v>
      </c>
      <c r="G201">
        <v>48</v>
      </c>
      <c r="H201">
        <v>7000</v>
      </c>
      <c r="I201" s="2">
        <v>336000</v>
      </c>
      <c r="J201">
        <v>4</v>
      </c>
      <c r="K201" s="2">
        <v>6720</v>
      </c>
      <c r="L201" t="s">
        <v>50</v>
      </c>
      <c r="M201" t="s">
        <v>29</v>
      </c>
      <c r="N201" t="s">
        <v>22</v>
      </c>
      <c r="O201">
        <v>22627</v>
      </c>
      <c r="P201" t="s">
        <v>23</v>
      </c>
      <c r="Q201" t="s">
        <v>39</v>
      </c>
      <c r="R201" t="s">
        <v>46</v>
      </c>
    </row>
    <row r="202" spans="1:18" x14ac:dyDescent="0.25">
      <c r="A202" s="1">
        <v>44912</v>
      </c>
      <c r="B202" t="s">
        <v>47</v>
      </c>
      <c r="C202">
        <v>209</v>
      </c>
      <c r="D202" t="s">
        <v>19</v>
      </c>
      <c r="E202">
        <v>2500</v>
      </c>
      <c r="F202">
        <v>55</v>
      </c>
      <c r="G202">
        <v>92</v>
      </c>
      <c r="H202">
        <v>5000</v>
      </c>
      <c r="I202" s="2">
        <v>460000</v>
      </c>
      <c r="J202">
        <v>2</v>
      </c>
      <c r="K202" s="2">
        <v>4900</v>
      </c>
      <c r="L202" t="s">
        <v>50</v>
      </c>
      <c r="M202" t="s">
        <v>34</v>
      </c>
      <c r="N202" t="s">
        <v>35</v>
      </c>
      <c r="O202">
        <v>22069</v>
      </c>
      <c r="P202" t="s">
        <v>36</v>
      </c>
      <c r="Q202" t="s">
        <v>24</v>
      </c>
      <c r="R202" t="s">
        <v>25</v>
      </c>
    </row>
    <row r="203" spans="1:18" x14ac:dyDescent="0.25">
      <c r="A203" s="1">
        <v>44789</v>
      </c>
      <c r="B203" t="s">
        <v>54</v>
      </c>
      <c r="C203">
        <v>210</v>
      </c>
      <c r="D203" t="s">
        <v>51</v>
      </c>
      <c r="E203">
        <v>1000</v>
      </c>
      <c r="F203">
        <v>40</v>
      </c>
      <c r="G203">
        <v>35</v>
      </c>
      <c r="H203">
        <v>2500</v>
      </c>
      <c r="I203" s="2">
        <v>87500</v>
      </c>
      <c r="J203">
        <v>7</v>
      </c>
      <c r="K203" s="2">
        <v>2325</v>
      </c>
      <c r="L203" t="s">
        <v>20</v>
      </c>
      <c r="M203" t="s">
        <v>42</v>
      </c>
      <c r="N203" t="s">
        <v>35</v>
      </c>
      <c r="O203">
        <v>22599</v>
      </c>
      <c r="P203" t="s">
        <v>23</v>
      </c>
      <c r="Q203" t="s">
        <v>39</v>
      </c>
      <c r="R203" t="s">
        <v>46</v>
      </c>
    </row>
    <row r="204" spans="1:18" x14ac:dyDescent="0.25">
      <c r="A204" s="1">
        <v>44739</v>
      </c>
      <c r="B204" t="s">
        <v>47</v>
      </c>
      <c r="C204">
        <v>211</v>
      </c>
      <c r="D204" t="s">
        <v>45</v>
      </c>
      <c r="E204">
        <v>3000</v>
      </c>
      <c r="F204">
        <v>29</v>
      </c>
      <c r="G204">
        <v>86</v>
      </c>
      <c r="H204">
        <v>7000</v>
      </c>
      <c r="I204" s="2">
        <v>602000</v>
      </c>
      <c r="J204">
        <v>2</v>
      </c>
      <c r="K204" s="2">
        <v>6860</v>
      </c>
      <c r="L204" t="s">
        <v>28</v>
      </c>
      <c r="M204" t="s">
        <v>34</v>
      </c>
      <c r="N204" t="s">
        <v>35</v>
      </c>
      <c r="O204">
        <v>21286</v>
      </c>
      <c r="P204" t="s">
        <v>36</v>
      </c>
      <c r="Q204" t="s">
        <v>40</v>
      </c>
      <c r="R204" t="s">
        <v>25</v>
      </c>
    </row>
    <row r="205" spans="1:18" x14ac:dyDescent="0.25">
      <c r="A205" s="1">
        <v>44386</v>
      </c>
      <c r="B205" t="s">
        <v>37</v>
      </c>
      <c r="C205">
        <v>212</v>
      </c>
      <c r="D205" t="s">
        <v>19</v>
      </c>
      <c r="E205">
        <v>2500</v>
      </c>
      <c r="F205">
        <v>146</v>
      </c>
      <c r="G205">
        <v>64</v>
      </c>
      <c r="H205">
        <v>5000</v>
      </c>
      <c r="I205" s="2">
        <v>320000</v>
      </c>
      <c r="J205">
        <v>7</v>
      </c>
      <c r="K205" s="2">
        <v>4650</v>
      </c>
      <c r="L205" t="s">
        <v>38</v>
      </c>
      <c r="M205" t="s">
        <v>21</v>
      </c>
      <c r="N205" t="s">
        <v>22</v>
      </c>
      <c r="O205">
        <v>22176</v>
      </c>
      <c r="P205" t="s">
        <v>36</v>
      </c>
      <c r="Q205" t="s">
        <v>24</v>
      </c>
      <c r="R205" t="s">
        <v>25</v>
      </c>
    </row>
    <row r="206" spans="1:18" x14ac:dyDescent="0.25">
      <c r="A206" s="1">
        <v>45077</v>
      </c>
      <c r="B206" t="s">
        <v>43</v>
      </c>
      <c r="C206">
        <v>213</v>
      </c>
      <c r="D206" t="s">
        <v>48</v>
      </c>
      <c r="E206">
        <v>1500</v>
      </c>
      <c r="F206">
        <v>95</v>
      </c>
      <c r="G206">
        <v>60</v>
      </c>
      <c r="H206">
        <v>3500</v>
      </c>
      <c r="I206" s="2">
        <v>210000</v>
      </c>
      <c r="J206">
        <v>9</v>
      </c>
      <c r="K206" s="2">
        <v>3185</v>
      </c>
      <c r="L206" t="s">
        <v>20</v>
      </c>
      <c r="M206" t="s">
        <v>42</v>
      </c>
      <c r="N206" t="s">
        <v>30</v>
      </c>
      <c r="O206">
        <v>22187</v>
      </c>
      <c r="P206" t="s">
        <v>36</v>
      </c>
      <c r="Q206" t="s">
        <v>39</v>
      </c>
      <c r="R206" t="s">
        <v>46</v>
      </c>
    </row>
    <row r="207" spans="1:18" x14ac:dyDescent="0.25">
      <c r="A207" s="1">
        <v>45170</v>
      </c>
      <c r="B207" t="s">
        <v>18</v>
      </c>
      <c r="C207">
        <v>215</v>
      </c>
      <c r="D207" t="s">
        <v>45</v>
      </c>
      <c r="E207">
        <v>3000</v>
      </c>
      <c r="F207">
        <v>83</v>
      </c>
      <c r="G207">
        <v>49</v>
      </c>
      <c r="H207">
        <v>7000</v>
      </c>
      <c r="I207" s="2">
        <v>343000</v>
      </c>
      <c r="J207">
        <v>7</v>
      </c>
      <c r="K207" s="2">
        <v>6510</v>
      </c>
      <c r="L207" t="s">
        <v>20</v>
      </c>
      <c r="M207" t="s">
        <v>42</v>
      </c>
      <c r="N207" t="s">
        <v>35</v>
      </c>
      <c r="O207">
        <v>22806</v>
      </c>
      <c r="P207" t="s">
        <v>36</v>
      </c>
      <c r="Q207" t="s">
        <v>24</v>
      </c>
      <c r="R207" t="s">
        <v>25</v>
      </c>
    </row>
    <row r="208" spans="1:18" x14ac:dyDescent="0.25">
      <c r="A208" s="1">
        <v>45261</v>
      </c>
      <c r="B208" t="s">
        <v>49</v>
      </c>
      <c r="C208">
        <v>216</v>
      </c>
      <c r="D208" t="s">
        <v>51</v>
      </c>
      <c r="E208">
        <v>1000</v>
      </c>
      <c r="F208">
        <v>97</v>
      </c>
      <c r="G208">
        <v>7</v>
      </c>
      <c r="H208">
        <v>2500</v>
      </c>
      <c r="I208" s="2">
        <v>17500</v>
      </c>
      <c r="J208">
        <v>2</v>
      </c>
      <c r="K208" s="2">
        <v>2450</v>
      </c>
      <c r="L208" t="s">
        <v>33</v>
      </c>
      <c r="M208" t="s">
        <v>29</v>
      </c>
      <c r="N208" t="s">
        <v>35</v>
      </c>
      <c r="O208">
        <v>21264</v>
      </c>
      <c r="P208" t="s">
        <v>36</v>
      </c>
      <c r="Q208" t="s">
        <v>40</v>
      </c>
      <c r="R208" t="s">
        <v>46</v>
      </c>
    </row>
    <row r="209" spans="1:18" x14ac:dyDescent="0.25">
      <c r="A209" s="1">
        <v>44998</v>
      </c>
      <c r="B209" t="s">
        <v>32</v>
      </c>
      <c r="C209">
        <v>217</v>
      </c>
      <c r="D209" t="s">
        <v>51</v>
      </c>
      <c r="E209">
        <v>1000</v>
      </c>
      <c r="F209">
        <v>23</v>
      </c>
      <c r="G209">
        <v>86</v>
      </c>
      <c r="H209">
        <v>2500</v>
      </c>
      <c r="I209" s="2">
        <v>215000</v>
      </c>
      <c r="J209">
        <v>2</v>
      </c>
      <c r="K209" s="2">
        <v>2450</v>
      </c>
      <c r="L209" t="s">
        <v>50</v>
      </c>
      <c r="M209" t="s">
        <v>42</v>
      </c>
      <c r="N209" t="s">
        <v>22</v>
      </c>
      <c r="O209">
        <v>21971</v>
      </c>
      <c r="P209" t="s">
        <v>23</v>
      </c>
      <c r="Q209" t="s">
        <v>40</v>
      </c>
      <c r="R209" t="s">
        <v>31</v>
      </c>
    </row>
    <row r="210" spans="1:18" x14ac:dyDescent="0.25">
      <c r="A210" s="1">
        <v>44384</v>
      </c>
      <c r="B210" t="s">
        <v>43</v>
      </c>
      <c r="C210">
        <v>218</v>
      </c>
      <c r="D210" t="s">
        <v>19</v>
      </c>
      <c r="E210">
        <v>2500</v>
      </c>
      <c r="F210">
        <v>46</v>
      </c>
      <c r="G210">
        <v>24</v>
      </c>
      <c r="H210">
        <v>5000</v>
      </c>
      <c r="I210" s="2">
        <v>120000</v>
      </c>
      <c r="J210">
        <v>0</v>
      </c>
      <c r="K210" s="2">
        <v>5000</v>
      </c>
      <c r="L210" t="s">
        <v>33</v>
      </c>
      <c r="M210" t="s">
        <v>34</v>
      </c>
      <c r="N210" t="s">
        <v>22</v>
      </c>
      <c r="O210">
        <v>22969</v>
      </c>
      <c r="P210" t="s">
        <v>36</v>
      </c>
      <c r="Q210" t="s">
        <v>39</v>
      </c>
      <c r="R210" t="s">
        <v>46</v>
      </c>
    </row>
    <row r="211" spans="1:18" x14ac:dyDescent="0.25">
      <c r="A211" s="1">
        <v>44794</v>
      </c>
      <c r="B211" t="s">
        <v>18</v>
      </c>
      <c r="C211">
        <v>219</v>
      </c>
      <c r="D211" t="s">
        <v>48</v>
      </c>
      <c r="E211">
        <v>1500</v>
      </c>
      <c r="F211">
        <v>121</v>
      </c>
      <c r="G211">
        <v>21</v>
      </c>
      <c r="H211">
        <v>3500</v>
      </c>
      <c r="I211" s="2">
        <v>73500</v>
      </c>
      <c r="J211">
        <v>1</v>
      </c>
      <c r="K211" s="2">
        <v>3465</v>
      </c>
      <c r="L211" t="s">
        <v>20</v>
      </c>
      <c r="M211" t="s">
        <v>42</v>
      </c>
      <c r="N211" t="s">
        <v>30</v>
      </c>
      <c r="O211">
        <v>21039</v>
      </c>
      <c r="P211" t="s">
        <v>23</v>
      </c>
      <c r="Q211" t="s">
        <v>39</v>
      </c>
      <c r="R211" t="s">
        <v>25</v>
      </c>
    </row>
    <row r="212" spans="1:18" x14ac:dyDescent="0.25">
      <c r="A212" s="1">
        <v>45225</v>
      </c>
      <c r="B212" t="s">
        <v>41</v>
      </c>
      <c r="C212">
        <v>220</v>
      </c>
      <c r="D212" t="s">
        <v>19</v>
      </c>
      <c r="E212">
        <v>2500</v>
      </c>
      <c r="F212">
        <v>95</v>
      </c>
      <c r="G212">
        <v>64</v>
      </c>
      <c r="H212">
        <v>5000</v>
      </c>
      <c r="I212" s="2">
        <v>320000</v>
      </c>
      <c r="J212">
        <v>0</v>
      </c>
      <c r="K212" s="2">
        <v>5000</v>
      </c>
      <c r="L212" t="s">
        <v>33</v>
      </c>
      <c r="M212" t="s">
        <v>29</v>
      </c>
      <c r="N212" t="s">
        <v>30</v>
      </c>
      <c r="O212">
        <v>21945</v>
      </c>
      <c r="P212" t="s">
        <v>36</v>
      </c>
      <c r="Q212" t="s">
        <v>40</v>
      </c>
      <c r="R212" t="s">
        <v>46</v>
      </c>
    </row>
    <row r="213" spans="1:18" x14ac:dyDescent="0.25">
      <c r="A213" s="1">
        <v>44772</v>
      </c>
      <c r="B213" t="s">
        <v>49</v>
      </c>
      <c r="C213">
        <v>221</v>
      </c>
      <c r="D213" t="s">
        <v>27</v>
      </c>
      <c r="E213">
        <v>1500</v>
      </c>
      <c r="F213">
        <v>87</v>
      </c>
      <c r="G213">
        <v>31</v>
      </c>
      <c r="H213">
        <v>3000</v>
      </c>
      <c r="I213" s="2">
        <v>93000</v>
      </c>
      <c r="J213">
        <v>10</v>
      </c>
      <c r="K213" s="2">
        <v>2700</v>
      </c>
      <c r="L213" t="s">
        <v>20</v>
      </c>
      <c r="M213" t="s">
        <v>42</v>
      </c>
      <c r="N213" t="s">
        <v>30</v>
      </c>
      <c r="O213">
        <v>22868</v>
      </c>
      <c r="P213" t="s">
        <v>36</v>
      </c>
      <c r="Q213" t="s">
        <v>24</v>
      </c>
      <c r="R213" t="s">
        <v>31</v>
      </c>
    </row>
    <row r="214" spans="1:18" x14ac:dyDescent="0.25">
      <c r="A214" s="1">
        <v>44517</v>
      </c>
      <c r="B214" t="s">
        <v>37</v>
      </c>
      <c r="C214">
        <v>222</v>
      </c>
      <c r="D214" t="s">
        <v>45</v>
      </c>
      <c r="E214">
        <v>3000</v>
      </c>
      <c r="F214">
        <v>139</v>
      </c>
      <c r="G214">
        <v>77</v>
      </c>
      <c r="H214">
        <v>7000</v>
      </c>
      <c r="I214" s="2">
        <v>539000</v>
      </c>
      <c r="J214">
        <v>0</v>
      </c>
      <c r="K214" s="2">
        <v>7000</v>
      </c>
      <c r="L214" t="s">
        <v>33</v>
      </c>
      <c r="M214" t="s">
        <v>29</v>
      </c>
      <c r="N214" t="s">
        <v>22</v>
      </c>
      <c r="O214">
        <v>21668</v>
      </c>
      <c r="P214" t="s">
        <v>23</v>
      </c>
      <c r="Q214" t="s">
        <v>39</v>
      </c>
      <c r="R214" t="s">
        <v>46</v>
      </c>
    </row>
    <row r="215" spans="1:18" x14ac:dyDescent="0.25">
      <c r="A215" s="1">
        <v>44591</v>
      </c>
      <c r="B215" t="s">
        <v>53</v>
      </c>
      <c r="C215">
        <v>223</v>
      </c>
      <c r="D215" t="s">
        <v>45</v>
      </c>
      <c r="E215">
        <v>3000</v>
      </c>
      <c r="F215">
        <v>81</v>
      </c>
      <c r="G215">
        <v>24</v>
      </c>
      <c r="H215">
        <v>7000</v>
      </c>
      <c r="I215" s="2">
        <v>168000</v>
      </c>
      <c r="J215">
        <v>6</v>
      </c>
      <c r="K215" s="2">
        <v>6580</v>
      </c>
      <c r="L215" t="s">
        <v>38</v>
      </c>
      <c r="M215" t="s">
        <v>29</v>
      </c>
      <c r="N215" t="s">
        <v>22</v>
      </c>
      <c r="O215">
        <v>21940</v>
      </c>
      <c r="P215" t="s">
        <v>23</v>
      </c>
      <c r="Q215" t="s">
        <v>39</v>
      </c>
      <c r="R215" t="s">
        <v>31</v>
      </c>
    </row>
    <row r="216" spans="1:18" x14ac:dyDescent="0.25">
      <c r="A216" s="1">
        <v>45158</v>
      </c>
      <c r="B216" t="s">
        <v>52</v>
      </c>
      <c r="C216">
        <v>224</v>
      </c>
      <c r="D216" t="s">
        <v>51</v>
      </c>
      <c r="E216">
        <v>1000</v>
      </c>
      <c r="F216">
        <v>40</v>
      </c>
      <c r="G216">
        <v>61</v>
      </c>
      <c r="H216">
        <v>2500</v>
      </c>
      <c r="I216" s="2">
        <v>152500</v>
      </c>
      <c r="J216">
        <v>10</v>
      </c>
      <c r="K216" s="2">
        <v>2250</v>
      </c>
      <c r="L216" t="s">
        <v>28</v>
      </c>
      <c r="M216" t="s">
        <v>42</v>
      </c>
      <c r="N216" t="s">
        <v>30</v>
      </c>
      <c r="O216">
        <v>22333</v>
      </c>
      <c r="P216" t="s">
        <v>23</v>
      </c>
      <c r="Q216" t="s">
        <v>39</v>
      </c>
      <c r="R216" t="s">
        <v>46</v>
      </c>
    </row>
    <row r="217" spans="1:18" x14ac:dyDescent="0.25">
      <c r="A217" s="1">
        <v>44568</v>
      </c>
      <c r="B217" t="s">
        <v>37</v>
      </c>
      <c r="C217">
        <v>225</v>
      </c>
      <c r="D217" t="s">
        <v>19</v>
      </c>
      <c r="E217">
        <v>2500</v>
      </c>
      <c r="F217">
        <v>58</v>
      </c>
      <c r="G217">
        <v>99</v>
      </c>
      <c r="H217">
        <v>5000</v>
      </c>
      <c r="I217" s="2">
        <v>495000</v>
      </c>
      <c r="J217">
        <v>10</v>
      </c>
      <c r="K217" s="2">
        <v>4500</v>
      </c>
      <c r="L217" t="s">
        <v>50</v>
      </c>
      <c r="M217" t="s">
        <v>29</v>
      </c>
      <c r="N217" t="s">
        <v>35</v>
      </c>
      <c r="O217">
        <v>21139</v>
      </c>
      <c r="P217" t="s">
        <v>23</v>
      </c>
      <c r="Q217" t="s">
        <v>39</v>
      </c>
      <c r="R217" t="s">
        <v>46</v>
      </c>
    </row>
    <row r="218" spans="1:18" x14ac:dyDescent="0.25">
      <c r="A218" s="1">
        <v>45262</v>
      </c>
      <c r="B218" t="s">
        <v>54</v>
      </c>
      <c r="C218">
        <v>226</v>
      </c>
      <c r="D218" t="s">
        <v>48</v>
      </c>
      <c r="E218">
        <v>1500</v>
      </c>
      <c r="F218">
        <v>94</v>
      </c>
      <c r="G218">
        <v>30</v>
      </c>
      <c r="H218">
        <v>3500</v>
      </c>
      <c r="I218" s="2">
        <v>105000</v>
      </c>
      <c r="J218">
        <v>9</v>
      </c>
      <c r="K218" s="2">
        <v>3185</v>
      </c>
      <c r="L218" t="s">
        <v>28</v>
      </c>
      <c r="M218" t="s">
        <v>34</v>
      </c>
      <c r="N218" t="s">
        <v>22</v>
      </c>
      <c r="O218">
        <v>21104</v>
      </c>
      <c r="P218" t="s">
        <v>23</v>
      </c>
      <c r="Q218" t="s">
        <v>40</v>
      </c>
      <c r="R218" t="s">
        <v>31</v>
      </c>
    </row>
    <row r="219" spans="1:18" x14ac:dyDescent="0.25">
      <c r="A219" s="1">
        <v>44867</v>
      </c>
      <c r="B219" t="s">
        <v>52</v>
      </c>
      <c r="C219">
        <v>227</v>
      </c>
      <c r="D219" t="s">
        <v>27</v>
      </c>
      <c r="E219">
        <v>1500</v>
      </c>
      <c r="F219">
        <v>120</v>
      </c>
      <c r="G219">
        <v>76</v>
      </c>
      <c r="H219">
        <v>3000</v>
      </c>
      <c r="I219" s="2">
        <v>228000</v>
      </c>
      <c r="J219">
        <v>9</v>
      </c>
      <c r="K219" s="2">
        <v>2730</v>
      </c>
      <c r="L219" t="s">
        <v>33</v>
      </c>
      <c r="M219" t="s">
        <v>42</v>
      </c>
      <c r="N219" t="s">
        <v>30</v>
      </c>
      <c r="O219">
        <v>21394</v>
      </c>
      <c r="P219" t="s">
        <v>36</v>
      </c>
      <c r="Q219" t="s">
        <v>40</v>
      </c>
      <c r="R219" t="s">
        <v>25</v>
      </c>
    </row>
    <row r="220" spans="1:18" x14ac:dyDescent="0.25">
      <c r="A220" s="1">
        <v>44504</v>
      </c>
      <c r="B220" t="s">
        <v>44</v>
      </c>
      <c r="C220">
        <v>228</v>
      </c>
      <c r="D220" t="s">
        <v>51</v>
      </c>
      <c r="E220">
        <v>1000</v>
      </c>
      <c r="F220">
        <v>15</v>
      </c>
      <c r="G220">
        <v>40</v>
      </c>
      <c r="H220">
        <v>2500</v>
      </c>
      <c r="I220" s="2">
        <v>100000</v>
      </c>
      <c r="J220">
        <v>6</v>
      </c>
      <c r="K220" s="2">
        <v>2350</v>
      </c>
      <c r="L220" t="s">
        <v>33</v>
      </c>
      <c r="M220" t="s">
        <v>21</v>
      </c>
      <c r="N220" t="s">
        <v>35</v>
      </c>
      <c r="O220">
        <v>22099</v>
      </c>
      <c r="P220" t="s">
        <v>36</v>
      </c>
      <c r="Q220" t="s">
        <v>40</v>
      </c>
      <c r="R220" t="s">
        <v>46</v>
      </c>
    </row>
    <row r="221" spans="1:18" x14ac:dyDescent="0.25">
      <c r="A221" s="1">
        <v>45268</v>
      </c>
      <c r="B221" t="s">
        <v>54</v>
      </c>
      <c r="C221">
        <v>229</v>
      </c>
      <c r="D221" t="s">
        <v>48</v>
      </c>
      <c r="E221">
        <v>1500</v>
      </c>
      <c r="F221">
        <v>73</v>
      </c>
      <c r="G221">
        <v>9</v>
      </c>
      <c r="H221">
        <v>3500</v>
      </c>
      <c r="I221" s="2">
        <v>31500</v>
      </c>
      <c r="J221">
        <v>8</v>
      </c>
      <c r="K221" s="2">
        <v>3220</v>
      </c>
      <c r="L221" t="s">
        <v>20</v>
      </c>
      <c r="M221" t="s">
        <v>34</v>
      </c>
      <c r="N221" t="s">
        <v>22</v>
      </c>
      <c r="O221">
        <v>22041</v>
      </c>
      <c r="P221" t="s">
        <v>36</v>
      </c>
      <c r="Q221" t="s">
        <v>39</v>
      </c>
      <c r="R221" t="s">
        <v>31</v>
      </c>
    </row>
    <row r="222" spans="1:18" x14ac:dyDescent="0.25">
      <c r="A222" s="1">
        <v>45152</v>
      </c>
      <c r="B222" t="s">
        <v>41</v>
      </c>
      <c r="C222">
        <v>230</v>
      </c>
      <c r="D222" t="s">
        <v>48</v>
      </c>
      <c r="E222">
        <v>1500</v>
      </c>
      <c r="F222">
        <v>60</v>
      </c>
      <c r="G222">
        <v>73</v>
      </c>
      <c r="H222">
        <v>3500</v>
      </c>
      <c r="I222" s="2">
        <v>255500</v>
      </c>
      <c r="J222">
        <v>9</v>
      </c>
      <c r="K222" s="2">
        <v>3185</v>
      </c>
      <c r="L222" t="s">
        <v>20</v>
      </c>
      <c r="M222" t="s">
        <v>21</v>
      </c>
      <c r="N222" t="s">
        <v>30</v>
      </c>
      <c r="O222">
        <v>22948</v>
      </c>
      <c r="P222" t="s">
        <v>23</v>
      </c>
      <c r="Q222" t="s">
        <v>24</v>
      </c>
      <c r="R222" t="s">
        <v>46</v>
      </c>
    </row>
    <row r="223" spans="1:18" x14ac:dyDescent="0.25">
      <c r="A223" s="1">
        <v>44945</v>
      </c>
      <c r="B223" t="s">
        <v>52</v>
      </c>
      <c r="C223">
        <v>231</v>
      </c>
      <c r="D223" t="s">
        <v>19</v>
      </c>
      <c r="E223">
        <v>2500</v>
      </c>
      <c r="F223">
        <v>38</v>
      </c>
      <c r="G223">
        <v>46</v>
      </c>
      <c r="H223">
        <v>5000</v>
      </c>
      <c r="I223" s="2">
        <v>230000</v>
      </c>
      <c r="J223">
        <v>6</v>
      </c>
      <c r="K223" s="2">
        <v>4700</v>
      </c>
      <c r="L223" t="s">
        <v>50</v>
      </c>
      <c r="M223" t="s">
        <v>29</v>
      </c>
      <c r="N223" t="s">
        <v>35</v>
      </c>
      <c r="O223">
        <v>21102</v>
      </c>
      <c r="P223" t="s">
        <v>23</v>
      </c>
      <c r="Q223" t="s">
        <v>39</v>
      </c>
      <c r="R223" t="s">
        <v>46</v>
      </c>
    </row>
    <row r="224" spans="1:18" x14ac:dyDescent="0.25">
      <c r="A224" s="1">
        <v>45219</v>
      </c>
      <c r="B224" t="s">
        <v>26</v>
      </c>
      <c r="C224">
        <v>232</v>
      </c>
      <c r="D224" t="s">
        <v>45</v>
      </c>
      <c r="E224">
        <v>3000</v>
      </c>
      <c r="F224">
        <v>106</v>
      </c>
      <c r="G224">
        <v>81</v>
      </c>
      <c r="H224">
        <v>7000</v>
      </c>
      <c r="I224" s="2">
        <v>567000</v>
      </c>
      <c r="J224">
        <v>1</v>
      </c>
      <c r="K224" s="2">
        <v>6930</v>
      </c>
      <c r="L224" t="s">
        <v>20</v>
      </c>
      <c r="M224" t="s">
        <v>34</v>
      </c>
      <c r="N224" t="s">
        <v>30</v>
      </c>
      <c r="O224">
        <v>22381</v>
      </c>
      <c r="P224" t="s">
        <v>36</v>
      </c>
      <c r="Q224" t="s">
        <v>40</v>
      </c>
      <c r="R224" t="s">
        <v>46</v>
      </c>
    </row>
    <row r="225" spans="1:18" x14ac:dyDescent="0.25">
      <c r="A225" s="1">
        <v>44680</v>
      </c>
      <c r="B225" t="s">
        <v>52</v>
      </c>
      <c r="C225">
        <v>233</v>
      </c>
      <c r="D225" t="s">
        <v>45</v>
      </c>
      <c r="E225">
        <v>3000</v>
      </c>
      <c r="F225">
        <v>131</v>
      </c>
      <c r="G225">
        <v>89</v>
      </c>
      <c r="H225">
        <v>7000</v>
      </c>
      <c r="I225" s="2">
        <v>623000</v>
      </c>
      <c r="J225">
        <v>10</v>
      </c>
      <c r="K225" s="2">
        <v>6300</v>
      </c>
      <c r="L225" t="s">
        <v>38</v>
      </c>
      <c r="M225" t="s">
        <v>29</v>
      </c>
      <c r="N225" t="s">
        <v>30</v>
      </c>
      <c r="O225">
        <v>21057</v>
      </c>
      <c r="P225" t="s">
        <v>36</v>
      </c>
      <c r="Q225" t="s">
        <v>40</v>
      </c>
      <c r="R225" t="s">
        <v>31</v>
      </c>
    </row>
    <row r="226" spans="1:18" x14ac:dyDescent="0.25">
      <c r="A226" s="1">
        <v>45011</v>
      </c>
      <c r="B226" t="s">
        <v>44</v>
      </c>
      <c r="C226">
        <v>234</v>
      </c>
      <c r="D226" t="s">
        <v>27</v>
      </c>
      <c r="E226">
        <v>1500</v>
      </c>
      <c r="F226">
        <v>79</v>
      </c>
      <c r="G226">
        <v>62</v>
      </c>
      <c r="H226">
        <v>3000</v>
      </c>
      <c r="I226" s="2">
        <v>186000</v>
      </c>
      <c r="J226">
        <v>6</v>
      </c>
      <c r="K226" s="2">
        <v>2820</v>
      </c>
      <c r="L226" t="s">
        <v>38</v>
      </c>
      <c r="M226" t="s">
        <v>29</v>
      </c>
      <c r="N226" t="s">
        <v>30</v>
      </c>
      <c r="O226">
        <v>22078</v>
      </c>
      <c r="P226" t="s">
        <v>36</v>
      </c>
      <c r="Q226" t="s">
        <v>40</v>
      </c>
      <c r="R226" t="s">
        <v>31</v>
      </c>
    </row>
    <row r="227" spans="1:18" x14ac:dyDescent="0.25">
      <c r="A227" s="1">
        <v>45254</v>
      </c>
      <c r="B227" t="s">
        <v>37</v>
      </c>
      <c r="C227">
        <v>235</v>
      </c>
      <c r="D227" t="s">
        <v>27</v>
      </c>
      <c r="E227">
        <v>1500</v>
      </c>
      <c r="F227">
        <v>14</v>
      </c>
      <c r="G227">
        <v>79</v>
      </c>
      <c r="H227">
        <v>3000</v>
      </c>
      <c r="I227" s="2">
        <v>237000</v>
      </c>
      <c r="J227">
        <v>8</v>
      </c>
      <c r="K227" s="2">
        <v>2760</v>
      </c>
      <c r="L227" t="s">
        <v>33</v>
      </c>
      <c r="M227" t="s">
        <v>29</v>
      </c>
      <c r="N227" t="s">
        <v>35</v>
      </c>
      <c r="O227">
        <v>21022</v>
      </c>
      <c r="P227" t="s">
        <v>36</v>
      </c>
      <c r="Q227" t="s">
        <v>39</v>
      </c>
      <c r="R227" t="s">
        <v>31</v>
      </c>
    </row>
    <row r="228" spans="1:18" x14ac:dyDescent="0.25">
      <c r="A228" s="1">
        <v>44784</v>
      </c>
      <c r="B228" t="s">
        <v>43</v>
      </c>
      <c r="C228">
        <v>236</v>
      </c>
      <c r="D228" t="s">
        <v>19</v>
      </c>
      <c r="E228">
        <v>2500</v>
      </c>
      <c r="F228">
        <v>138</v>
      </c>
      <c r="G228">
        <v>57</v>
      </c>
      <c r="H228">
        <v>5000</v>
      </c>
      <c r="I228" s="2">
        <v>285000</v>
      </c>
      <c r="J228">
        <v>7</v>
      </c>
      <c r="K228" s="2">
        <v>4650</v>
      </c>
      <c r="L228" t="s">
        <v>50</v>
      </c>
      <c r="M228" t="s">
        <v>34</v>
      </c>
      <c r="N228" t="s">
        <v>30</v>
      </c>
      <c r="O228">
        <v>22265</v>
      </c>
      <c r="P228" t="s">
        <v>36</v>
      </c>
      <c r="Q228" t="s">
        <v>39</v>
      </c>
      <c r="R228" t="s">
        <v>31</v>
      </c>
    </row>
    <row r="229" spans="1:18" x14ac:dyDescent="0.25">
      <c r="A229" s="1">
        <v>45125</v>
      </c>
      <c r="B229" t="s">
        <v>54</v>
      </c>
      <c r="C229">
        <v>237</v>
      </c>
      <c r="D229" t="s">
        <v>51</v>
      </c>
      <c r="E229">
        <v>1000</v>
      </c>
      <c r="F229">
        <v>67</v>
      </c>
      <c r="G229">
        <v>70</v>
      </c>
      <c r="H229">
        <v>2500</v>
      </c>
      <c r="I229" s="2">
        <v>175000</v>
      </c>
      <c r="J229">
        <v>0</v>
      </c>
      <c r="K229" s="2">
        <v>2500</v>
      </c>
      <c r="L229" t="s">
        <v>38</v>
      </c>
      <c r="M229" t="s">
        <v>21</v>
      </c>
      <c r="N229" t="s">
        <v>22</v>
      </c>
      <c r="O229">
        <v>21746</v>
      </c>
      <c r="P229" t="s">
        <v>36</v>
      </c>
      <c r="Q229" t="s">
        <v>40</v>
      </c>
      <c r="R229" t="s">
        <v>25</v>
      </c>
    </row>
    <row r="230" spans="1:18" x14ac:dyDescent="0.25">
      <c r="A230" s="1">
        <v>45119</v>
      </c>
      <c r="B230" t="s">
        <v>37</v>
      </c>
      <c r="C230">
        <v>239</v>
      </c>
      <c r="D230" t="s">
        <v>19</v>
      </c>
      <c r="E230">
        <v>2500</v>
      </c>
      <c r="F230">
        <v>102</v>
      </c>
      <c r="G230">
        <v>30</v>
      </c>
      <c r="H230">
        <v>5000</v>
      </c>
      <c r="I230" s="2">
        <v>150000</v>
      </c>
      <c r="J230">
        <v>5</v>
      </c>
      <c r="K230" s="2">
        <v>4750</v>
      </c>
      <c r="L230" t="s">
        <v>20</v>
      </c>
      <c r="M230" t="s">
        <v>29</v>
      </c>
      <c r="N230" t="s">
        <v>22</v>
      </c>
      <c r="O230">
        <v>22192</v>
      </c>
      <c r="P230" t="s">
        <v>23</v>
      </c>
      <c r="Q230" t="s">
        <v>39</v>
      </c>
      <c r="R230" t="s">
        <v>25</v>
      </c>
    </row>
    <row r="231" spans="1:18" x14ac:dyDescent="0.25">
      <c r="A231" s="1">
        <v>44480</v>
      </c>
      <c r="B231" t="s">
        <v>43</v>
      </c>
      <c r="C231">
        <v>240</v>
      </c>
      <c r="D231" t="s">
        <v>27</v>
      </c>
      <c r="E231">
        <v>1500</v>
      </c>
      <c r="F231">
        <v>125</v>
      </c>
      <c r="G231">
        <v>63</v>
      </c>
      <c r="H231">
        <v>3000</v>
      </c>
      <c r="I231" s="2">
        <v>189000</v>
      </c>
      <c r="J231">
        <v>3</v>
      </c>
      <c r="K231" s="2">
        <v>2910</v>
      </c>
      <c r="L231" t="s">
        <v>20</v>
      </c>
      <c r="M231" t="s">
        <v>34</v>
      </c>
      <c r="N231" t="s">
        <v>30</v>
      </c>
      <c r="O231">
        <v>21610</v>
      </c>
      <c r="P231" t="s">
        <v>23</v>
      </c>
      <c r="Q231" t="s">
        <v>24</v>
      </c>
      <c r="R231" t="s">
        <v>31</v>
      </c>
    </row>
    <row r="232" spans="1:18" x14ac:dyDescent="0.25">
      <c r="A232" s="1">
        <v>45208</v>
      </c>
      <c r="B232" t="s">
        <v>53</v>
      </c>
      <c r="C232">
        <v>241</v>
      </c>
      <c r="D232" t="s">
        <v>51</v>
      </c>
      <c r="E232">
        <v>1000</v>
      </c>
      <c r="F232">
        <v>26</v>
      </c>
      <c r="G232">
        <v>29</v>
      </c>
      <c r="H232">
        <v>2500</v>
      </c>
      <c r="I232" s="2">
        <v>72500</v>
      </c>
      <c r="J232">
        <v>7</v>
      </c>
      <c r="K232" s="2">
        <v>2325</v>
      </c>
      <c r="L232" t="s">
        <v>28</v>
      </c>
      <c r="M232" t="s">
        <v>29</v>
      </c>
      <c r="N232" t="s">
        <v>35</v>
      </c>
      <c r="O232">
        <v>21136</v>
      </c>
      <c r="P232" t="s">
        <v>36</v>
      </c>
      <c r="Q232" t="s">
        <v>39</v>
      </c>
      <c r="R232" t="s">
        <v>31</v>
      </c>
    </row>
    <row r="233" spans="1:18" x14ac:dyDescent="0.25">
      <c r="A233" s="1">
        <v>45183</v>
      </c>
      <c r="B233" t="s">
        <v>18</v>
      </c>
      <c r="C233">
        <v>242</v>
      </c>
      <c r="D233" t="s">
        <v>48</v>
      </c>
      <c r="E233">
        <v>1500</v>
      </c>
      <c r="F233">
        <v>142</v>
      </c>
      <c r="G233">
        <v>75</v>
      </c>
      <c r="H233">
        <v>3500</v>
      </c>
      <c r="I233" s="2">
        <v>262500</v>
      </c>
      <c r="J233">
        <v>1</v>
      </c>
      <c r="K233" s="2">
        <v>3465</v>
      </c>
      <c r="L233" t="s">
        <v>28</v>
      </c>
      <c r="M233" t="s">
        <v>21</v>
      </c>
      <c r="N233" t="s">
        <v>35</v>
      </c>
      <c r="O233">
        <v>21622</v>
      </c>
      <c r="P233" t="s">
        <v>23</v>
      </c>
      <c r="Q233" t="s">
        <v>40</v>
      </c>
      <c r="R233" t="s">
        <v>25</v>
      </c>
    </row>
    <row r="234" spans="1:18" x14ac:dyDescent="0.25">
      <c r="A234" s="1">
        <v>44634</v>
      </c>
      <c r="B234" t="s">
        <v>49</v>
      </c>
      <c r="C234">
        <v>245</v>
      </c>
      <c r="D234" t="s">
        <v>51</v>
      </c>
      <c r="E234">
        <v>1000</v>
      </c>
      <c r="F234">
        <v>10</v>
      </c>
      <c r="G234">
        <v>13</v>
      </c>
      <c r="H234">
        <v>2500</v>
      </c>
      <c r="I234" s="2">
        <v>32500</v>
      </c>
      <c r="J234">
        <v>8</v>
      </c>
      <c r="K234" s="2">
        <v>2300</v>
      </c>
      <c r="L234" t="s">
        <v>50</v>
      </c>
      <c r="M234" t="s">
        <v>42</v>
      </c>
      <c r="N234" t="s">
        <v>22</v>
      </c>
      <c r="O234">
        <v>22002</v>
      </c>
      <c r="P234" t="s">
        <v>36</v>
      </c>
      <c r="Q234" t="s">
        <v>39</v>
      </c>
      <c r="R234" t="s">
        <v>25</v>
      </c>
    </row>
    <row r="235" spans="1:18" x14ac:dyDescent="0.25">
      <c r="A235" s="1">
        <v>44456</v>
      </c>
      <c r="B235" t="s">
        <v>41</v>
      </c>
      <c r="C235">
        <v>246</v>
      </c>
      <c r="D235" t="s">
        <v>48</v>
      </c>
      <c r="E235">
        <v>1500</v>
      </c>
      <c r="F235">
        <v>150</v>
      </c>
      <c r="G235">
        <v>84</v>
      </c>
      <c r="H235">
        <v>3500</v>
      </c>
      <c r="I235" s="2">
        <v>294000</v>
      </c>
      <c r="J235">
        <v>6</v>
      </c>
      <c r="K235" s="2">
        <v>3290</v>
      </c>
      <c r="L235" t="s">
        <v>33</v>
      </c>
      <c r="M235" t="s">
        <v>29</v>
      </c>
      <c r="N235" t="s">
        <v>22</v>
      </c>
      <c r="O235">
        <v>21419</v>
      </c>
      <c r="P235" t="s">
        <v>23</v>
      </c>
      <c r="Q235" t="s">
        <v>40</v>
      </c>
      <c r="R235" t="s">
        <v>46</v>
      </c>
    </row>
    <row r="236" spans="1:18" x14ac:dyDescent="0.25">
      <c r="A236" s="1">
        <v>44886</v>
      </c>
      <c r="B236" t="s">
        <v>52</v>
      </c>
      <c r="C236">
        <v>247</v>
      </c>
      <c r="D236" t="s">
        <v>48</v>
      </c>
      <c r="E236">
        <v>1500</v>
      </c>
      <c r="F236">
        <v>33</v>
      </c>
      <c r="G236">
        <v>68</v>
      </c>
      <c r="H236">
        <v>3500</v>
      </c>
      <c r="I236" s="2">
        <v>238000</v>
      </c>
      <c r="J236">
        <v>5</v>
      </c>
      <c r="K236" s="2">
        <v>3325</v>
      </c>
      <c r="L236" t="s">
        <v>38</v>
      </c>
      <c r="M236" t="s">
        <v>42</v>
      </c>
      <c r="N236" t="s">
        <v>22</v>
      </c>
      <c r="O236">
        <v>22182</v>
      </c>
      <c r="P236" t="s">
        <v>23</v>
      </c>
      <c r="Q236" t="s">
        <v>39</v>
      </c>
      <c r="R236" t="s">
        <v>46</v>
      </c>
    </row>
    <row r="237" spans="1:18" x14ac:dyDescent="0.25">
      <c r="A237" s="1">
        <v>45056</v>
      </c>
      <c r="B237" t="s">
        <v>53</v>
      </c>
      <c r="C237">
        <v>248</v>
      </c>
      <c r="D237" t="s">
        <v>45</v>
      </c>
      <c r="E237">
        <v>3000</v>
      </c>
      <c r="F237">
        <v>144</v>
      </c>
      <c r="G237">
        <v>5</v>
      </c>
      <c r="H237">
        <v>7000</v>
      </c>
      <c r="I237" s="2">
        <v>35000</v>
      </c>
      <c r="J237">
        <v>4</v>
      </c>
      <c r="K237" s="2">
        <v>6720</v>
      </c>
      <c r="L237" t="s">
        <v>38</v>
      </c>
      <c r="M237" t="s">
        <v>34</v>
      </c>
      <c r="N237" t="s">
        <v>35</v>
      </c>
      <c r="O237">
        <v>22809</v>
      </c>
      <c r="P237" t="s">
        <v>36</v>
      </c>
      <c r="Q237" t="s">
        <v>24</v>
      </c>
      <c r="R237" t="s">
        <v>31</v>
      </c>
    </row>
    <row r="238" spans="1:18" x14ac:dyDescent="0.25">
      <c r="A238" s="1">
        <v>44826</v>
      </c>
      <c r="B238" t="s">
        <v>52</v>
      </c>
      <c r="C238">
        <v>249</v>
      </c>
      <c r="D238" t="s">
        <v>45</v>
      </c>
      <c r="E238">
        <v>3000</v>
      </c>
      <c r="F238">
        <v>127</v>
      </c>
      <c r="G238">
        <v>75</v>
      </c>
      <c r="H238">
        <v>7000</v>
      </c>
      <c r="I238" s="2">
        <v>525000</v>
      </c>
      <c r="J238">
        <v>0</v>
      </c>
      <c r="K238" s="2">
        <v>7000</v>
      </c>
      <c r="L238" t="s">
        <v>33</v>
      </c>
      <c r="M238" t="s">
        <v>29</v>
      </c>
      <c r="N238" t="s">
        <v>22</v>
      </c>
      <c r="O238">
        <v>21896</v>
      </c>
      <c r="P238" t="s">
        <v>36</v>
      </c>
      <c r="Q238" t="s">
        <v>39</v>
      </c>
      <c r="R238" t="s">
        <v>31</v>
      </c>
    </row>
    <row r="239" spans="1:18" x14ac:dyDescent="0.25">
      <c r="A239" s="1">
        <v>44396</v>
      </c>
      <c r="B239" t="s">
        <v>49</v>
      </c>
      <c r="C239">
        <v>250</v>
      </c>
      <c r="D239" t="s">
        <v>45</v>
      </c>
      <c r="E239">
        <v>3000</v>
      </c>
      <c r="F239">
        <v>116</v>
      </c>
      <c r="G239">
        <v>43</v>
      </c>
      <c r="H239">
        <v>7000</v>
      </c>
      <c r="I239" s="2">
        <v>301000</v>
      </c>
      <c r="J239">
        <v>2</v>
      </c>
      <c r="K239" s="2">
        <v>6860</v>
      </c>
      <c r="L239" t="s">
        <v>28</v>
      </c>
      <c r="M239" t="s">
        <v>21</v>
      </c>
      <c r="N239" t="s">
        <v>30</v>
      </c>
      <c r="O239">
        <v>21452</v>
      </c>
      <c r="P239" t="s">
        <v>23</v>
      </c>
      <c r="Q239" t="s">
        <v>40</v>
      </c>
      <c r="R239" t="s">
        <v>25</v>
      </c>
    </row>
    <row r="240" spans="1:18" x14ac:dyDescent="0.25">
      <c r="A240" s="1">
        <v>44519</v>
      </c>
      <c r="B240" t="s">
        <v>26</v>
      </c>
      <c r="C240">
        <v>251</v>
      </c>
      <c r="D240" t="s">
        <v>48</v>
      </c>
      <c r="E240">
        <v>1500</v>
      </c>
      <c r="F240">
        <v>24</v>
      </c>
      <c r="G240">
        <v>43</v>
      </c>
      <c r="H240">
        <v>3500</v>
      </c>
      <c r="I240" s="2">
        <v>150500</v>
      </c>
      <c r="J240">
        <v>2</v>
      </c>
      <c r="K240" s="2">
        <v>3430</v>
      </c>
      <c r="L240" t="s">
        <v>28</v>
      </c>
      <c r="M240" t="s">
        <v>29</v>
      </c>
      <c r="N240" t="s">
        <v>22</v>
      </c>
      <c r="O240">
        <v>22199</v>
      </c>
      <c r="P240" t="s">
        <v>23</v>
      </c>
      <c r="Q240" t="s">
        <v>40</v>
      </c>
      <c r="R240" t="s">
        <v>46</v>
      </c>
    </row>
    <row r="241" spans="1:18" x14ac:dyDescent="0.25">
      <c r="A241" s="1">
        <v>44860</v>
      </c>
      <c r="B241" t="s">
        <v>18</v>
      </c>
      <c r="C241">
        <v>253</v>
      </c>
      <c r="D241" t="s">
        <v>19</v>
      </c>
      <c r="E241">
        <v>2500</v>
      </c>
      <c r="F241">
        <v>134</v>
      </c>
      <c r="G241">
        <v>7</v>
      </c>
      <c r="H241">
        <v>5000</v>
      </c>
      <c r="I241" s="2">
        <v>35000</v>
      </c>
      <c r="J241">
        <v>1</v>
      </c>
      <c r="K241" s="2">
        <v>4950</v>
      </c>
      <c r="L241" t="s">
        <v>20</v>
      </c>
      <c r="M241" t="s">
        <v>34</v>
      </c>
      <c r="N241" t="s">
        <v>30</v>
      </c>
      <c r="O241">
        <v>21815</v>
      </c>
      <c r="P241" t="s">
        <v>23</v>
      </c>
      <c r="Q241" t="s">
        <v>39</v>
      </c>
      <c r="R241" t="s">
        <v>46</v>
      </c>
    </row>
    <row r="242" spans="1:18" x14ac:dyDescent="0.25">
      <c r="A242" s="1">
        <v>44736</v>
      </c>
      <c r="B242" t="s">
        <v>41</v>
      </c>
      <c r="C242">
        <v>254</v>
      </c>
      <c r="D242" t="s">
        <v>48</v>
      </c>
      <c r="E242">
        <v>1500</v>
      </c>
      <c r="F242">
        <v>41</v>
      </c>
      <c r="G242">
        <v>32</v>
      </c>
      <c r="H242">
        <v>3500</v>
      </c>
      <c r="I242" s="2">
        <v>112000</v>
      </c>
      <c r="J242">
        <v>3</v>
      </c>
      <c r="K242" s="2">
        <v>3395</v>
      </c>
      <c r="L242" t="s">
        <v>33</v>
      </c>
      <c r="M242" t="s">
        <v>34</v>
      </c>
      <c r="N242" t="s">
        <v>35</v>
      </c>
      <c r="O242">
        <v>21036</v>
      </c>
      <c r="P242" t="s">
        <v>36</v>
      </c>
      <c r="Q242" t="s">
        <v>40</v>
      </c>
      <c r="R242" t="s">
        <v>46</v>
      </c>
    </row>
    <row r="243" spans="1:18" x14ac:dyDescent="0.25">
      <c r="A243" s="1">
        <v>45263</v>
      </c>
      <c r="B243" t="s">
        <v>37</v>
      </c>
      <c r="C243">
        <v>255</v>
      </c>
      <c r="D243" t="s">
        <v>19</v>
      </c>
      <c r="E243">
        <v>2500</v>
      </c>
      <c r="F243">
        <v>44</v>
      </c>
      <c r="G243">
        <v>37</v>
      </c>
      <c r="H243">
        <v>5000</v>
      </c>
      <c r="I243" s="2">
        <v>185000</v>
      </c>
      <c r="J243">
        <v>4</v>
      </c>
      <c r="K243" s="2">
        <v>4800</v>
      </c>
      <c r="L243" t="s">
        <v>33</v>
      </c>
      <c r="M243" t="s">
        <v>29</v>
      </c>
      <c r="N243" t="s">
        <v>30</v>
      </c>
      <c r="O243">
        <v>21652</v>
      </c>
      <c r="P243" t="s">
        <v>36</v>
      </c>
      <c r="Q243" t="s">
        <v>40</v>
      </c>
      <c r="R243" t="s">
        <v>25</v>
      </c>
    </row>
    <row r="244" spans="1:18" x14ac:dyDescent="0.25">
      <c r="A244" s="1">
        <v>44417</v>
      </c>
      <c r="B244" t="s">
        <v>41</v>
      </c>
      <c r="C244">
        <v>256</v>
      </c>
      <c r="D244" t="s">
        <v>19</v>
      </c>
      <c r="E244">
        <v>2500</v>
      </c>
      <c r="F244">
        <v>22</v>
      </c>
      <c r="G244">
        <v>61</v>
      </c>
      <c r="H244">
        <v>5000</v>
      </c>
      <c r="I244" s="2">
        <v>305000</v>
      </c>
      <c r="J244">
        <v>8</v>
      </c>
      <c r="K244" s="2">
        <v>4600</v>
      </c>
      <c r="L244" t="s">
        <v>50</v>
      </c>
      <c r="M244" t="s">
        <v>42</v>
      </c>
      <c r="N244" t="s">
        <v>22</v>
      </c>
      <c r="O244">
        <v>21774</v>
      </c>
      <c r="P244" t="s">
        <v>36</v>
      </c>
      <c r="Q244" t="s">
        <v>24</v>
      </c>
      <c r="R244" t="s">
        <v>25</v>
      </c>
    </row>
    <row r="245" spans="1:18" x14ac:dyDescent="0.25">
      <c r="A245" s="1">
        <v>44635</v>
      </c>
      <c r="B245" t="s">
        <v>47</v>
      </c>
      <c r="C245">
        <v>257</v>
      </c>
      <c r="D245" t="s">
        <v>19</v>
      </c>
      <c r="E245">
        <v>2500</v>
      </c>
      <c r="F245">
        <v>36</v>
      </c>
      <c r="G245">
        <v>61</v>
      </c>
      <c r="H245">
        <v>5000</v>
      </c>
      <c r="I245" s="2">
        <v>305000</v>
      </c>
      <c r="J245">
        <v>6</v>
      </c>
      <c r="K245" s="2">
        <v>4700</v>
      </c>
      <c r="L245" t="s">
        <v>38</v>
      </c>
      <c r="M245" t="s">
        <v>21</v>
      </c>
      <c r="N245" t="s">
        <v>35</v>
      </c>
      <c r="O245">
        <v>21814</v>
      </c>
      <c r="P245" t="s">
        <v>23</v>
      </c>
      <c r="Q245" t="s">
        <v>24</v>
      </c>
      <c r="R245" t="s">
        <v>46</v>
      </c>
    </row>
    <row r="246" spans="1:18" x14ac:dyDescent="0.25">
      <c r="A246" s="1">
        <v>44961</v>
      </c>
      <c r="B246" t="s">
        <v>49</v>
      </c>
      <c r="C246">
        <v>258</v>
      </c>
      <c r="D246" t="s">
        <v>45</v>
      </c>
      <c r="E246">
        <v>3000</v>
      </c>
      <c r="F246">
        <v>91</v>
      </c>
      <c r="G246">
        <v>69</v>
      </c>
      <c r="H246">
        <v>7000</v>
      </c>
      <c r="I246" s="2">
        <v>483000</v>
      </c>
      <c r="J246">
        <v>3</v>
      </c>
      <c r="K246" s="2">
        <v>6790</v>
      </c>
      <c r="L246" t="s">
        <v>20</v>
      </c>
      <c r="M246" t="s">
        <v>21</v>
      </c>
      <c r="N246" t="s">
        <v>35</v>
      </c>
      <c r="O246">
        <v>21552</v>
      </c>
      <c r="P246" t="s">
        <v>23</v>
      </c>
      <c r="Q246" t="s">
        <v>24</v>
      </c>
      <c r="R246" t="s">
        <v>25</v>
      </c>
    </row>
    <row r="247" spans="1:18" x14ac:dyDescent="0.25">
      <c r="A247" s="1">
        <v>44480</v>
      </c>
      <c r="B247" t="s">
        <v>41</v>
      </c>
      <c r="C247">
        <v>259</v>
      </c>
      <c r="D247" t="s">
        <v>27</v>
      </c>
      <c r="E247">
        <v>1500</v>
      </c>
      <c r="F247">
        <v>111</v>
      </c>
      <c r="G247">
        <v>61</v>
      </c>
      <c r="H247">
        <v>3000</v>
      </c>
      <c r="I247" s="2">
        <v>183000</v>
      </c>
      <c r="J247">
        <v>1</v>
      </c>
      <c r="K247" s="2">
        <v>2970</v>
      </c>
      <c r="L247" t="s">
        <v>50</v>
      </c>
      <c r="M247" t="s">
        <v>21</v>
      </c>
      <c r="N247" t="s">
        <v>30</v>
      </c>
      <c r="O247">
        <v>21891</v>
      </c>
      <c r="P247" t="s">
        <v>36</v>
      </c>
      <c r="Q247" t="s">
        <v>39</v>
      </c>
      <c r="R247" t="s">
        <v>31</v>
      </c>
    </row>
    <row r="248" spans="1:18" x14ac:dyDescent="0.25">
      <c r="A248" s="1">
        <v>44567</v>
      </c>
      <c r="B248" t="s">
        <v>54</v>
      </c>
      <c r="C248">
        <v>260</v>
      </c>
      <c r="D248" t="s">
        <v>45</v>
      </c>
      <c r="E248">
        <v>3000</v>
      </c>
      <c r="F248">
        <v>127</v>
      </c>
      <c r="G248">
        <v>26</v>
      </c>
      <c r="H248">
        <v>7000</v>
      </c>
      <c r="I248" s="2">
        <v>182000</v>
      </c>
      <c r="J248">
        <v>1</v>
      </c>
      <c r="K248" s="2">
        <v>6930</v>
      </c>
      <c r="L248" t="s">
        <v>50</v>
      </c>
      <c r="M248" t="s">
        <v>29</v>
      </c>
      <c r="N248" t="s">
        <v>30</v>
      </c>
      <c r="O248">
        <v>22043</v>
      </c>
      <c r="P248" t="s">
        <v>36</v>
      </c>
      <c r="Q248" t="s">
        <v>24</v>
      </c>
      <c r="R248" t="s">
        <v>46</v>
      </c>
    </row>
    <row r="249" spans="1:18" x14ac:dyDescent="0.25">
      <c r="A249" s="1">
        <v>45062</v>
      </c>
      <c r="B249" t="s">
        <v>47</v>
      </c>
      <c r="C249">
        <v>261</v>
      </c>
      <c r="D249" t="s">
        <v>45</v>
      </c>
      <c r="E249">
        <v>3000</v>
      </c>
      <c r="F249">
        <v>31</v>
      </c>
      <c r="G249">
        <v>36</v>
      </c>
      <c r="H249">
        <v>7000</v>
      </c>
      <c r="I249" s="2">
        <v>252000</v>
      </c>
      <c r="J249">
        <v>1</v>
      </c>
      <c r="K249" s="2">
        <v>6930</v>
      </c>
      <c r="L249" t="s">
        <v>38</v>
      </c>
      <c r="M249" t="s">
        <v>21</v>
      </c>
      <c r="N249" t="s">
        <v>35</v>
      </c>
      <c r="O249">
        <v>22448</v>
      </c>
      <c r="P249" t="s">
        <v>36</v>
      </c>
      <c r="Q249" t="s">
        <v>40</v>
      </c>
      <c r="R249" t="s">
        <v>25</v>
      </c>
    </row>
    <row r="250" spans="1:18" x14ac:dyDescent="0.25">
      <c r="A250" s="1">
        <v>44860</v>
      </c>
      <c r="B250" t="s">
        <v>37</v>
      </c>
      <c r="C250">
        <v>262</v>
      </c>
      <c r="D250" t="s">
        <v>27</v>
      </c>
      <c r="E250">
        <v>1500</v>
      </c>
      <c r="F250">
        <v>66</v>
      </c>
      <c r="G250">
        <v>61</v>
      </c>
      <c r="H250">
        <v>3000</v>
      </c>
      <c r="I250" s="2">
        <v>183000</v>
      </c>
      <c r="J250">
        <v>2</v>
      </c>
      <c r="K250" s="2">
        <v>2940</v>
      </c>
      <c r="L250" t="s">
        <v>28</v>
      </c>
      <c r="M250" t="s">
        <v>21</v>
      </c>
      <c r="N250" t="s">
        <v>22</v>
      </c>
      <c r="O250">
        <v>21580</v>
      </c>
      <c r="P250" t="s">
        <v>23</v>
      </c>
      <c r="Q250" t="s">
        <v>24</v>
      </c>
      <c r="R250" t="s">
        <v>46</v>
      </c>
    </row>
    <row r="251" spans="1:18" x14ac:dyDescent="0.25">
      <c r="A251" s="1">
        <v>44536</v>
      </c>
      <c r="B251" t="s">
        <v>49</v>
      </c>
      <c r="C251">
        <v>263</v>
      </c>
      <c r="D251" t="s">
        <v>45</v>
      </c>
      <c r="E251">
        <v>3000</v>
      </c>
      <c r="F251">
        <v>102</v>
      </c>
      <c r="G251">
        <v>54</v>
      </c>
      <c r="H251">
        <v>7000</v>
      </c>
      <c r="I251" s="2">
        <v>378000</v>
      </c>
      <c r="J251">
        <v>8</v>
      </c>
      <c r="K251" s="2">
        <v>6440</v>
      </c>
      <c r="L251" t="s">
        <v>20</v>
      </c>
      <c r="M251" t="s">
        <v>34</v>
      </c>
      <c r="N251" t="s">
        <v>22</v>
      </c>
      <c r="O251">
        <v>22337</v>
      </c>
      <c r="P251" t="s">
        <v>23</v>
      </c>
      <c r="Q251" t="s">
        <v>24</v>
      </c>
      <c r="R251" t="s">
        <v>25</v>
      </c>
    </row>
    <row r="252" spans="1:18" x14ac:dyDescent="0.25">
      <c r="A252" s="1">
        <v>44381</v>
      </c>
      <c r="B252" t="s">
        <v>26</v>
      </c>
      <c r="C252">
        <v>264</v>
      </c>
      <c r="D252" t="s">
        <v>45</v>
      </c>
      <c r="E252">
        <v>3000</v>
      </c>
      <c r="F252">
        <v>45</v>
      </c>
      <c r="G252">
        <v>67</v>
      </c>
      <c r="H252">
        <v>7000</v>
      </c>
      <c r="I252" s="2">
        <v>469000</v>
      </c>
      <c r="J252">
        <v>1</v>
      </c>
      <c r="K252" s="2">
        <v>6930</v>
      </c>
      <c r="L252" t="s">
        <v>33</v>
      </c>
      <c r="M252" t="s">
        <v>29</v>
      </c>
      <c r="N252" t="s">
        <v>35</v>
      </c>
      <c r="O252">
        <v>22729</v>
      </c>
      <c r="P252" t="s">
        <v>23</v>
      </c>
      <c r="Q252" t="s">
        <v>24</v>
      </c>
      <c r="R252" t="s">
        <v>31</v>
      </c>
    </row>
    <row r="253" spans="1:18" x14ac:dyDescent="0.25">
      <c r="A253" s="1">
        <v>44480</v>
      </c>
      <c r="B253" t="s">
        <v>53</v>
      </c>
      <c r="C253">
        <v>265</v>
      </c>
      <c r="D253" t="s">
        <v>51</v>
      </c>
      <c r="E253">
        <v>1000</v>
      </c>
      <c r="F253">
        <v>148</v>
      </c>
      <c r="G253">
        <v>72</v>
      </c>
      <c r="H253">
        <v>2500</v>
      </c>
      <c r="I253" s="2">
        <v>180000</v>
      </c>
      <c r="J253">
        <v>2</v>
      </c>
      <c r="K253" s="2">
        <v>2450</v>
      </c>
      <c r="L253" t="s">
        <v>33</v>
      </c>
      <c r="M253" t="s">
        <v>29</v>
      </c>
      <c r="N253" t="s">
        <v>30</v>
      </c>
      <c r="O253">
        <v>22798</v>
      </c>
      <c r="P253" t="s">
        <v>23</v>
      </c>
      <c r="Q253" t="s">
        <v>24</v>
      </c>
      <c r="R253" t="s">
        <v>46</v>
      </c>
    </row>
    <row r="254" spans="1:18" x14ac:dyDescent="0.25">
      <c r="A254" s="1">
        <v>44726</v>
      </c>
      <c r="B254" t="s">
        <v>49</v>
      </c>
      <c r="C254">
        <v>266</v>
      </c>
      <c r="D254" t="s">
        <v>45</v>
      </c>
      <c r="E254">
        <v>3000</v>
      </c>
      <c r="F254">
        <v>71</v>
      </c>
      <c r="G254">
        <v>73</v>
      </c>
      <c r="H254">
        <v>7000</v>
      </c>
      <c r="I254" s="2">
        <v>511000</v>
      </c>
      <c r="J254">
        <v>1</v>
      </c>
      <c r="K254" s="2">
        <v>6930</v>
      </c>
      <c r="L254" t="s">
        <v>28</v>
      </c>
      <c r="M254" t="s">
        <v>29</v>
      </c>
      <c r="N254" t="s">
        <v>22</v>
      </c>
      <c r="O254">
        <v>21515</v>
      </c>
      <c r="P254" t="s">
        <v>36</v>
      </c>
      <c r="Q254" t="s">
        <v>40</v>
      </c>
      <c r="R254" t="s">
        <v>46</v>
      </c>
    </row>
    <row r="255" spans="1:18" x14ac:dyDescent="0.25">
      <c r="A255" s="1">
        <v>44416</v>
      </c>
      <c r="B255" t="s">
        <v>43</v>
      </c>
      <c r="C255">
        <v>267</v>
      </c>
      <c r="D255" t="s">
        <v>51</v>
      </c>
      <c r="E255">
        <v>1000</v>
      </c>
      <c r="F255">
        <v>53</v>
      </c>
      <c r="G255">
        <v>56</v>
      </c>
      <c r="H255">
        <v>2500</v>
      </c>
      <c r="I255" s="2">
        <v>140000</v>
      </c>
      <c r="J255">
        <v>0</v>
      </c>
      <c r="K255" s="2">
        <v>2500</v>
      </c>
      <c r="L255" t="s">
        <v>50</v>
      </c>
      <c r="M255" t="s">
        <v>34</v>
      </c>
      <c r="N255" t="s">
        <v>22</v>
      </c>
      <c r="O255">
        <v>21179</v>
      </c>
      <c r="P255" t="s">
        <v>23</v>
      </c>
      <c r="Q255" t="s">
        <v>40</v>
      </c>
      <c r="R255" t="s">
        <v>25</v>
      </c>
    </row>
    <row r="256" spans="1:18" x14ac:dyDescent="0.25">
      <c r="A256" s="1">
        <v>45254</v>
      </c>
      <c r="B256" t="s">
        <v>54</v>
      </c>
      <c r="C256">
        <v>268</v>
      </c>
      <c r="D256" t="s">
        <v>27</v>
      </c>
      <c r="E256">
        <v>1500</v>
      </c>
      <c r="F256">
        <v>44</v>
      </c>
      <c r="G256">
        <v>4</v>
      </c>
      <c r="H256">
        <v>3000</v>
      </c>
      <c r="I256" s="2">
        <v>12000</v>
      </c>
      <c r="J256">
        <v>7</v>
      </c>
      <c r="K256" s="2">
        <v>2790</v>
      </c>
      <c r="L256" t="s">
        <v>38</v>
      </c>
      <c r="M256" t="s">
        <v>34</v>
      </c>
      <c r="N256" t="s">
        <v>35</v>
      </c>
      <c r="O256">
        <v>21829</v>
      </c>
      <c r="P256" t="s">
        <v>36</v>
      </c>
      <c r="Q256" t="s">
        <v>24</v>
      </c>
      <c r="R256" t="s">
        <v>46</v>
      </c>
    </row>
    <row r="257" spans="1:18" x14ac:dyDescent="0.25">
      <c r="A257" s="1">
        <v>44803</v>
      </c>
      <c r="B257" t="s">
        <v>44</v>
      </c>
      <c r="C257">
        <v>270</v>
      </c>
      <c r="D257" t="s">
        <v>48</v>
      </c>
      <c r="E257">
        <v>1500</v>
      </c>
      <c r="F257">
        <v>105</v>
      </c>
      <c r="G257">
        <v>37</v>
      </c>
      <c r="H257">
        <v>3500</v>
      </c>
      <c r="I257" s="2">
        <v>129500</v>
      </c>
      <c r="J257">
        <v>9</v>
      </c>
      <c r="K257" s="2">
        <v>3185</v>
      </c>
      <c r="L257" t="s">
        <v>33</v>
      </c>
      <c r="M257" t="s">
        <v>34</v>
      </c>
      <c r="N257" t="s">
        <v>35</v>
      </c>
      <c r="O257">
        <v>22356</v>
      </c>
      <c r="P257" t="s">
        <v>36</v>
      </c>
      <c r="Q257" t="s">
        <v>24</v>
      </c>
      <c r="R257" t="s">
        <v>46</v>
      </c>
    </row>
    <row r="258" spans="1:18" x14ac:dyDescent="0.25">
      <c r="A258" s="1">
        <v>44471</v>
      </c>
      <c r="B258" t="s">
        <v>44</v>
      </c>
      <c r="C258">
        <v>271</v>
      </c>
      <c r="D258" t="s">
        <v>19</v>
      </c>
      <c r="E258">
        <v>2500</v>
      </c>
      <c r="F258">
        <v>87</v>
      </c>
      <c r="G258">
        <v>80</v>
      </c>
      <c r="H258">
        <v>5000</v>
      </c>
      <c r="I258" s="2">
        <v>400000</v>
      </c>
      <c r="J258">
        <v>7</v>
      </c>
      <c r="K258" s="2">
        <v>4650</v>
      </c>
      <c r="L258" t="s">
        <v>50</v>
      </c>
      <c r="M258" t="s">
        <v>42</v>
      </c>
      <c r="N258" t="s">
        <v>22</v>
      </c>
      <c r="O258">
        <v>21227</v>
      </c>
      <c r="P258" t="s">
        <v>23</v>
      </c>
      <c r="Q258" t="s">
        <v>24</v>
      </c>
      <c r="R258" t="s">
        <v>31</v>
      </c>
    </row>
    <row r="259" spans="1:18" x14ac:dyDescent="0.25">
      <c r="A259" s="1">
        <v>44933</v>
      </c>
      <c r="B259" t="s">
        <v>54</v>
      </c>
      <c r="C259">
        <v>272</v>
      </c>
      <c r="D259" t="s">
        <v>45</v>
      </c>
      <c r="E259">
        <v>3000</v>
      </c>
      <c r="F259">
        <v>140</v>
      </c>
      <c r="G259">
        <v>80</v>
      </c>
      <c r="H259">
        <v>7000</v>
      </c>
      <c r="I259" s="2">
        <v>560000</v>
      </c>
      <c r="J259">
        <v>5</v>
      </c>
      <c r="K259" s="2">
        <v>6650</v>
      </c>
      <c r="L259" t="s">
        <v>28</v>
      </c>
      <c r="M259" t="s">
        <v>29</v>
      </c>
      <c r="N259" t="s">
        <v>30</v>
      </c>
      <c r="O259">
        <v>21413</v>
      </c>
      <c r="P259" t="s">
        <v>36</v>
      </c>
      <c r="Q259" t="s">
        <v>24</v>
      </c>
      <c r="R259" t="s">
        <v>25</v>
      </c>
    </row>
    <row r="260" spans="1:18" x14ac:dyDescent="0.25">
      <c r="A260" s="1">
        <v>45051</v>
      </c>
      <c r="B260" t="s">
        <v>47</v>
      </c>
      <c r="C260">
        <v>273</v>
      </c>
      <c r="D260" t="s">
        <v>19</v>
      </c>
      <c r="E260">
        <v>2500</v>
      </c>
      <c r="F260">
        <v>123</v>
      </c>
      <c r="G260">
        <v>13</v>
      </c>
      <c r="H260">
        <v>5000</v>
      </c>
      <c r="I260" s="2">
        <v>65000</v>
      </c>
      <c r="J260">
        <v>4</v>
      </c>
      <c r="K260" s="2">
        <v>4800</v>
      </c>
      <c r="L260" t="s">
        <v>28</v>
      </c>
      <c r="M260" t="s">
        <v>29</v>
      </c>
      <c r="N260" t="s">
        <v>30</v>
      </c>
      <c r="O260">
        <v>22459</v>
      </c>
      <c r="P260" t="s">
        <v>23</v>
      </c>
      <c r="Q260" t="s">
        <v>39</v>
      </c>
      <c r="R260" t="s">
        <v>31</v>
      </c>
    </row>
    <row r="261" spans="1:18" x14ac:dyDescent="0.25">
      <c r="A261" s="1">
        <v>44675</v>
      </c>
      <c r="B261" t="s">
        <v>32</v>
      </c>
      <c r="C261">
        <v>274</v>
      </c>
      <c r="D261" t="s">
        <v>27</v>
      </c>
      <c r="E261">
        <v>1500</v>
      </c>
      <c r="F261">
        <v>88</v>
      </c>
      <c r="G261">
        <v>66</v>
      </c>
      <c r="H261">
        <v>3000</v>
      </c>
      <c r="I261" s="2">
        <v>198000</v>
      </c>
      <c r="J261">
        <v>10</v>
      </c>
      <c r="K261" s="2">
        <v>2700</v>
      </c>
      <c r="L261" t="s">
        <v>38</v>
      </c>
      <c r="M261" t="s">
        <v>42</v>
      </c>
      <c r="N261" t="s">
        <v>22</v>
      </c>
      <c r="O261">
        <v>22213</v>
      </c>
      <c r="P261" t="s">
        <v>23</v>
      </c>
      <c r="Q261" t="s">
        <v>40</v>
      </c>
      <c r="R261" t="s">
        <v>46</v>
      </c>
    </row>
    <row r="262" spans="1:18" x14ac:dyDescent="0.25">
      <c r="A262" s="1">
        <v>44572</v>
      </c>
      <c r="B262" t="s">
        <v>47</v>
      </c>
      <c r="C262">
        <v>275</v>
      </c>
      <c r="D262" t="s">
        <v>51</v>
      </c>
      <c r="E262">
        <v>1000</v>
      </c>
      <c r="F262">
        <v>126</v>
      </c>
      <c r="G262">
        <v>17</v>
      </c>
      <c r="H262">
        <v>2500</v>
      </c>
      <c r="I262" s="2">
        <v>42500</v>
      </c>
      <c r="J262">
        <v>9</v>
      </c>
      <c r="K262" s="2">
        <v>2275</v>
      </c>
      <c r="L262" t="s">
        <v>38</v>
      </c>
      <c r="M262" t="s">
        <v>21</v>
      </c>
      <c r="N262" t="s">
        <v>22</v>
      </c>
      <c r="O262">
        <v>22249</v>
      </c>
      <c r="P262" t="s">
        <v>36</v>
      </c>
      <c r="Q262" t="s">
        <v>40</v>
      </c>
      <c r="R262" t="s">
        <v>31</v>
      </c>
    </row>
    <row r="263" spans="1:18" x14ac:dyDescent="0.25">
      <c r="A263" s="1">
        <v>44612</v>
      </c>
      <c r="B263" t="s">
        <v>26</v>
      </c>
      <c r="C263">
        <v>277</v>
      </c>
      <c r="D263" t="s">
        <v>45</v>
      </c>
      <c r="E263">
        <v>3000</v>
      </c>
      <c r="F263">
        <v>123</v>
      </c>
      <c r="G263">
        <v>6</v>
      </c>
      <c r="H263">
        <v>7000</v>
      </c>
      <c r="I263" s="2">
        <v>42000</v>
      </c>
      <c r="J263">
        <v>10</v>
      </c>
      <c r="K263" s="2">
        <v>6300</v>
      </c>
      <c r="L263" t="s">
        <v>50</v>
      </c>
      <c r="M263" t="s">
        <v>21</v>
      </c>
      <c r="N263" t="s">
        <v>30</v>
      </c>
      <c r="O263">
        <v>21058</v>
      </c>
      <c r="P263" t="s">
        <v>23</v>
      </c>
      <c r="Q263" t="s">
        <v>40</v>
      </c>
      <c r="R263" t="s">
        <v>31</v>
      </c>
    </row>
    <row r="264" spans="1:18" x14ac:dyDescent="0.25">
      <c r="A264" s="1">
        <v>44595</v>
      </c>
      <c r="B264" t="s">
        <v>54</v>
      </c>
      <c r="C264">
        <v>278</v>
      </c>
      <c r="D264" t="s">
        <v>19</v>
      </c>
      <c r="E264">
        <v>2500</v>
      </c>
      <c r="F264">
        <v>107</v>
      </c>
      <c r="G264">
        <v>4</v>
      </c>
      <c r="H264">
        <v>5000</v>
      </c>
      <c r="I264" s="2">
        <v>20000</v>
      </c>
      <c r="J264">
        <v>5</v>
      </c>
      <c r="K264" s="2">
        <v>4750</v>
      </c>
      <c r="L264" t="s">
        <v>20</v>
      </c>
      <c r="M264" t="s">
        <v>34</v>
      </c>
      <c r="N264" t="s">
        <v>35</v>
      </c>
      <c r="O264">
        <v>21439</v>
      </c>
      <c r="P264" t="s">
        <v>36</v>
      </c>
      <c r="Q264" t="s">
        <v>39</v>
      </c>
      <c r="R264" t="s">
        <v>46</v>
      </c>
    </row>
    <row r="265" spans="1:18" x14ac:dyDescent="0.25">
      <c r="A265" s="1">
        <v>44452</v>
      </c>
      <c r="B265" t="s">
        <v>37</v>
      </c>
      <c r="C265">
        <v>279</v>
      </c>
      <c r="D265" t="s">
        <v>27</v>
      </c>
      <c r="E265">
        <v>1500</v>
      </c>
      <c r="F265">
        <v>70</v>
      </c>
      <c r="G265">
        <v>3</v>
      </c>
      <c r="H265">
        <v>3000</v>
      </c>
      <c r="I265" s="2">
        <v>9000</v>
      </c>
      <c r="J265">
        <v>2</v>
      </c>
      <c r="K265" s="2">
        <v>2940</v>
      </c>
      <c r="L265" t="s">
        <v>33</v>
      </c>
      <c r="M265" t="s">
        <v>29</v>
      </c>
      <c r="N265" t="s">
        <v>22</v>
      </c>
      <c r="O265">
        <v>21500</v>
      </c>
      <c r="P265" t="s">
        <v>23</v>
      </c>
      <c r="Q265" t="s">
        <v>24</v>
      </c>
      <c r="R265" t="s">
        <v>25</v>
      </c>
    </row>
    <row r="266" spans="1:18" x14ac:dyDescent="0.25">
      <c r="A266" s="1">
        <v>45006</v>
      </c>
      <c r="B266" t="s">
        <v>44</v>
      </c>
      <c r="C266">
        <v>280</v>
      </c>
      <c r="D266" t="s">
        <v>45</v>
      </c>
      <c r="E266">
        <v>3000</v>
      </c>
      <c r="F266">
        <v>63</v>
      </c>
      <c r="G266">
        <v>28</v>
      </c>
      <c r="H266">
        <v>7000</v>
      </c>
      <c r="I266" s="2">
        <v>196000</v>
      </c>
      <c r="J266">
        <v>7</v>
      </c>
      <c r="K266" s="2">
        <v>6510</v>
      </c>
      <c r="L266" t="s">
        <v>33</v>
      </c>
      <c r="M266" t="s">
        <v>21</v>
      </c>
      <c r="N266" t="s">
        <v>30</v>
      </c>
      <c r="O266">
        <v>22658</v>
      </c>
      <c r="P266" t="s">
        <v>36</v>
      </c>
      <c r="Q266" t="s">
        <v>39</v>
      </c>
      <c r="R266" t="s">
        <v>46</v>
      </c>
    </row>
    <row r="267" spans="1:18" x14ac:dyDescent="0.25">
      <c r="A267" s="1">
        <v>45079</v>
      </c>
      <c r="B267" t="s">
        <v>32</v>
      </c>
      <c r="C267">
        <v>281</v>
      </c>
      <c r="D267" t="s">
        <v>48</v>
      </c>
      <c r="E267">
        <v>1500</v>
      </c>
      <c r="F267">
        <v>146</v>
      </c>
      <c r="G267">
        <v>26</v>
      </c>
      <c r="H267">
        <v>3500</v>
      </c>
      <c r="I267" s="2">
        <v>91000</v>
      </c>
      <c r="J267">
        <v>0</v>
      </c>
      <c r="K267" s="2">
        <v>3500</v>
      </c>
      <c r="L267" t="s">
        <v>38</v>
      </c>
      <c r="M267" t="s">
        <v>34</v>
      </c>
      <c r="N267" t="s">
        <v>30</v>
      </c>
      <c r="O267">
        <v>21584</v>
      </c>
      <c r="P267" t="s">
        <v>23</v>
      </c>
      <c r="Q267" t="s">
        <v>40</v>
      </c>
      <c r="R267" t="s">
        <v>46</v>
      </c>
    </row>
    <row r="268" spans="1:18" x14ac:dyDescent="0.25">
      <c r="A268" s="1">
        <v>45273</v>
      </c>
      <c r="B268" t="s">
        <v>18</v>
      </c>
      <c r="C268">
        <v>282</v>
      </c>
      <c r="D268" t="s">
        <v>48</v>
      </c>
      <c r="E268">
        <v>1500</v>
      </c>
      <c r="F268">
        <v>46</v>
      </c>
      <c r="G268">
        <v>77</v>
      </c>
      <c r="H268">
        <v>3500</v>
      </c>
      <c r="I268" s="2">
        <v>269500</v>
      </c>
      <c r="J268">
        <v>3</v>
      </c>
      <c r="K268" s="2">
        <v>3395</v>
      </c>
      <c r="L268" t="s">
        <v>38</v>
      </c>
      <c r="M268" t="s">
        <v>21</v>
      </c>
      <c r="N268" t="s">
        <v>35</v>
      </c>
      <c r="O268">
        <v>22391</v>
      </c>
      <c r="P268" t="s">
        <v>36</v>
      </c>
      <c r="Q268" t="s">
        <v>39</v>
      </c>
      <c r="R268" t="s">
        <v>31</v>
      </c>
    </row>
    <row r="269" spans="1:18" x14ac:dyDescent="0.25">
      <c r="A269" s="1">
        <v>44428</v>
      </c>
      <c r="B269" t="s">
        <v>54</v>
      </c>
      <c r="C269">
        <v>283</v>
      </c>
      <c r="D269" t="s">
        <v>48</v>
      </c>
      <c r="E269">
        <v>1500</v>
      </c>
      <c r="F269">
        <v>11</v>
      </c>
      <c r="G269">
        <v>56</v>
      </c>
      <c r="H269">
        <v>3500</v>
      </c>
      <c r="I269" s="2">
        <v>196000</v>
      </c>
      <c r="J269">
        <v>7</v>
      </c>
      <c r="K269" s="2">
        <v>3255</v>
      </c>
      <c r="L269" t="s">
        <v>28</v>
      </c>
      <c r="M269" t="s">
        <v>34</v>
      </c>
      <c r="N269" t="s">
        <v>30</v>
      </c>
      <c r="O269">
        <v>21765</v>
      </c>
      <c r="P269" t="s">
        <v>36</v>
      </c>
      <c r="Q269" t="s">
        <v>39</v>
      </c>
      <c r="R269" t="s">
        <v>31</v>
      </c>
    </row>
    <row r="270" spans="1:18" x14ac:dyDescent="0.25">
      <c r="A270" s="1">
        <v>44569</v>
      </c>
      <c r="B270" t="s">
        <v>54</v>
      </c>
      <c r="C270">
        <v>284</v>
      </c>
      <c r="D270" t="s">
        <v>45</v>
      </c>
      <c r="E270">
        <v>3000</v>
      </c>
      <c r="F270">
        <v>71</v>
      </c>
      <c r="G270">
        <v>26</v>
      </c>
      <c r="H270">
        <v>7000</v>
      </c>
      <c r="I270" s="2">
        <v>182000</v>
      </c>
      <c r="J270">
        <v>6</v>
      </c>
      <c r="K270" s="2">
        <v>6580</v>
      </c>
      <c r="L270" t="s">
        <v>28</v>
      </c>
      <c r="M270" t="s">
        <v>21</v>
      </c>
      <c r="N270" t="s">
        <v>35</v>
      </c>
      <c r="O270">
        <v>22621</v>
      </c>
      <c r="P270" t="s">
        <v>36</v>
      </c>
      <c r="Q270" t="s">
        <v>39</v>
      </c>
      <c r="R270" t="s">
        <v>25</v>
      </c>
    </row>
    <row r="271" spans="1:18" x14ac:dyDescent="0.25">
      <c r="A271" s="1">
        <v>44977</v>
      </c>
      <c r="B271" t="s">
        <v>41</v>
      </c>
      <c r="C271">
        <v>285</v>
      </c>
      <c r="D271" t="s">
        <v>27</v>
      </c>
      <c r="E271">
        <v>1500</v>
      </c>
      <c r="F271">
        <v>84</v>
      </c>
      <c r="G271">
        <v>75</v>
      </c>
      <c r="H271">
        <v>3000</v>
      </c>
      <c r="I271" s="2">
        <v>225000</v>
      </c>
      <c r="J271">
        <v>2</v>
      </c>
      <c r="K271" s="2">
        <v>2940</v>
      </c>
      <c r="L271" t="s">
        <v>38</v>
      </c>
      <c r="M271" t="s">
        <v>21</v>
      </c>
      <c r="N271" t="s">
        <v>30</v>
      </c>
      <c r="O271">
        <v>22408</v>
      </c>
      <c r="P271" t="s">
        <v>23</v>
      </c>
      <c r="Q271" t="s">
        <v>39</v>
      </c>
      <c r="R271" t="s">
        <v>31</v>
      </c>
    </row>
    <row r="272" spans="1:18" x14ac:dyDescent="0.25">
      <c r="A272" s="1">
        <v>44925</v>
      </c>
      <c r="B272" t="s">
        <v>49</v>
      </c>
      <c r="C272">
        <v>286</v>
      </c>
      <c r="D272" t="s">
        <v>19</v>
      </c>
      <c r="E272">
        <v>2500</v>
      </c>
      <c r="F272">
        <v>15</v>
      </c>
      <c r="G272">
        <v>20</v>
      </c>
      <c r="H272">
        <v>5000</v>
      </c>
      <c r="I272" s="2">
        <v>100000</v>
      </c>
      <c r="J272">
        <v>8</v>
      </c>
      <c r="K272" s="2">
        <v>4600</v>
      </c>
      <c r="L272" t="s">
        <v>50</v>
      </c>
      <c r="M272" t="s">
        <v>29</v>
      </c>
      <c r="N272" t="s">
        <v>35</v>
      </c>
      <c r="O272">
        <v>21123</v>
      </c>
      <c r="P272" t="s">
        <v>36</v>
      </c>
      <c r="Q272" t="s">
        <v>24</v>
      </c>
      <c r="R272" t="s">
        <v>46</v>
      </c>
    </row>
    <row r="273" spans="1:18" x14ac:dyDescent="0.25">
      <c r="A273" s="1">
        <v>44359</v>
      </c>
      <c r="B273" t="s">
        <v>43</v>
      </c>
      <c r="C273">
        <v>287</v>
      </c>
      <c r="D273" t="s">
        <v>48</v>
      </c>
      <c r="E273">
        <v>1500</v>
      </c>
      <c r="F273">
        <v>124</v>
      </c>
      <c r="G273">
        <v>24</v>
      </c>
      <c r="H273">
        <v>3500</v>
      </c>
      <c r="I273" s="2">
        <v>84000</v>
      </c>
      <c r="J273">
        <v>1</v>
      </c>
      <c r="K273" s="2">
        <v>3465</v>
      </c>
      <c r="L273" t="s">
        <v>38</v>
      </c>
      <c r="M273" t="s">
        <v>42</v>
      </c>
      <c r="N273" t="s">
        <v>22</v>
      </c>
      <c r="O273">
        <v>21570</v>
      </c>
      <c r="P273" t="s">
        <v>36</v>
      </c>
      <c r="Q273" t="s">
        <v>24</v>
      </c>
      <c r="R273" t="s">
        <v>25</v>
      </c>
    </row>
    <row r="274" spans="1:18" x14ac:dyDescent="0.25">
      <c r="A274" s="1">
        <v>44560</v>
      </c>
      <c r="B274" t="s">
        <v>49</v>
      </c>
      <c r="C274">
        <v>288</v>
      </c>
      <c r="D274" t="s">
        <v>45</v>
      </c>
      <c r="E274">
        <v>3000</v>
      </c>
      <c r="F274">
        <v>35</v>
      </c>
      <c r="G274">
        <v>93</v>
      </c>
      <c r="H274">
        <v>7000</v>
      </c>
      <c r="I274" s="2">
        <v>651000</v>
      </c>
      <c r="J274">
        <v>10</v>
      </c>
      <c r="K274" s="2">
        <v>6300</v>
      </c>
      <c r="L274" t="s">
        <v>20</v>
      </c>
      <c r="M274" t="s">
        <v>21</v>
      </c>
      <c r="N274" t="s">
        <v>35</v>
      </c>
      <c r="O274">
        <v>21996</v>
      </c>
      <c r="P274" t="s">
        <v>23</v>
      </c>
      <c r="Q274" t="s">
        <v>39</v>
      </c>
      <c r="R274" t="s">
        <v>46</v>
      </c>
    </row>
    <row r="275" spans="1:18" x14ac:dyDescent="0.25">
      <c r="A275" s="1">
        <v>45238</v>
      </c>
      <c r="B275" t="s">
        <v>54</v>
      </c>
      <c r="C275">
        <v>290</v>
      </c>
      <c r="D275" t="s">
        <v>51</v>
      </c>
      <c r="E275">
        <v>1000</v>
      </c>
      <c r="F275">
        <v>81</v>
      </c>
      <c r="G275">
        <v>4</v>
      </c>
      <c r="H275">
        <v>2500</v>
      </c>
      <c r="I275" s="2">
        <v>10000</v>
      </c>
      <c r="J275">
        <v>4</v>
      </c>
      <c r="K275" s="2">
        <v>2400</v>
      </c>
      <c r="L275" t="s">
        <v>38</v>
      </c>
      <c r="M275" t="s">
        <v>29</v>
      </c>
      <c r="N275" t="s">
        <v>35</v>
      </c>
      <c r="O275">
        <v>21579</v>
      </c>
      <c r="P275" t="s">
        <v>36</v>
      </c>
      <c r="Q275" t="s">
        <v>39</v>
      </c>
      <c r="R275" t="s">
        <v>46</v>
      </c>
    </row>
    <row r="276" spans="1:18" x14ac:dyDescent="0.25">
      <c r="A276" s="1">
        <v>44914</v>
      </c>
      <c r="B276" t="s">
        <v>18</v>
      </c>
      <c r="C276">
        <v>292</v>
      </c>
      <c r="D276" t="s">
        <v>51</v>
      </c>
      <c r="E276">
        <v>1000</v>
      </c>
      <c r="F276">
        <v>46</v>
      </c>
      <c r="G276">
        <v>62</v>
      </c>
      <c r="H276">
        <v>2500</v>
      </c>
      <c r="I276" s="2">
        <v>155000</v>
      </c>
      <c r="J276">
        <v>0</v>
      </c>
      <c r="K276" s="2">
        <v>2500</v>
      </c>
      <c r="L276" t="s">
        <v>38</v>
      </c>
      <c r="M276" t="s">
        <v>42</v>
      </c>
      <c r="N276" t="s">
        <v>22</v>
      </c>
      <c r="O276">
        <v>22606</v>
      </c>
      <c r="P276" t="s">
        <v>36</v>
      </c>
      <c r="Q276" t="s">
        <v>24</v>
      </c>
      <c r="R276" t="s">
        <v>25</v>
      </c>
    </row>
    <row r="277" spans="1:18" x14ac:dyDescent="0.25">
      <c r="A277" s="1">
        <v>44402</v>
      </c>
      <c r="B277" t="s">
        <v>53</v>
      </c>
      <c r="C277">
        <v>293</v>
      </c>
      <c r="D277" t="s">
        <v>27</v>
      </c>
      <c r="E277">
        <v>1500</v>
      </c>
      <c r="F277">
        <v>75</v>
      </c>
      <c r="G277">
        <v>27</v>
      </c>
      <c r="H277">
        <v>3000</v>
      </c>
      <c r="I277" s="2">
        <v>81000</v>
      </c>
      <c r="J277">
        <v>1</v>
      </c>
      <c r="K277" s="2">
        <v>2970</v>
      </c>
      <c r="L277" t="s">
        <v>20</v>
      </c>
      <c r="M277" t="s">
        <v>21</v>
      </c>
      <c r="N277" t="s">
        <v>22</v>
      </c>
      <c r="O277">
        <v>21539</v>
      </c>
      <c r="P277" t="s">
        <v>36</v>
      </c>
      <c r="Q277" t="s">
        <v>24</v>
      </c>
      <c r="R277" t="s">
        <v>46</v>
      </c>
    </row>
    <row r="278" spans="1:18" x14ac:dyDescent="0.25">
      <c r="A278" s="1">
        <v>44661</v>
      </c>
      <c r="B278" t="s">
        <v>49</v>
      </c>
      <c r="C278">
        <v>294</v>
      </c>
      <c r="D278" t="s">
        <v>51</v>
      </c>
      <c r="E278">
        <v>1000</v>
      </c>
      <c r="F278">
        <v>83</v>
      </c>
      <c r="G278">
        <v>37</v>
      </c>
      <c r="H278">
        <v>2500</v>
      </c>
      <c r="I278" s="2">
        <v>92500</v>
      </c>
      <c r="J278">
        <v>1</v>
      </c>
      <c r="K278" s="2">
        <v>2475</v>
      </c>
      <c r="L278" t="s">
        <v>28</v>
      </c>
      <c r="M278" t="s">
        <v>29</v>
      </c>
      <c r="N278" t="s">
        <v>30</v>
      </c>
      <c r="O278">
        <v>21191</v>
      </c>
      <c r="P278" t="s">
        <v>23</v>
      </c>
      <c r="Q278" t="s">
        <v>40</v>
      </c>
      <c r="R278" t="s">
        <v>46</v>
      </c>
    </row>
    <row r="279" spans="1:18" x14ac:dyDescent="0.25">
      <c r="A279" s="1">
        <v>44804</v>
      </c>
      <c r="B279" t="s">
        <v>49</v>
      </c>
      <c r="C279">
        <v>295</v>
      </c>
      <c r="D279" t="s">
        <v>19</v>
      </c>
      <c r="E279">
        <v>2500</v>
      </c>
      <c r="F279">
        <v>80</v>
      </c>
      <c r="G279">
        <v>86</v>
      </c>
      <c r="H279">
        <v>5000</v>
      </c>
      <c r="I279" s="2">
        <v>430000</v>
      </c>
      <c r="J279">
        <v>5</v>
      </c>
      <c r="K279" s="2">
        <v>4750</v>
      </c>
      <c r="L279" t="s">
        <v>33</v>
      </c>
      <c r="M279" t="s">
        <v>21</v>
      </c>
      <c r="N279" t="s">
        <v>35</v>
      </c>
      <c r="O279">
        <v>21529</v>
      </c>
      <c r="P279" t="s">
        <v>23</v>
      </c>
      <c r="Q279" t="s">
        <v>40</v>
      </c>
      <c r="R279" t="s">
        <v>25</v>
      </c>
    </row>
    <row r="280" spans="1:18" x14ac:dyDescent="0.25">
      <c r="A280" s="1">
        <v>44474</v>
      </c>
      <c r="B280" t="s">
        <v>47</v>
      </c>
      <c r="C280">
        <v>296</v>
      </c>
      <c r="D280" t="s">
        <v>48</v>
      </c>
      <c r="E280">
        <v>1500</v>
      </c>
      <c r="F280">
        <v>148</v>
      </c>
      <c r="G280">
        <v>22</v>
      </c>
      <c r="H280">
        <v>3500</v>
      </c>
      <c r="I280" s="2">
        <v>77000</v>
      </c>
      <c r="J280">
        <v>7</v>
      </c>
      <c r="K280" s="2">
        <v>3255</v>
      </c>
      <c r="L280" t="s">
        <v>20</v>
      </c>
      <c r="M280" t="s">
        <v>42</v>
      </c>
      <c r="N280" t="s">
        <v>22</v>
      </c>
      <c r="O280">
        <v>22169</v>
      </c>
      <c r="P280" t="s">
        <v>23</v>
      </c>
      <c r="Q280" t="s">
        <v>24</v>
      </c>
      <c r="R280" t="s">
        <v>46</v>
      </c>
    </row>
    <row r="281" spans="1:18" x14ac:dyDescent="0.25">
      <c r="A281" s="1">
        <v>44680</v>
      </c>
      <c r="B281" t="s">
        <v>44</v>
      </c>
      <c r="C281">
        <v>297</v>
      </c>
      <c r="D281" t="s">
        <v>19</v>
      </c>
      <c r="E281">
        <v>2500</v>
      </c>
      <c r="F281">
        <v>122</v>
      </c>
      <c r="G281">
        <v>37</v>
      </c>
      <c r="H281">
        <v>5000</v>
      </c>
      <c r="I281" s="2">
        <v>185000</v>
      </c>
      <c r="J281">
        <v>2</v>
      </c>
      <c r="K281" s="2">
        <v>4900</v>
      </c>
      <c r="L281" t="s">
        <v>20</v>
      </c>
      <c r="M281" t="s">
        <v>29</v>
      </c>
      <c r="N281" t="s">
        <v>30</v>
      </c>
      <c r="O281">
        <v>22675</v>
      </c>
      <c r="P281" t="s">
        <v>23</v>
      </c>
      <c r="Q281" t="s">
        <v>39</v>
      </c>
      <c r="R281" t="s">
        <v>31</v>
      </c>
    </row>
    <row r="282" spans="1:18" x14ac:dyDescent="0.25">
      <c r="A282" s="1">
        <v>44631</v>
      </c>
      <c r="B282" t="s">
        <v>37</v>
      </c>
      <c r="C282">
        <v>299</v>
      </c>
      <c r="D282" t="s">
        <v>51</v>
      </c>
      <c r="E282">
        <v>1000</v>
      </c>
      <c r="F282">
        <v>114</v>
      </c>
      <c r="G282">
        <v>96</v>
      </c>
      <c r="H282">
        <v>2500</v>
      </c>
      <c r="I282" s="2">
        <v>240000</v>
      </c>
      <c r="J282">
        <v>5</v>
      </c>
      <c r="K282" s="2">
        <v>2375</v>
      </c>
      <c r="L282" t="s">
        <v>33</v>
      </c>
      <c r="M282" t="s">
        <v>21</v>
      </c>
      <c r="N282" t="s">
        <v>30</v>
      </c>
      <c r="O282">
        <v>22935</v>
      </c>
      <c r="P282" t="s">
        <v>23</v>
      </c>
      <c r="Q282" t="s">
        <v>24</v>
      </c>
      <c r="R282" t="s">
        <v>46</v>
      </c>
    </row>
    <row r="283" spans="1:18" x14ac:dyDescent="0.25">
      <c r="A283" s="1">
        <v>44558</v>
      </c>
      <c r="B283" t="s">
        <v>54</v>
      </c>
      <c r="C283">
        <v>300</v>
      </c>
      <c r="D283" t="s">
        <v>48</v>
      </c>
      <c r="E283">
        <v>1500</v>
      </c>
      <c r="F283">
        <v>124</v>
      </c>
      <c r="G283">
        <v>86</v>
      </c>
      <c r="H283">
        <v>3500</v>
      </c>
      <c r="I283" s="2">
        <v>301000</v>
      </c>
      <c r="J283">
        <v>6</v>
      </c>
      <c r="K283" s="2">
        <v>3290</v>
      </c>
      <c r="L283" t="s">
        <v>50</v>
      </c>
      <c r="M283" t="s">
        <v>29</v>
      </c>
      <c r="N283" t="s">
        <v>22</v>
      </c>
      <c r="O283">
        <v>22189</v>
      </c>
      <c r="P283" t="s">
        <v>36</v>
      </c>
      <c r="Q283" t="s">
        <v>39</v>
      </c>
      <c r="R283" t="s">
        <v>31</v>
      </c>
    </row>
    <row r="284" spans="1:18" x14ac:dyDescent="0.25">
      <c r="A284" s="1">
        <v>45081</v>
      </c>
      <c r="B284" t="s">
        <v>44</v>
      </c>
      <c r="C284">
        <v>301</v>
      </c>
      <c r="D284" t="s">
        <v>48</v>
      </c>
      <c r="E284">
        <v>1500</v>
      </c>
      <c r="F284">
        <v>135</v>
      </c>
      <c r="G284">
        <v>66</v>
      </c>
      <c r="H284">
        <v>3500</v>
      </c>
      <c r="I284" s="2">
        <v>231000</v>
      </c>
      <c r="J284">
        <v>7</v>
      </c>
      <c r="K284" s="2">
        <v>3255</v>
      </c>
      <c r="L284" t="s">
        <v>38</v>
      </c>
      <c r="M284" t="s">
        <v>29</v>
      </c>
      <c r="N284" t="s">
        <v>35</v>
      </c>
      <c r="O284">
        <v>22003</v>
      </c>
      <c r="P284" t="s">
        <v>36</v>
      </c>
      <c r="Q284" t="s">
        <v>40</v>
      </c>
      <c r="R284" t="s">
        <v>25</v>
      </c>
    </row>
    <row r="285" spans="1:18" x14ac:dyDescent="0.25">
      <c r="A285" s="1">
        <v>44528</v>
      </c>
      <c r="B285" t="s">
        <v>18</v>
      </c>
      <c r="C285">
        <v>302</v>
      </c>
      <c r="D285" t="s">
        <v>27</v>
      </c>
      <c r="E285">
        <v>1500</v>
      </c>
      <c r="F285">
        <v>45</v>
      </c>
      <c r="G285">
        <v>21</v>
      </c>
      <c r="H285">
        <v>3000</v>
      </c>
      <c r="I285" s="2">
        <v>63000</v>
      </c>
      <c r="J285">
        <v>2</v>
      </c>
      <c r="K285" s="2">
        <v>2940</v>
      </c>
      <c r="L285" t="s">
        <v>33</v>
      </c>
      <c r="M285" t="s">
        <v>34</v>
      </c>
      <c r="N285" t="s">
        <v>22</v>
      </c>
      <c r="O285">
        <v>22230</v>
      </c>
      <c r="P285" t="s">
        <v>23</v>
      </c>
      <c r="Q285" t="s">
        <v>39</v>
      </c>
      <c r="R285" t="s">
        <v>31</v>
      </c>
    </row>
    <row r="286" spans="1:18" x14ac:dyDescent="0.25">
      <c r="A286" s="1">
        <v>44571</v>
      </c>
      <c r="B286" t="s">
        <v>26</v>
      </c>
      <c r="C286">
        <v>303</v>
      </c>
      <c r="D286" t="s">
        <v>19</v>
      </c>
      <c r="E286">
        <v>2500</v>
      </c>
      <c r="F286">
        <v>56</v>
      </c>
      <c r="G286">
        <v>54</v>
      </c>
      <c r="H286">
        <v>5000</v>
      </c>
      <c r="I286" s="2">
        <v>270000</v>
      </c>
      <c r="J286">
        <v>10</v>
      </c>
      <c r="K286" s="2">
        <v>4500</v>
      </c>
      <c r="L286" t="s">
        <v>50</v>
      </c>
      <c r="M286" t="s">
        <v>29</v>
      </c>
      <c r="N286" t="s">
        <v>22</v>
      </c>
      <c r="O286">
        <v>22144</v>
      </c>
      <c r="P286" t="s">
        <v>36</v>
      </c>
      <c r="Q286" t="s">
        <v>39</v>
      </c>
      <c r="R286" t="s">
        <v>46</v>
      </c>
    </row>
    <row r="287" spans="1:18" x14ac:dyDescent="0.25">
      <c r="A287" s="1">
        <v>44883</v>
      </c>
      <c r="B287" t="s">
        <v>47</v>
      </c>
      <c r="C287">
        <v>304</v>
      </c>
      <c r="D287" t="s">
        <v>45</v>
      </c>
      <c r="E287">
        <v>3000</v>
      </c>
      <c r="F287">
        <v>56</v>
      </c>
      <c r="G287">
        <v>3</v>
      </c>
      <c r="H287">
        <v>7000</v>
      </c>
      <c r="I287" s="2">
        <v>21000</v>
      </c>
      <c r="J287">
        <v>6</v>
      </c>
      <c r="K287" s="2">
        <v>6580</v>
      </c>
      <c r="L287" t="s">
        <v>33</v>
      </c>
      <c r="M287" t="s">
        <v>42</v>
      </c>
      <c r="N287" t="s">
        <v>30</v>
      </c>
      <c r="O287">
        <v>22545</v>
      </c>
      <c r="P287" t="s">
        <v>23</v>
      </c>
      <c r="Q287" t="s">
        <v>24</v>
      </c>
      <c r="R287" t="s">
        <v>46</v>
      </c>
    </row>
    <row r="288" spans="1:18" x14ac:dyDescent="0.25">
      <c r="A288" s="1">
        <v>45038</v>
      </c>
      <c r="B288" t="s">
        <v>52</v>
      </c>
      <c r="C288">
        <v>305</v>
      </c>
      <c r="D288" t="s">
        <v>27</v>
      </c>
      <c r="E288">
        <v>1500</v>
      </c>
      <c r="F288">
        <v>45</v>
      </c>
      <c r="G288">
        <v>90</v>
      </c>
      <c r="H288">
        <v>3000</v>
      </c>
      <c r="I288" s="2">
        <v>270000</v>
      </c>
      <c r="J288">
        <v>6</v>
      </c>
      <c r="K288" s="2">
        <v>2820</v>
      </c>
      <c r="L288" t="s">
        <v>33</v>
      </c>
      <c r="M288" t="s">
        <v>29</v>
      </c>
      <c r="N288" t="s">
        <v>35</v>
      </c>
      <c r="O288">
        <v>22040</v>
      </c>
      <c r="P288" t="s">
        <v>23</v>
      </c>
      <c r="Q288" t="s">
        <v>39</v>
      </c>
      <c r="R288" t="s">
        <v>46</v>
      </c>
    </row>
    <row r="289" spans="1:18" x14ac:dyDescent="0.25">
      <c r="A289" s="1">
        <v>44978</v>
      </c>
      <c r="B289" t="s">
        <v>54</v>
      </c>
      <c r="C289">
        <v>306</v>
      </c>
      <c r="D289" t="s">
        <v>19</v>
      </c>
      <c r="E289">
        <v>2500</v>
      </c>
      <c r="F289">
        <v>51</v>
      </c>
      <c r="G289">
        <v>24</v>
      </c>
      <c r="H289">
        <v>5000</v>
      </c>
      <c r="I289" s="2">
        <v>120000</v>
      </c>
      <c r="J289">
        <v>0</v>
      </c>
      <c r="K289" s="2">
        <v>5000</v>
      </c>
      <c r="L289" t="s">
        <v>20</v>
      </c>
      <c r="M289" t="s">
        <v>34</v>
      </c>
      <c r="N289" t="s">
        <v>30</v>
      </c>
      <c r="O289">
        <v>22445</v>
      </c>
      <c r="P289" t="s">
        <v>36</v>
      </c>
      <c r="Q289" t="s">
        <v>24</v>
      </c>
      <c r="R289" t="s">
        <v>46</v>
      </c>
    </row>
    <row r="290" spans="1:18" x14ac:dyDescent="0.25">
      <c r="A290" s="1">
        <v>44849</v>
      </c>
      <c r="B290" t="s">
        <v>18</v>
      </c>
      <c r="C290">
        <v>307</v>
      </c>
      <c r="D290" t="s">
        <v>19</v>
      </c>
      <c r="E290">
        <v>2500</v>
      </c>
      <c r="F290">
        <v>121</v>
      </c>
      <c r="G290">
        <v>19</v>
      </c>
      <c r="H290">
        <v>5000</v>
      </c>
      <c r="I290" s="2">
        <v>95000</v>
      </c>
      <c r="J290">
        <v>7</v>
      </c>
      <c r="K290" s="2">
        <v>4650</v>
      </c>
      <c r="L290" t="s">
        <v>20</v>
      </c>
      <c r="M290" t="s">
        <v>34</v>
      </c>
      <c r="N290" t="s">
        <v>22</v>
      </c>
      <c r="O290">
        <v>22853</v>
      </c>
      <c r="P290" t="s">
        <v>23</v>
      </c>
      <c r="Q290" t="s">
        <v>39</v>
      </c>
      <c r="R290" t="s">
        <v>25</v>
      </c>
    </row>
    <row r="291" spans="1:18" x14ac:dyDescent="0.25">
      <c r="A291" s="1">
        <v>44371</v>
      </c>
      <c r="B291" t="s">
        <v>32</v>
      </c>
      <c r="C291">
        <v>308</v>
      </c>
      <c r="D291" t="s">
        <v>51</v>
      </c>
      <c r="E291">
        <v>1000</v>
      </c>
      <c r="F291">
        <v>132</v>
      </c>
      <c r="G291">
        <v>43</v>
      </c>
      <c r="H291">
        <v>2500</v>
      </c>
      <c r="I291" s="2">
        <v>107500</v>
      </c>
      <c r="J291">
        <v>10</v>
      </c>
      <c r="K291" s="2">
        <v>2250</v>
      </c>
      <c r="L291" t="s">
        <v>38</v>
      </c>
      <c r="M291" t="s">
        <v>42</v>
      </c>
      <c r="N291" t="s">
        <v>35</v>
      </c>
      <c r="O291">
        <v>21397</v>
      </c>
      <c r="P291" t="s">
        <v>23</v>
      </c>
      <c r="Q291" t="s">
        <v>40</v>
      </c>
      <c r="R291" t="s">
        <v>25</v>
      </c>
    </row>
    <row r="292" spans="1:18" x14ac:dyDescent="0.25">
      <c r="A292" s="1">
        <v>44682</v>
      </c>
      <c r="B292" t="s">
        <v>53</v>
      </c>
      <c r="C292">
        <v>310</v>
      </c>
      <c r="D292" t="s">
        <v>27</v>
      </c>
      <c r="E292">
        <v>1500</v>
      </c>
      <c r="F292">
        <v>24</v>
      </c>
      <c r="G292">
        <v>34</v>
      </c>
      <c r="H292">
        <v>3000</v>
      </c>
      <c r="I292" s="2">
        <v>102000</v>
      </c>
      <c r="J292">
        <v>5</v>
      </c>
      <c r="K292" s="2">
        <v>2850</v>
      </c>
      <c r="L292" t="s">
        <v>38</v>
      </c>
      <c r="M292" t="s">
        <v>42</v>
      </c>
      <c r="N292" t="s">
        <v>35</v>
      </c>
      <c r="O292">
        <v>22227</v>
      </c>
      <c r="P292" t="s">
        <v>36</v>
      </c>
      <c r="Q292" t="s">
        <v>40</v>
      </c>
      <c r="R292" t="s">
        <v>25</v>
      </c>
    </row>
    <row r="293" spans="1:18" x14ac:dyDescent="0.25">
      <c r="A293" s="1">
        <v>44949</v>
      </c>
      <c r="B293" t="s">
        <v>53</v>
      </c>
      <c r="C293">
        <v>311</v>
      </c>
      <c r="D293" t="s">
        <v>19</v>
      </c>
      <c r="E293">
        <v>2500</v>
      </c>
      <c r="F293">
        <v>35</v>
      </c>
      <c r="G293">
        <v>20</v>
      </c>
      <c r="H293">
        <v>5000</v>
      </c>
      <c r="I293" s="2">
        <v>100000</v>
      </c>
      <c r="J293">
        <v>8</v>
      </c>
      <c r="K293" s="2">
        <v>4600</v>
      </c>
      <c r="L293" t="s">
        <v>50</v>
      </c>
      <c r="M293" t="s">
        <v>21</v>
      </c>
      <c r="N293" t="s">
        <v>22</v>
      </c>
      <c r="O293">
        <v>21378</v>
      </c>
      <c r="P293" t="s">
        <v>36</v>
      </c>
      <c r="Q293" t="s">
        <v>39</v>
      </c>
      <c r="R293" t="s">
        <v>46</v>
      </c>
    </row>
    <row r="294" spans="1:18" x14ac:dyDescent="0.25">
      <c r="A294" s="1">
        <v>45048</v>
      </c>
      <c r="B294" t="s">
        <v>53</v>
      </c>
      <c r="C294">
        <v>312</v>
      </c>
      <c r="D294" t="s">
        <v>19</v>
      </c>
      <c r="E294">
        <v>2500</v>
      </c>
      <c r="F294">
        <v>133</v>
      </c>
      <c r="G294">
        <v>16</v>
      </c>
      <c r="H294">
        <v>5000</v>
      </c>
      <c r="I294" s="2">
        <v>80000</v>
      </c>
      <c r="J294">
        <v>7</v>
      </c>
      <c r="K294" s="2">
        <v>4650</v>
      </c>
      <c r="L294" t="s">
        <v>33</v>
      </c>
      <c r="M294" t="s">
        <v>21</v>
      </c>
      <c r="N294" t="s">
        <v>35</v>
      </c>
      <c r="O294">
        <v>22270</v>
      </c>
      <c r="P294" t="s">
        <v>36</v>
      </c>
      <c r="Q294" t="s">
        <v>40</v>
      </c>
      <c r="R294" t="s">
        <v>46</v>
      </c>
    </row>
    <row r="295" spans="1:18" x14ac:dyDescent="0.25">
      <c r="A295" s="1">
        <v>44931</v>
      </c>
      <c r="B295" t="s">
        <v>53</v>
      </c>
      <c r="C295">
        <v>313</v>
      </c>
      <c r="D295" t="s">
        <v>27</v>
      </c>
      <c r="E295">
        <v>1500</v>
      </c>
      <c r="F295">
        <v>54</v>
      </c>
      <c r="G295">
        <v>33</v>
      </c>
      <c r="H295">
        <v>3000</v>
      </c>
      <c r="I295" s="2">
        <v>99000</v>
      </c>
      <c r="J295">
        <v>7</v>
      </c>
      <c r="K295" s="2">
        <v>2790</v>
      </c>
      <c r="L295" t="s">
        <v>38</v>
      </c>
      <c r="M295" t="s">
        <v>29</v>
      </c>
      <c r="N295" t="s">
        <v>30</v>
      </c>
      <c r="O295">
        <v>22476</v>
      </c>
      <c r="P295" t="s">
        <v>23</v>
      </c>
      <c r="Q295" t="s">
        <v>24</v>
      </c>
      <c r="R295" t="s">
        <v>31</v>
      </c>
    </row>
    <row r="296" spans="1:18" x14ac:dyDescent="0.25">
      <c r="A296" s="1">
        <v>44402</v>
      </c>
      <c r="B296" t="s">
        <v>49</v>
      </c>
      <c r="C296">
        <v>314</v>
      </c>
      <c r="D296" t="s">
        <v>19</v>
      </c>
      <c r="E296">
        <v>2500</v>
      </c>
      <c r="F296">
        <v>134</v>
      </c>
      <c r="G296">
        <v>24</v>
      </c>
      <c r="H296">
        <v>5000</v>
      </c>
      <c r="I296" s="2">
        <v>120000</v>
      </c>
      <c r="J296">
        <v>7</v>
      </c>
      <c r="K296" s="2">
        <v>4650</v>
      </c>
      <c r="L296" t="s">
        <v>50</v>
      </c>
      <c r="M296" t="s">
        <v>34</v>
      </c>
      <c r="N296" t="s">
        <v>22</v>
      </c>
      <c r="O296">
        <v>21170</v>
      </c>
      <c r="P296" t="s">
        <v>23</v>
      </c>
      <c r="Q296" t="s">
        <v>39</v>
      </c>
      <c r="R296" t="s">
        <v>46</v>
      </c>
    </row>
    <row r="297" spans="1:18" x14ac:dyDescent="0.25">
      <c r="A297" s="1">
        <v>45248</v>
      </c>
      <c r="B297" t="s">
        <v>26</v>
      </c>
      <c r="C297">
        <v>315</v>
      </c>
      <c r="D297" t="s">
        <v>51</v>
      </c>
      <c r="E297">
        <v>1000</v>
      </c>
      <c r="F297">
        <v>25</v>
      </c>
      <c r="G297">
        <v>83</v>
      </c>
      <c r="H297">
        <v>2500</v>
      </c>
      <c r="I297" s="2">
        <v>207500</v>
      </c>
      <c r="J297">
        <v>10</v>
      </c>
      <c r="K297" s="2">
        <v>2250</v>
      </c>
      <c r="L297" t="s">
        <v>33</v>
      </c>
      <c r="M297" t="s">
        <v>21</v>
      </c>
      <c r="N297" t="s">
        <v>30</v>
      </c>
      <c r="O297">
        <v>21532</v>
      </c>
      <c r="P297" t="s">
        <v>36</v>
      </c>
      <c r="Q297" t="s">
        <v>39</v>
      </c>
      <c r="R297" t="s">
        <v>25</v>
      </c>
    </row>
    <row r="298" spans="1:18" x14ac:dyDescent="0.25">
      <c r="A298" s="1">
        <v>44936</v>
      </c>
      <c r="B298" t="s">
        <v>41</v>
      </c>
      <c r="C298">
        <v>316</v>
      </c>
      <c r="D298" t="s">
        <v>19</v>
      </c>
      <c r="E298">
        <v>2500</v>
      </c>
      <c r="F298">
        <v>138</v>
      </c>
      <c r="G298">
        <v>33</v>
      </c>
      <c r="H298">
        <v>5000</v>
      </c>
      <c r="I298" s="2">
        <v>165000</v>
      </c>
      <c r="J298">
        <v>4</v>
      </c>
      <c r="K298" s="2">
        <v>4800</v>
      </c>
      <c r="L298" t="s">
        <v>38</v>
      </c>
      <c r="M298" t="s">
        <v>21</v>
      </c>
      <c r="N298" t="s">
        <v>22</v>
      </c>
      <c r="O298">
        <v>21141</v>
      </c>
      <c r="P298" t="s">
        <v>23</v>
      </c>
      <c r="Q298" t="s">
        <v>40</v>
      </c>
      <c r="R298" t="s">
        <v>31</v>
      </c>
    </row>
    <row r="299" spans="1:18" x14ac:dyDescent="0.25">
      <c r="A299" s="1">
        <v>45049</v>
      </c>
      <c r="B299" t="s">
        <v>18</v>
      </c>
      <c r="C299">
        <v>317</v>
      </c>
      <c r="D299" t="s">
        <v>48</v>
      </c>
      <c r="E299">
        <v>1500</v>
      </c>
      <c r="F299">
        <v>11</v>
      </c>
      <c r="G299">
        <v>77</v>
      </c>
      <c r="H299">
        <v>3500</v>
      </c>
      <c r="I299" s="2">
        <v>269500</v>
      </c>
      <c r="J299">
        <v>6</v>
      </c>
      <c r="K299" s="2">
        <v>3290</v>
      </c>
      <c r="L299" t="s">
        <v>50</v>
      </c>
      <c r="M299" t="s">
        <v>29</v>
      </c>
      <c r="N299" t="s">
        <v>22</v>
      </c>
      <c r="O299">
        <v>21550</v>
      </c>
      <c r="P299" t="s">
        <v>23</v>
      </c>
      <c r="Q299" t="s">
        <v>39</v>
      </c>
      <c r="R299" t="s">
        <v>46</v>
      </c>
    </row>
    <row r="300" spans="1:18" x14ac:dyDescent="0.25">
      <c r="A300" s="1">
        <v>44411</v>
      </c>
      <c r="B300" t="s">
        <v>52</v>
      </c>
      <c r="C300">
        <v>318</v>
      </c>
      <c r="D300" t="s">
        <v>19</v>
      </c>
      <c r="E300">
        <v>2500</v>
      </c>
      <c r="F300">
        <v>73</v>
      </c>
      <c r="G300">
        <v>79</v>
      </c>
      <c r="H300">
        <v>5000</v>
      </c>
      <c r="I300" s="2">
        <v>395000</v>
      </c>
      <c r="J300">
        <v>9</v>
      </c>
      <c r="K300" s="2">
        <v>4550</v>
      </c>
      <c r="L300" t="s">
        <v>33</v>
      </c>
      <c r="M300" t="s">
        <v>42</v>
      </c>
      <c r="N300" t="s">
        <v>35</v>
      </c>
      <c r="O300">
        <v>22880</v>
      </c>
      <c r="P300" t="s">
        <v>23</v>
      </c>
      <c r="Q300" t="s">
        <v>24</v>
      </c>
      <c r="R300" t="s">
        <v>31</v>
      </c>
    </row>
    <row r="301" spans="1:18" x14ac:dyDescent="0.25">
      <c r="A301" s="1">
        <v>44979</v>
      </c>
      <c r="B301" t="s">
        <v>53</v>
      </c>
      <c r="C301">
        <v>320</v>
      </c>
      <c r="D301" t="s">
        <v>48</v>
      </c>
      <c r="E301">
        <v>1500</v>
      </c>
      <c r="F301">
        <v>129</v>
      </c>
      <c r="G301">
        <v>10</v>
      </c>
      <c r="H301">
        <v>3500</v>
      </c>
      <c r="I301" s="2">
        <v>35000</v>
      </c>
      <c r="J301">
        <v>1</v>
      </c>
      <c r="K301" s="2">
        <v>3465</v>
      </c>
      <c r="L301" t="s">
        <v>38</v>
      </c>
      <c r="M301" t="s">
        <v>29</v>
      </c>
      <c r="N301" t="s">
        <v>35</v>
      </c>
      <c r="O301">
        <v>21331</v>
      </c>
      <c r="P301" t="s">
        <v>23</v>
      </c>
      <c r="Q301" t="s">
        <v>24</v>
      </c>
      <c r="R301" t="s">
        <v>25</v>
      </c>
    </row>
    <row r="302" spans="1:18" x14ac:dyDescent="0.25">
      <c r="A302" s="1">
        <v>44892</v>
      </c>
      <c r="B302" t="s">
        <v>26</v>
      </c>
      <c r="C302">
        <v>321</v>
      </c>
      <c r="D302" t="s">
        <v>51</v>
      </c>
      <c r="E302">
        <v>1000</v>
      </c>
      <c r="F302">
        <v>19</v>
      </c>
      <c r="G302">
        <v>62</v>
      </c>
      <c r="H302">
        <v>2500</v>
      </c>
      <c r="I302" s="2">
        <v>155000</v>
      </c>
      <c r="J302">
        <v>6</v>
      </c>
      <c r="K302" s="2">
        <v>2350</v>
      </c>
      <c r="L302" t="s">
        <v>28</v>
      </c>
      <c r="M302" t="s">
        <v>34</v>
      </c>
      <c r="N302" t="s">
        <v>22</v>
      </c>
      <c r="O302">
        <v>22849</v>
      </c>
      <c r="P302" t="s">
        <v>23</v>
      </c>
      <c r="Q302" t="s">
        <v>39</v>
      </c>
      <c r="R302" t="s">
        <v>25</v>
      </c>
    </row>
    <row r="303" spans="1:18" x14ac:dyDescent="0.25">
      <c r="A303" s="1">
        <v>45263</v>
      </c>
      <c r="B303" t="s">
        <v>47</v>
      </c>
      <c r="C303">
        <v>322</v>
      </c>
      <c r="D303" t="s">
        <v>19</v>
      </c>
      <c r="E303">
        <v>2500</v>
      </c>
      <c r="F303">
        <v>134</v>
      </c>
      <c r="G303">
        <v>34</v>
      </c>
      <c r="H303">
        <v>5000</v>
      </c>
      <c r="I303" s="2">
        <v>170000</v>
      </c>
      <c r="J303">
        <v>7</v>
      </c>
      <c r="K303" s="2">
        <v>4650</v>
      </c>
      <c r="L303" t="s">
        <v>28</v>
      </c>
      <c r="M303" t="s">
        <v>42</v>
      </c>
      <c r="N303" t="s">
        <v>30</v>
      </c>
      <c r="O303">
        <v>21430</v>
      </c>
      <c r="P303" t="s">
        <v>23</v>
      </c>
      <c r="Q303" t="s">
        <v>40</v>
      </c>
      <c r="R303" t="s">
        <v>46</v>
      </c>
    </row>
    <row r="304" spans="1:18" x14ac:dyDescent="0.25">
      <c r="A304" s="1">
        <v>44559</v>
      </c>
      <c r="B304" t="s">
        <v>53</v>
      </c>
      <c r="C304">
        <v>324</v>
      </c>
      <c r="D304" t="s">
        <v>51</v>
      </c>
      <c r="E304">
        <v>1000</v>
      </c>
      <c r="F304">
        <v>95</v>
      </c>
      <c r="G304">
        <v>42</v>
      </c>
      <c r="H304">
        <v>2500</v>
      </c>
      <c r="I304" s="2">
        <v>105000</v>
      </c>
      <c r="J304">
        <v>4</v>
      </c>
      <c r="K304" s="2">
        <v>2400</v>
      </c>
      <c r="L304" t="s">
        <v>28</v>
      </c>
      <c r="M304" t="s">
        <v>34</v>
      </c>
      <c r="N304" t="s">
        <v>22</v>
      </c>
      <c r="O304">
        <v>22384</v>
      </c>
      <c r="P304" t="s">
        <v>23</v>
      </c>
      <c r="Q304" t="s">
        <v>24</v>
      </c>
      <c r="R304" t="s">
        <v>25</v>
      </c>
    </row>
    <row r="305" spans="1:18" x14ac:dyDescent="0.25">
      <c r="A305" s="1">
        <v>44531</v>
      </c>
      <c r="B305" t="s">
        <v>43</v>
      </c>
      <c r="C305">
        <v>325</v>
      </c>
      <c r="D305" t="s">
        <v>19</v>
      </c>
      <c r="E305">
        <v>2500</v>
      </c>
      <c r="F305">
        <v>13</v>
      </c>
      <c r="G305">
        <v>2</v>
      </c>
      <c r="H305">
        <v>5000</v>
      </c>
      <c r="I305" s="2">
        <v>10000</v>
      </c>
      <c r="J305">
        <v>6</v>
      </c>
      <c r="K305" s="2">
        <v>4700</v>
      </c>
      <c r="L305" t="s">
        <v>38</v>
      </c>
      <c r="M305" t="s">
        <v>34</v>
      </c>
      <c r="N305" t="s">
        <v>35</v>
      </c>
      <c r="O305">
        <v>22132</v>
      </c>
      <c r="P305" t="s">
        <v>23</v>
      </c>
      <c r="Q305" t="s">
        <v>39</v>
      </c>
      <c r="R305" t="s">
        <v>31</v>
      </c>
    </row>
    <row r="306" spans="1:18" x14ac:dyDescent="0.25">
      <c r="A306" s="1">
        <v>45106</v>
      </c>
      <c r="B306" t="s">
        <v>44</v>
      </c>
      <c r="C306">
        <v>326</v>
      </c>
      <c r="D306" t="s">
        <v>45</v>
      </c>
      <c r="E306">
        <v>3000</v>
      </c>
      <c r="F306">
        <v>35</v>
      </c>
      <c r="G306">
        <v>79</v>
      </c>
      <c r="H306">
        <v>7000</v>
      </c>
      <c r="I306" s="2">
        <v>553000</v>
      </c>
      <c r="J306">
        <v>6</v>
      </c>
      <c r="K306" s="2">
        <v>6580</v>
      </c>
      <c r="L306" t="s">
        <v>50</v>
      </c>
      <c r="M306" t="s">
        <v>42</v>
      </c>
      <c r="N306" t="s">
        <v>22</v>
      </c>
      <c r="O306">
        <v>22609</v>
      </c>
      <c r="P306" t="s">
        <v>36</v>
      </c>
      <c r="Q306" t="s">
        <v>24</v>
      </c>
      <c r="R306" t="s">
        <v>31</v>
      </c>
    </row>
    <row r="307" spans="1:18" x14ac:dyDescent="0.25">
      <c r="A307" s="1">
        <v>44948</v>
      </c>
      <c r="B307" t="s">
        <v>41</v>
      </c>
      <c r="C307">
        <v>327</v>
      </c>
      <c r="D307" t="s">
        <v>27</v>
      </c>
      <c r="E307">
        <v>1500</v>
      </c>
      <c r="F307">
        <v>54</v>
      </c>
      <c r="G307">
        <v>33</v>
      </c>
      <c r="H307">
        <v>3000</v>
      </c>
      <c r="I307" s="2">
        <v>99000</v>
      </c>
      <c r="J307">
        <v>6</v>
      </c>
      <c r="K307" s="2">
        <v>2820</v>
      </c>
      <c r="L307" t="s">
        <v>20</v>
      </c>
      <c r="M307" t="s">
        <v>34</v>
      </c>
      <c r="N307" t="s">
        <v>35</v>
      </c>
      <c r="O307">
        <v>22277</v>
      </c>
      <c r="P307" t="s">
        <v>23</v>
      </c>
      <c r="Q307" t="s">
        <v>39</v>
      </c>
      <c r="R307" t="s">
        <v>25</v>
      </c>
    </row>
    <row r="308" spans="1:18" x14ac:dyDescent="0.25">
      <c r="A308" s="1">
        <v>44622</v>
      </c>
      <c r="B308" t="s">
        <v>53</v>
      </c>
      <c r="C308">
        <v>328</v>
      </c>
      <c r="D308" t="s">
        <v>27</v>
      </c>
      <c r="E308">
        <v>1500</v>
      </c>
      <c r="F308">
        <v>85</v>
      </c>
      <c r="G308">
        <v>81</v>
      </c>
      <c r="H308">
        <v>3000</v>
      </c>
      <c r="I308" s="2">
        <v>243000</v>
      </c>
      <c r="J308">
        <v>1</v>
      </c>
      <c r="K308" s="2">
        <v>2970</v>
      </c>
      <c r="L308" t="s">
        <v>33</v>
      </c>
      <c r="M308" t="s">
        <v>42</v>
      </c>
      <c r="N308" t="s">
        <v>22</v>
      </c>
      <c r="O308">
        <v>21138</v>
      </c>
      <c r="P308" t="s">
        <v>23</v>
      </c>
      <c r="Q308" t="s">
        <v>39</v>
      </c>
      <c r="R308" t="s">
        <v>46</v>
      </c>
    </row>
    <row r="309" spans="1:18" x14ac:dyDescent="0.25">
      <c r="A309" s="1">
        <v>44436</v>
      </c>
      <c r="B309" t="s">
        <v>37</v>
      </c>
      <c r="C309">
        <v>329</v>
      </c>
      <c r="D309" t="s">
        <v>27</v>
      </c>
      <c r="E309">
        <v>1500</v>
      </c>
      <c r="F309">
        <v>112</v>
      </c>
      <c r="G309">
        <v>52</v>
      </c>
      <c r="H309">
        <v>3000</v>
      </c>
      <c r="I309" s="2">
        <v>156000</v>
      </c>
      <c r="J309">
        <v>7</v>
      </c>
      <c r="K309" s="2">
        <v>2790</v>
      </c>
      <c r="L309" t="s">
        <v>28</v>
      </c>
      <c r="M309" t="s">
        <v>42</v>
      </c>
      <c r="N309" t="s">
        <v>35</v>
      </c>
      <c r="O309">
        <v>22153</v>
      </c>
      <c r="P309" t="s">
        <v>36</v>
      </c>
      <c r="Q309" t="s">
        <v>24</v>
      </c>
      <c r="R309" t="s">
        <v>46</v>
      </c>
    </row>
    <row r="310" spans="1:18" x14ac:dyDescent="0.25">
      <c r="A310" s="1">
        <v>44880</v>
      </c>
      <c r="B310" t="s">
        <v>47</v>
      </c>
      <c r="C310">
        <v>330</v>
      </c>
      <c r="D310" t="s">
        <v>45</v>
      </c>
      <c r="E310">
        <v>3000</v>
      </c>
      <c r="F310">
        <v>19</v>
      </c>
      <c r="G310">
        <v>10</v>
      </c>
      <c r="H310">
        <v>7000</v>
      </c>
      <c r="I310" s="2">
        <v>70000</v>
      </c>
      <c r="J310">
        <v>8</v>
      </c>
      <c r="K310" s="2">
        <v>6440</v>
      </c>
      <c r="L310" t="s">
        <v>38</v>
      </c>
      <c r="M310" t="s">
        <v>42</v>
      </c>
      <c r="N310" t="s">
        <v>30</v>
      </c>
      <c r="O310">
        <v>22222</v>
      </c>
      <c r="P310" t="s">
        <v>23</v>
      </c>
      <c r="Q310" t="s">
        <v>39</v>
      </c>
      <c r="R310" t="s">
        <v>46</v>
      </c>
    </row>
    <row r="311" spans="1:18" x14ac:dyDescent="0.25">
      <c r="A311" s="1">
        <v>44535</v>
      </c>
      <c r="B311" t="s">
        <v>47</v>
      </c>
      <c r="C311">
        <v>331</v>
      </c>
      <c r="D311" t="s">
        <v>45</v>
      </c>
      <c r="E311">
        <v>3000</v>
      </c>
      <c r="F311">
        <v>139</v>
      </c>
      <c r="G311">
        <v>62</v>
      </c>
      <c r="H311">
        <v>7000</v>
      </c>
      <c r="I311" s="2">
        <v>434000</v>
      </c>
      <c r="J311">
        <v>5</v>
      </c>
      <c r="K311" s="2">
        <v>6650</v>
      </c>
      <c r="L311" t="s">
        <v>50</v>
      </c>
      <c r="M311" t="s">
        <v>29</v>
      </c>
      <c r="N311" t="s">
        <v>22</v>
      </c>
      <c r="O311">
        <v>21615</v>
      </c>
      <c r="P311" t="s">
        <v>23</v>
      </c>
      <c r="Q311" t="s">
        <v>40</v>
      </c>
      <c r="R311" t="s">
        <v>31</v>
      </c>
    </row>
    <row r="312" spans="1:18" x14ac:dyDescent="0.25">
      <c r="A312" s="1">
        <v>44564</v>
      </c>
      <c r="B312" t="s">
        <v>43</v>
      </c>
      <c r="C312">
        <v>332</v>
      </c>
      <c r="D312" t="s">
        <v>27</v>
      </c>
      <c r="E312">
        <v>1500</v>
      </c>
      <c r="F312">
        <v>52</v>
      </c>
      <c r="G312">
        <v>91</v>
      </c>
      <c r="H312">
        <v>3000</v>
      </c>
      <c r="I312" s="2">
        <v>273000</v>
      </c>
      <c r="J312">
        <v>8</v>
      </c>
      <c r="K312" s="2">
        <v>2760</v>
      </c>
      <c r="L312" t="s">
        <v>50</v>
      </c>
      <c r="M312" t="s">
        <v>29</v>
      </c>
      <c r="N312" t="s">
        <v>30</v>
      </c>
      <c r="O312">
        <v>21630</v>
      </c>
      <c r="P312" t="s">
        <v>36</v>
      </c>
      <c r="Q312" t="s">
        <v>40</v>
      </c>
      <c r="R312" t="s">
        <v>25</v>
      </c>
    </row>
    <row r="313" spans="1:18" x14ac:dyDescent="0.25">
      <c r="A313" s="1">
        <v>44397</v>
      </c>
      <c r="B313" t="s">
        <v>49</v>
      </c>
      <c r="C313">
        <v>333</v>
      </c>
      <c r="D313" t="s">
        <v>51</v>
      </c>
      <c r="E313">
        <v>1000</v>
      </c>
      <c r="F313">
        <v>99</v>
      </c>
      <c r="G313">
        <v>22</v>
      </c>
      <c r="H313">
        <v>2500</v>
      </c>
      <c r="I313" s="2">
        <v>55000</v>
      </c>
      <c r="J313">
        <v>0</v>
      </c>
      <c r="K313" s="2">
        <v>2500</v>
      </c>
      <c r="L313" t="s">
        <v>50</v>
      </c>
      <c r="M313" t="s">
        <v>21</v>
      </c>
      <c r="N313" t="s">
        <v>35</v>
      </c>
      <c r="O313">
        <v>22919</v>
      </c>
      <c r="P313" t="s">
        <v>23</v>
      </c>
      <c r="Q313" t="s">
        <v>24</v>
      </c>
      <c r="R313" t="s">
        <v>46</v>
      </c>
    </row>
    <row r="314" spans="1:18" x14ac:dyDescent="0.25">
      <c r="A314" s="1">
        <v>44476</v>
      </c>
      <c r="B314" t="s">
        <v>54</v>
      </c>
      <c r="C314">
        <v>334</v>
      </c>
      <c r="D314" t="s">
        <v>27</v>
      </c>
      <c r="E314">
        <v>1500</v>
      </c>
      <c r="F314">
        <v>11</v>
      </c>
      <c r="G314">
        <v>24</v>
      </c>
      <c r="H314">
        <v>3000</v>
      </c>
      <c r="I314" s="2">
        <v>72000</v>
      </c>
      <c r="J314">
        <v>7</v>
      </c>
      <c r="K314" s="2">
        <v>2790</v>
      </c>
      <c r="L314" t="s">
        <v>33</v>
      </c>
      <c r="M314" t="s">
        <v>34</v>
      </c>
      <c r="N314" t="s">
        <v>22</v>
      </c>
      <c r="O314">
        <v>22690</v>
      </c>
      <c r="P314" t="s">
        <v>36</v>
      </c>
      <c r="Q314" t="s">
        <v>40</v>
      </c>
      <c r="R314" t="s">
        <v>25</v>
      </c>
    </row>
    <row r="315" spans="1:18" x14ac:dyDescent="0.25">
      <c r="A315" s="1">
        <v>44721</v>
      </c>
      <c r="B315" t="s">
        <v>26</v>
      </c>
      <c r="C315">
        <v>335</v>
      </c>
      <c r="D315" t="s">
        <v>51</v>
      </c>
      <c r="E315">
        <v>1000</v>
      </c>
      <c r="F315">
        <v>26</v>
      </c>
      <c r="G315">
        <v>52</v>
      </c>
      <c r="H315">
        <v>2500</v>
      </c>
      <c r="I315" s="2">
        <v>130000</v>
      </c>
      <c r="J315">
        <v>8</v>
      </c>
      <c r="K315" s="2">
        <v>2300</v>
      </c>
      <c r="L315" t="s">
        <v>38</v>
      </c>
      <c r="M315" t="s">
        <v>21</v>
      </c>
      <c r="N315" t="s">
        <v>22</v>
      </c>
      <c r="O315">
        <v>22967</v>
      </c>
      <c r="P315" t="s">
        <v>23</v>
      </c>
      <c r="Q315" t="s">
        <v>40</v>
      </c>
      <c r="R315" t="s">
        <v>31</v>
      </c>
    </row>
    <row r="316" spans="1:18" x14ac:dyDescent="0.25">
      <c r="A316" s="1">
        <v>44685</v>
      </c>
      <c r="B316" t="s">
        <v>43</v>
      </c>
      <c r="C316">
        <v>336</v>
      </c>
      <c r="D316" t="s">
        <v>19</v>
      </c>
      <c r="E316">
        <v>2500</v>
      </c>
      <c r="F316">
        <v>31</v>
      </c>
      <c r="G316">
        <v>70</v>
      </c>
      <c r="H316">
        <v>5000</v>
      </c>
      <c r="I316" s="2">
        <v>350000</v>
      </c>
      <c r="J316">
        <v>6</v>
      </c>
      <c r="K316" s="2">
        <v>4700</v>
      </c>
      <c r="L316" t="s">
        <v>33</v>
      </c>
      <c r="M316" t="s">
        <v>42</v>
      </c>
      <c r="N316" t="s">
        <v>30</v>
      </c>
      <c r="O316">
        <v>22367</v>
      </c>
      <c r="P316" t="s">
        <v>23</v>
      </c>
      <c r="Q316" t="s">
        <v>39</v>
      </c>
      <c r="R316" t="s">
        <v>31</v>
      </c>
    </row>
    <row r="317" spans="1:18" x14ac:dyDescent="0.25">
      <c r="A317" s="1">
        <v>44821</v>
      </c>
      <c r="B317" t="s">
        <v>49</v>
      </c>
      <c r="C317">
        <v>337</v>
      </c>
      <c r="D317" t="s">
        <v>27</v>
      </c>
      <c r="E317">
        <v>1500</v>
      </c>
      <c r="F317">
        <v>68</v>
      </c>
      <c r="G317">
        <v>68</v>
      </c>
      <c r="H317">
        <v>3000</v>
      </c>
      <c r="I317" s="2">
        <v>204000</v>
      </c>
      <c r="J317">
        <v>1</v>
      </c>
      <c r="K317" s="2">
        <v>2970</v>
      </c>
      <c r="L317" t="s">
        <v>33</v>
      </c>
      <c r="M317" t="s">
        <v>34</v>
      </c>
      <c r="N317" t="s">
        <v>22</v>
      </c>
      <c r="O317">
        <v>22931</v>
      </c>
      <c r="P317" t="s">
        <v>36</v>
      </c>
      <c r="Q317" t="s">
        <v>39</v>
      </c>
      <c r="R317" t="s">
        <v>46</v>
      </c>
    </row>
    <row r="318" spans="1:18" x14ac:dyDescent="0.25">
      <c r="A318" s="1">
        <v>44413</v>
      </c>
      <c r="B318" t="s">
        <v>52</v>
      </c>
      <c r="C318">
        <v>338</v>
      </c>
      <c r="D318" t="s">
        <v>51</v>
      </c>
      <c r="E318">
        <v>1000</v>
      </c>
      <c r="F318">
        <v>38</v>
      </c>
      <c r="G318">
        <v>62</v>
      </c>
      <c r="H318">
        <v>2500</v>
      </c>
      <c r="I318" s="2">
        <v>155000</v>
      </c>
      <c r="J318">
        <v>5</v>
      </c>
      <c r="K318" s="2">
        <v>2375</v>
      </c>
      <c r="L318" t="s">
        <v>50</v>
      </c>
      <c r="M318" t="s">
        <v>29</v>
      </c>
      <c r="N318" t="s">
        <v>35</v>
      </c>
      <c r="O318">
        <v>22018</v>
      </c>
      <c r="P318" t="s">
        <v>23</v>
      </c>
      <c r="Q318" t="s">
        <v>39</v>
      </c>
      <c r="R318" t="s">
        <v>25</v>
      </c>
    </row>
    <row r="319" spans="1:18" x14ac:dyDescent="0.25">
      <c r="A319" s="1">
        <v>44969</v>
      </c>
      <c r="B319" t="s">
        <v>47</v>
      </c>
      <c r="C319">
        <v>339</v>
      </c>
      <c r="D319" t="s">
        <v>51</v>
      </c>
      <c r="E319">
        <v>1000</v>
      </c>
      <c r="F319">
        <v>124</v>
      </c>
      <c r="G319">
        <v>34</v>
      </c>
      <c r="H319">
        <v>2500</v>
      </c>
      <c r="I319" s="2">
        <v>85000</v>
      </c>
      <c r="J319">
        <v>0</v>
      </c>
      <c r="K319" s="2">
        <v>2500</v>
      </c>
      <c r="L319" t="s">
        <v>50</v>
      </c>
      <c r="M319" t="s">
        <v>42</v>
      </c>
      <c r="N319" t="s">
        <v>30</v>
      </c>
      <c r="O319">
        <v>21187</v>
      </c>
      <c r="P319" t="s">
        <v>23</v>
      </c>
      <c r="Q319" t="s">
        <v>40</v>
      </c>
      <c r="R319" t="s">
        <v>25</v>
      </c>
    </row>
    <row r="320" spans="1:18" x14ac:dyDescent="0.25">
      <c r="A320" s="1">
        <v>44823</v>
      </c>
      <c r="B320" t="s">
        <v>47</v>
      </c>
      <c r="C320">
        <v>340</v>
      </c>
      <c r="D320" t="s">
        <v>27</v>
      </c>
      <c r="E320">
        <v>1500</v>
      </c>
      <c r="F320">
        <v>36</v>
      </c>
      <c r="G320">
        <v>16</v>
      </c>
      <c r="H320">
        <v>3000</v>
      </c>
      <c r="I320" s="2">
        <v>48000</v>
      </c>
      <c r="J320">
        <v>9</v>
      </c>
      <c r="K320" s="2">
        <v>2730</v>
      </c>
      <c r="L320" t="s">
        <v>20</v>
      </c>
      <c r="M320" t="s">
        <v>34</v>
      </c>
      <c r="N320" t="s">
        <v>22</v>
      </c>
      <c r="O320">
        <v>21127</v>
      </c>
      <c r="P320" t="s">
        <v>23</v>
      </c>
      <c r="Q320" t="s">
        <v>24</v>
      </c>
      <c r="R320" t="s">
        <v>25</v>
      </c>
    </row>
    <row r="321" spans="1:18" x14ac:dyDescent="0.25">
      <c r="A321" s="1">
        <v>44653</v>
      </c>
      <c r="B321" t="s">
        <v>37</v>
      </c>
      <c r="C321">
        <v>341</v>
      </c>
      <c r="D321" t="s">
        <v>45</v>
      </c>
      <c r="E321">
        <v>3000</v>
      </c>
      <c r="F321">
        <v>88</v>
      </c>
      <c r="G321">
        <v>8</v>
      </c>
      <c r="H321">
        <v>7000</v>
      </c>
      <c r="I321" s="2">
        <v>56000</v>
      </c>
      <c r="J321">
        <v>10</v>
      </c>
      <c r="K321" s="2">
        <v>6300</v>
      </c>
      <c r="L321" t="s">
        <v>20</v>
      </c>
      <c r="M321" t="s">
        <v>34</v>
      </c>
      <c r="N321" t="s">
        <v>30</v>
      </c>
      <c r="O321">
        <v>22850</v>
      </c>
      <c r="P321" t="s">
        <v>23</v>
      </c>
      <c r="Q321" t="s">
        <v>40</v>
      </c>
      <c r="R321" t="s">
        <v>31</v>
      </c>
    </row>
    <row r="322" spans="1:18" x14ac:dyDescent="0.25">
      <c r="A322" s="1">
        <v>44566</v>
      </c>
      <c r="B322" t="s">
        <v>32</v>
      </c>
      <c r="C322">
        <v>343</v>
      </c>
      <c r="D322" t="s">
        <v>19</v>
      </c>
      <c r="E322">
        <v>2500</v>
      </c>
      <c r="F322">
        <v>15</v>
      </c>
      <c r="G322">
        <v>15</v>
      </c>
      <c r="H322">
        <v>5000</v>
      </c>
      <c r="I322" s="2">
        <v>75000</v>
      </c>
      <c r="J322">
        <v>3</v>
      </c>
      <c r="K322" s="2">
        <v>4850</v>
      </c>
      <c r="L322" t="s">
        <v>38</v>
      </c>
      <c r="M322" t="s">
        <v>34</v>
      </c>
      <c r="N322" t="s">
        <v>22</v>
      </c>
      <c r="O322">
        <v>21043</v>
      </c>
      <c r="P322" t="s">
        <v>36</v>
      </c>
      <c r="Q322" t="s">
        <v>40</v>
      </c>
      <c r="R322" t="s">
        <v>25</v>
      </c>
    </row>
    <row r="323" spans="1:18" x14ac:dyDescent="0.25">
      <c r="A323" s="1">
        <v>45217</v>
      </c>
      <c r="B323" t="s">
        <v>47</v>
      </c>
      <c r="C323">
        <v>344</v>
      </c>
      <c r="D323" t="s">
        <v>45</v>
      </c>
      <c r="E323">
        <v>3000</v>
      </c>
      <c r="F323">
        <v>38</v>
      </c>
      <c r="G323">
        <v>51</v>
      </c>
      <c r="H323">
        <v>7000</v>
      </c>
      <c r="I323" s="2">
        <v>357000</v>
      </c>
      <c r="J323">
        <v>10</v>
      </c>
      <c r="K323" s="2">
        <v>6300</v>
      </c>
      <c r="L323" t="s">
        <v>50</v>
      </c>
      <c r="M323" t="s">
        <v>21</v>
      </c>
      <c r="N323" t="s">
        <v>35</v>
      </c>
      <c r="O323">
        <v>21786</v>
      </c>
      <c r="P323" t="s">
        <v>36</v>
      </c>
      <c r="Q323" t="s">
        <v>39</v>
      </c>
      <c r="R323" t="s">
        <v>31</v>
      </c>
    </row>
    <row r="324" spans="1:18" x14ac:dyDescent="0.25">
      <c r="A324" s="1">
        <v>44976</v>
      </c>
      <c r="B324" t="s">
        <v>41</v>
      </c>
      <c r="C324">
        <v>345</v>
      </c>
      <c r="D324" t="s">
        <v>19</v>
      </c>
      <c r="E324">
        <v>2500</v>
      </c>
      <c r="F324">
        <v>131</v>
      </c>
      <c r="G324">
        <v>93</v>
      </c>
      <c r="H324">
        <v>5000</v>
      </c>
      <c r="I324" s="2">
        <v>465000</v>
      </c>
      <c r="J324">
        <v>0</v>
      </c>
      <c r="K324" s="2">
        <v>5000</v>
      </c>
      <c r="L324" t="s">
        <v>28</v>
      </c>
      <c r="M324" t="s">
        <v>42</v>
      </c>
      <c r="N324" t="s">
        <v>30</v>
      </c>
      <c r="O324">
        <v>21696</v>
      </c>
      <c r="P324" t="s">
        <v>23</v>
      </c>
      <c r="Q324" t="s">
        <v>39</v>
      </c>
      <c r="R324" t="s">
        <v>31</v>
      </c>
    </row>
    <row r="325" spans="1:18" x14ac:dyDescent="0.25">
      <c r="A325" s="1">
        <v>44666</v>
      </c>
      <c r="B325" t="s">
        <v>47</v>
      </c>
      <c r="C325">
        <v>346</v>
      </c>
      <c r="D325" t="s">
        <v>27</v>
      </c>
      <c r="E325">
        <v>1500</v>
      </c>
      <c r="F325">
        <v>77</v>
      </c>
      <c r="G325">
        <v>57</v>
      </c>
      <c r="H325">
        <v>3000</v>
      </c>
      <c r="I325" s="2">
        <v>171000</v>
      </c>
      <c r="J325">
        <v>8</v>
      </c>
      <c r="K325" s="2">
        <v>2760</v>
      </c>
      <c r="L325" t="s">
        <v>20</v>
      </c>
      <c r="M325" t="s">
        <v>42</v>
      </c>
      <c r="N325" t="s">
        <v>35</v>
      </c>
      <c r="O325">
        <v>22513</v>
      </c>
      <c r="P325" t="s">
        <v>36</v>
      </c>
      <c r="Q325" t="s">
        <v>40</v>
      </c>
      <c r="R325" t="s">
        <v>46</v>
      </c>
    </row>
    <row r="326" spans="1:18" x14ac:dyDescent="0.25">
      <c r="A326" s="1">
        <v>44377</v>
      </c>
      <c r="B326" t="s">
        <v>53</v>
      </c>
      <c r="C326">
        <v>348</v>
      </c>
      <c r="D326" t="s">
        <v>19</v>
      </c>
      <c r="E326">
        <v>2500</v>
      </c>
      <c r="F326">
        <v>84</v>
      </c>
      <c r="G326">
        <v>37</v>
      </c>
      <c r="H326">
        <v>5000</v>
      </c>
      <c r="I326" s="2">
        <v>185000</v>
      </c>
      <c r="J326">
        <v>9</v>
      </c>
      <c r="K326" s="2">
        <v>4550</v>
      </c>
      <c r="L326" t="s">
        <v>50</v>
      </c>
      <c r="M326" t="s">
        <v>21</v>
      </c>
      <c r="N326" t="s">
        <v>30</v>
      </c>
      <c r="O326">
        <v>21843</v>
      </c>
      <c r="P326" t="s">
        <v>23</v>
      </c>
      <c r="Q326" t="s">
        <v>39</v>
      </c>
      <c r="R326" t="s">
        <v>31</v>
      </c>
    </row>
    <row r="327" spans="1:18" x14ac:dyDescent="0.25">
      <c r="A327" s="1">
        <v>45267</v>
      </c>
      <c r="B327" t="s">
        <v>44</v>
      </c>
      <c r="C327">
        <v>349</v>
      </c>
      <c r="D327" t="s">
        <v>19</v>
      </c>
      <c r="E327">
        <v>2500</v>
      </c>
      <c r="F327">
        <v>36</v>
      </c>
      <c r="G327">
        <v>29</v>
      </c>
      <c r="H327">
        <v>5000</v>
      </c>
      <c r="I327" s="2">
        <v>145000</v>
      </c>
      <c r="J327">
        <v>8</v>
      </c>
      <c r="K327" s="2">
        <v>4600</v>
      </c>
      <c r="L327" t="s">
        <v>28</v>
      </c>
      <c r="M327" t="s">
        <v>21</v>
      </c>
      <c r="N327" t="s">
        <v>35</v>
      </c>
      <c r="O327">
        <v>22851</v>
      </c>
      <c r="P327" t="s">
        <v>36</v>
      </c>
      <c r="Q327" t="s">
        <v>40</v>
      </c>
      <c r="R327" t="s">
        <v>25</v>
      </c>
    </row>
    <row r="328" spans="1:18" x14ac:dyDescent="0.25">
      <c r="A328" s="1">
        <v>45121</v>
      </c>
      <c r="B328" t="s">
        <v>32</v>
      </c>
      <c r="C328">
        <v>350</v>
      </c>
      <c r="D328" t="s">
        <v>51</v>
      </c>
      <c r="E328">
        <v>1000</v>
      </c>
      <c r="F328">
        <v>12</v>
      </c>
      <c r="G328">
        <v>29</v>
      </c>
      <c r="H328">
        <v>2500</v>
      </c>
      <c r="I328" s="2">
        <v>72500</v>
      </c>
      <c r="J328">
        <v>9</v>
      </c>
      <c r="K328" s="2">
        <v>2275</v>
      </c>
      <c r="L328" t="s">
        <v>33</v>
      </c>
      <c r="M328" t="s">
        <v>29</v>
      </c>
      <c r="N328" t="s">
        <v>30</v>
      </c>
      <c r="O328">
        <v>22380</v>
      </c>
      <c r="P328" t="s">
        <v>23</v>
      </c>
      <c r="Q328" t="s">
        <v>39</v>
      </c>
      <c r="R328" t="s">
        <v>46</v>
      </c>
    </row>
    <row r="329" spans="1:18" x14ac:dyDescent="0.25">
      <c r="A329" s="1">
        <v>44817</v>
      </c>
      <c r="B329" t="s">
        <v>47</v>
      </c>
      <c r="C329">
        <v>351</v>
      </c>
      <c r="D329" t="s">
        <v>27</v>
      </c>
      <c r="E329">
        <v>1500</v>
      </c>
      <c r="F329">
        <v>134</v>
      </c>
      <c r="G329">
        <v>94</v>
      </c>
      <c r="H329">
        <v>3000</v>
      </c>
      <c r="I329" s="2">
        <v>282000</v>
      </c>
      <c r="J329">
        <v>7</v>
      </c>
      <c r="K329" s="2">
        <v>2790</v>
      </c>
      <c r="L329" t="s">
        <v>38</v>
      </c>
      <c r="M329" t="s">
        <v>42</v>
      </c>
      <c r="N329" t="s">
        <v>30</v>
      </c>
      <c r="O329">
        <v>21453</v>
      </c>
      <c r="P329" t="s">
        <v>23</v>
      </c>
      <c r="Q329" t="s">
        <v>39</v>
      </c>
      <c r="R329" t="s">
        <v>31</v>
      </c>
    </row>
    <row r="330" spans="1:18" x14ac:dyDescent="0.25">
      <c r="A330" s="1">
        <v>44587</v>
      </c>
      <c r="B330" t="s">
        <v>47</v>
      </c>
      <c r="C330">
        <v>352</v>
      </c>
      <c r="D330" t="s">
        <v>48</v>
      </c>
      <c r="E330">
        <v>1500</v>
      </c>
      <c r="F330">
        <v>148</v>
      </c>
      <c r="G330">
        <v>57</v>
      </c>
      <c r="H330">
        <v>3500</v>
      </c>
      <c r="I330" s="2">
        <v>199500</v>
      </c>
      <c r="J330">
        <v>10</v>
      </c>
      <c r="K330" s="2">
        <v>3150</v>
      </c>
      <c r="L330" t="s">
        <v>28</v>
      </c>
      <c r="M330" t="s">
        <v>21</v>
      </c>
      <c r="N330" t="s">
        <v>35</v>
      </c>
      <c r="O330">
        <v>21377</v>
      </c>
      <c r="P330" t="s">
        <v>36</v>
      </c>
      <c r="Q330" t="s">
        <v>24</v>
      </c>
      <c r="R330" t="s">
        <v>46</v>
      </c>
    </row>
    <row r="331" spans="1:18" x14ac:dyDescent="0.25">
      <c r="A331" s="1">
        <v>44759</v>
      </c>
      <c r="B331" t="s">
        <v>41</v>
      </c>
      <c r="C331">
        <v>353</v>
      </c>
      <c r="D331" t="s">
        <v>45</v>
      </c>
      <c r="E331">
        <v>3000</v>
      </c>
      <c r="F331">
        <v>25</v>
      </c>
      <c r="G331">
        <v>12</v>
      </c>
      <c r="H331">
        <v>7000</v>
      </c>
      <c r="I331" s="2">
        <v>84000</v>
      </c>
      <c r="J331">
        <v>10</v>
      </c>
      <c r="K331" s="2">
        <v>6300</v>
      </c>
      <c r="L331" t="s">
        <v>33</v>
      </c>
      <c r="M331" t="s">
        <v>21</v>
      </c>
      <c r="N331" t="s">
        <v>30</v>
      </c>
      <c r="O331">
        <v>21381</v>
      </c>
      <c r="P331" t="s">
        <v>36</v>
      </c>
      <c r="Q331" t="s">
        <v>24</v>
      </c>
      <c r="R331" t="s">
        <v>25</v>
      </c>
    </row>
    <row r="332" spans="1:18" x14ac:dyDescent="0.25">
      <c r="A332" s="1">
        <v>44640</v>
      </c>
      <c r="B332" t="s">
        <v>54</v>
      </c>
      <c r="C332">
        <v>354</v>
      </c>
      <c r="D332" t="s">
        <v>48</v>
      </c>
      <c r="E332">
        <v>1500</v>
      </c>
      <c r="F332">
        <v>75</v>
      </c>
      <c r="G332">
        <v>90</v>
      </c>
      <c r="H332">
        <v>3500</v>
      </c>
      <c r="I332" s="2">
        <v>315000</v>
      </c>
      <c r="J332">
        <v>3</v>
      </c>
      <c r="K332" s="2">
        <v>3395</v>
      </c>
      <c r="L332" t="s">
        <v>33</v>
      </c>
      <c r="M332" t="s">
        <v>21</v>
      </c>
      <c r="N332" t="s">
        <v>22</v>
      </c>
      <c r="O332">
        <v>21998</v>
      </c>
      <c r="P332" t="s">
        <v>23</v>
      </c>
      <c r="Q332" t="s">
        <v>40</v>
      </c>
      <c r="R332" t="s">
        <v>25</v>
      </c>
    </row>
    <row r="333" spans="1:18" x14ac:dyDescent="0.25">
      <c r="A333" s="1">
        <v>44713</v>
      </c>
      <c r="B333" t="s">
        <v>41</v>
      </c>
      <c r="C333">
        <v>355</v>
      </c>
      <c r="D333" t="s">
        <v>45</v>
      </c>
      <c r="E333">
        <v>3000</v>
      </c>
      <c r="F333">
        <v>122</v>
      </c>
      <c r="G333">
        <v>78</v>
      </c>
      <c r="H333">
        <v>7000</v>
      </c>
      <c r="I333" s="2">
        <v>546000</v>
      </c>
      <c r="J333">
        <v>6</v>
      </c>
      <c r="K333" s="2">
        <v>6580</v>
      </c>
      <c r="L333" t="s">
        <v>28</v>
      </c>
      <c r="M333" t="s">
        <v>34</v>
      </c>
      <c r="N333" t="s">
        <v>22</v>
      </c>
      <c r="O333">
        <v>22505</v>
      </c>
      <c r="P333" t="s">
        <v>36</v>
      </c>
      <c r="Q333" t="s">
        <v>40</v>
      </c>
      <c r="R333" t="s">
        <v>31</v>
      </c>
    </row>
    <row r="334" spans="1:18" x14ac:dyDescent="0.25">
      <c r="A334" s="1">
        <v>45054</v>
      </c>
      <c r="B334" t="s">
        <v>32</v>
      </c>
      <c r="C334">
        <v>356</v>
      </c>
      <c r="D334" t="s">
        <v>48</v>
      </c>
      <c r="E334">
        <v>1500</v>
      </c>
      <c r="F334">
        <v>130</v>
      </c>
      <c r="G334">
        <v>72</v>
      </c>
      <c r="H334">
        <v>3500</v>
      </c>
      <c r="I334" s="2">
        <v>252000</v>
      </c>
      <c r="J334">
        <v>0</v>
      </c>
      <c r="K334" s="2">
        <v>3500</v>
      </c>
      <c r="L334" t="s">
        <v>38</v>
      </c>
      <c r="M334" t="s">
        <v>29</v>
      </c>
      <c r="N334" t="s">
        <v>22</v>
      </c>
      <c r="O334">
        <v>22706</v>
      </c>
      <c r="P334" t="s">
        <v>36</v>
      </c>
      <c r="Q334" t="s">
        <v>39</v>
      </c>
      <c r="R334" t="s">
        <v>25</v>
      </c>
    </row>
    <row r="335" spans="1:18" x14ac:dyDescent="0.25">
      <c r="A335" s="1">
        <v>44585</v>
      </c>
      <c r="B335" t="s">
        <v>43</v>
      </c>
      <c r="C335">
        <v>357</v>
      </c>
      <c r="D335" t="s">
        <v>48</v>
      </c>
      <c r="E335">
        <v>1500</v>
      </c>
      <c r="F335">
        <v>76</v>
      </c>
      <c r="G335">
        <v>40</v>
      </c>
      <c r="H335">
        <v>3500</v>
      </c>
      <c r="I335" s="2">
        <v>140000</v>
      </c>
      <c r="J335">
        <v>7</v>
      </c>
      <c r="K335" s="2">
        <v>3255</v>
      </c>
      <c r="L335" t="s">
        <v>33</v>
      </c>
      <c r="M335" t="s">
        <v>21</v>
      </c>
      <c r="N335" t="s">
        <v>30</v>
      </c>
      <c r="O335">
        <v>21167</v>
      </c>
      <c r="P335" t="s">
        <v>23</v>
      </c>
      <c r="Q335" t="s">
        <v>39</v>
      </c>
      <c r="R335" t="s">
        <v>46</v>
      </c>
    </row>
    <row r="336" spans="1:18" x14ac:dyDescent="0.25">
      <c r="A336" s="1">
        <v>44662</v>
      </c>
      <c r="B336" t="s">
        <v>26</v>
      </c>
      <c r="C336">
        <v>358</v>
      </c>
      <c r="D336" t="s">
        <v>19</v>
      </c>
      <c r="E336">
        <v>2500</v>
      </c>
      <c r="F336">
        <v>116</v>
      </c>
      <c r="G336">
        <v>56</v>
      </c>
      <c r="H336">
        <v>5000</v>
      </c>
      <c r="I336" s="2">
        <v>280000</v>
      </c>
      <c r="J336">
        <v>0</v>
      </c>
      <c r="K336" s="2">
        <v>5000</v>
      </c>
      <c r="L336" t="s">
        <v>33</v>
      </c>
      <c r="M336" t="s">
        <v>21</v>
      </c>
      <c r="N336" t="s">
        <v>22</v>
      </c>
      <c r="O336">
        <v>22226</v>
      </c>
      <c r="P336" t="s">
        <v>36</v>
      </c>
      <c r="Q336" t="s">
        <v>24</v>
      </c>
      <c r="R336" t="s">
        <v>46</v>
      </c>
    </row>
    <row r="337" spans="1:18" x14ac:dyDescent="0.25">
      <c r="A337" s="1">
        <v>45192</v>
      </c>
      <c r="B337" t="s">
        <v>43</v>
      </c>
      <c r="C337">
        <v>359</v>
      </c>
      <c r="D337" t="s">
        <v>27</v>
      </c>
      <c r="E337">
        <v>1500</v>
      </c>
      <c r="F337">
        <v>86</v>
      </c>
      <c r="G337">
        <v>69</v>
      </c>
      <c r="H337">
        <v>3000</v>
      </c>
      <c r="I337" s="2">
        <v>207000</v>
      </c>
      <c r="J337">
        <v>4</v>
      </c>
      <c r="K337" s="2">
        <v>2880</v>
      </c>
      <c r="L337" t="s">
        <v>33</v>
      </c>
      <c r="M337" t="s">
        <v>29</v>
      </c>
      <c r="N337" t="s">
        <v>22</v>
      </c>
      <c r="O337">
        <v>21664</v>
      </c>
      <c r="P337" t="s">
        <v>36</v>
      </c>
      <c r="Q337" t="s">
        <v>24</v>
      </c>
      <c r="R337" t="s">
        <v>25</v>
      </c>
    </row>
    <row r="338" spans="1:18" x14ac:dyDescent="0.25">
      <c r="A338" s="1">
        <v>45174</v>
      </c>
      <c r="B338" t="s">
        <v>37</v>
      </c>
      <c r="C338">
        <v>360</v>
      </c>
      <c r="D338" t="s">
        <v>48</v>
      </c>
      <c r="E338">
        <v>1500</v>
      </c>
      <c r="F338">
        <v>14</v>
      </c>
      <c r="G338">
        <v>74</v>
      </c>
      <c r="H338">
        <v>3500</v>
      </c>
      <c r="I338" s="2">
        <v>259000</v>
      </c>
      <c r="J338">
        <v>8</v>
      </c>
      <c r="K338" s="2">
        <v>3220</v>
      </c>
      <c r="L338" t="s">
        <v>28</v>
      </c>
      <c r="M338" t="s">
        <v>34</v>
      </c>
      <c r="N338" t="s">
        <v>30</v>
      </c>
      <c r="O338">
        <v>21611</v>
      </c>
      <c r="P338" t="s">
        <v>36</v>
      </c>
      <c r="Q338" t="s">
        <v>39</v>
      </c>
      <c r="R338" t="s">
        <v>31</v>
      </c>
    </row>
    <row r="339" spans="1:18" x14ac:dyDescent="0.25">
      <c r="A339" s="1">
        <v>44508</v>
      </c>
      <c r="B339" t="s">
        <v>53</v>
      </c>
      <c r="C339">
        <v>361</v>
      </c>
      <c r="D339" t="s">
        <v>45</v>
      </c>
      <c r="E339">
        <v>3000</v>
      </c>
      <c r="F339">
        <v>43</v>
      </c>
      <c r="G339">
        <v>62</v>
      </c>
      <c r="H339">
        <v>7000</v>
      </c>
      <c r="I339" s="2">
        <v>434000</v>
      </c>
      <c r="J339">
        <v>10</v>
      </c>
      <c r="K339" s="2">
        <v>6300</v>
      </c>
      <c r="L339" t="s">
        <v>28</v>
      </c>
      <c r="M339" t="s">
        <v>21</v>
      </c>
      <c r="N339" t="s">
        <v>35</v>
      </c>
      <c r="O339">
        <v>22703</v>
      </c>
      <c r="P339" t="s">
        <v>36</v>
      </c>
      <c r="Q339" t="s">
        <v>40</v>
      </c>
      <c r="R339" t="s">
        <v>25</v>
      </c>
    </row>
    <row r="340" spans="1:18" x14ac:dyDescent="0.25">
      <c r="A340" s="1">
        <v>44482</v>
      </c>
      <c r="B340" t="s">
        <v>53</v>
      </c>
      <c r="C340">
        <v>363</v>
      </c>
      <c r="D340" t="s">
        <v>51</v>
      </c>
      <c r="E340">
        <v>1000</v>
      </c>
      <c r="F340">
        <v>58</v>
      </c>
      <c r="G340">
        <v>52</v>
      </c>
      <c r="H340">
        <v>2500</v>
      </c>
      <c r="I340" s="2">
        <v>130000</v>
      </c>
      <c r="J340">
        <v>7</v>
      </c>
      <c r="K340" s="2">
        <v>2325</v>
      </c>
      <c r="L340" t="s">
        <v>50</v>
      </c>
      <c r="M340" t="s">
        <v>42</v>
      </c>
      <c r="N340" t="s">
        <v>35</v>
      </c>
      <c r="O340">
        <v>21258</v>
      </c>
      <c r="P340" t="s">
        <v>23</v>
      </c>
      <c r="Q340" t="s">
        <v>39</v>
      </c>
      <c r="R340" t="s">
        <v>31</v>
      </c>
    </row>
    <row r="341" spans="1:18" x14ac:dyDescent="0.25">
      <c r="A341" s="1">
        <v>45224</v>
      </c>
      <c r="B341" t="s">
        <v>47</v>
      </c>
      <c r="C341">
        <v>364</v>
      </c>
      <c r="D341" t="s">
        <v>19</v>
      </c>
      <c r="E341">
        <v>2500</v>
      </c>
      <c r="F341">
        <v>52</v>
      </c>
      <c r="G341">
        <v>55</v>
      </c>
      <c r="H341">
        <v>5000</v>
      </c>
      <c r="I341" s="2">
        <v>275000</v>
      </c>
      <c r="J341">
        <v>9</v>
      </c>
      <c r="K341" s="2">
        <v>4550</v>
      </c>
      <c r="L341" t="s">
        <v>28</v>
      </c>
      <c r="M341" t="s">
        <v>42</v>
      </c>
      <c r="N341" t="s">
        <v>22</v>
      </c>
      <c r="O341">
        <v>22488</v>
      </c>
      <c r="P341" t="s">
        <v>23</v>
      </c>
      <c r="Q341" t="s">
        <v>24</v>
      </c>
      <c r="R341" t="s">
        <v>31</v>
      </c>
    </row>
    <row r="342" spans="1:18" x14ac:dyDescent="0.25">
      <c r="A342" s="1">
        <v>44764</v>
      </c>
      <c r="B342" t="s">
        <v>53</v>
      </c>
      <c r="C342">
        <v>365</v>
      </c>
      <c r="D342" t="s">
        <v>27</v>
      </c>
      <c r="E342">
        <v>1500</v>
      </c>
      <c r="F342">
        <v>23</v>
      </c>
      <c r="G342">
        <v>90</v>
      </c>
      <c r="H342">
        <v>3000</v>
      </c>
      <c r="I342" s="2">
        <v>270000</v>
      </c>
      <c r="J342">
        <v>3</v>
      </c>
      <c r="K342" s="2">
        <v>2910</v>
      </c>
      <c r="L342" t="s">
        <v>28</v>
      </c>
      <c r="M342" t="s">
        <v>42</v>
      </c>
      <c r="N342" t="s">
        <v>22</v>
      </c>
      <c r="O342">
        <v>21506</v>
      </c>
      <c r="P342" t="s">
        <v>23</v>
      </c>
      <c r="Q342" t="s">
        <v>40</v>
      </c>
      <c r="R342" t="s">
        <v>31</v>
      </c>
    </row>
    <row r="343" spans="1:18" x14ac:dyDescent="0.25">
      <c r="A343" s="1">
        <v>45213</v>
      </c>
      <c r="B343" t="s">
        <v>49</v>
      </c>
      <c r="C343">
        <v>367</v>
      </c>
      <c r="D343" t="s">
        <v>27</v>
      </c>
      <c r="E343">
        <v>1500</v>
      </c>
      <c r="F343">
        <v>77</v>
      </c>
      <c r="G343">
        <v>6</v>
      </c>
      <c r="H343">
        <v>3000</v>
      </c>
      <c r="I343" s="2">
        <v>18000</v>
      </c>
      <c r="J343">
        <v>1</v>
      </c>
      <c r="K343" s="2">
        <v>2970</v>
      </c>
      <c r="L343" t="s">
        <v>33</v>
      </c>
      <c r="M343" t="s">
        <v>34</v>
      </c>
      <c r="N343" t="s">
        <v>30</v>
      </c>
      <c r="O343">
        <v>22214</v>
      </c>
      <c r="P343" t="s">
        <v>36</v>
      </c>
      <c r="Q343" t="s">
        <v>40</v>
      </c>
      <c r="R343" t="s">
        <v>25</v>
      </c>
    </row>
    <row r="344" spans="1:18" x14ac:dyDescent="0.25">
      <c r="A344" s="1">
        <v>45141</v>
      </c>
      <c r="B344" t="s">
        <v>26</v>
      </c>
      <c r="C344">
        <v>369</v>
      </c>
      <c r="D344" t="s">
        <v>48</v>
      </c>
      <c r="E344">
        <v>1500</v>
      </c>
      <c r="F344">
        <v>117</v>
      </c>
      <c r="G344">
        <v>4</v>
      </c>
      <c r="H344">
        <v>3500</v>
      </c>
      <c r="I344" s="2">
        <v>14000</v>
      </c>
      <c r="J344">
        <v>2</v>
      </c>
      <c r="K344" s="2">
        <v>3430</v>
      </c>
      <c r="L344" t="s">
        <v>38</v>
      </c>
      <c r="M344" t="s">
        <v>29</v>
      </c>
      <c r="N344" t="s">
        <v>22</v>
      </c>
      <c r="O344">
        <v>21997</v>
      </c>
      <c r="P344" t="s">
        <v>36</v>
      </c>
      <c r="Q344" t="s">
        <v>39</v>
      </c>
      <c r="R344" t="s">
        <v>31</v>
      </c>
    </row>
    <row r="345" spans="1:18" x14ac:dyDescent="0.25">
      <c r="A345" s="1">
        <v>44466</v>
      </c>
      <c r="B345" t="s">
        <v>47</v>
      </c>
      <c r="C345">
        <v>370</v>
      </c>
      <c r="D345" t="s">
        <v>19</v>
      </c>
      <c r="E345">
        <v>2500</v>
      </c>
      <c r="F345">
        <v>130</v>
      </c>
      <c r="G345">
        <v>86</v>
      </c>
      <c r="H345">
        <v>5000</v>
      </c>
      <c r="I345" s="2">
        <v>430000</v>
      </c>
      <c r="J345">
        <v>2</v>
      </c>
      <c r="K345" s="2">
        <v>4900</v>
      </c>
      <c r="L345" t="s">
        <v>28</v>
      </c>
      <c r="M345" t="s">
        <v>29</v>
      </c>
      <c r="N345" t="s">
        <v>35</v>
      </c>
      <c r="O345">
        <v>22366</v>
      </c>
      <c r="P345" t="s">
        <v>23</v>
      </c>
      <c r="Q345" t="s">
        <v>39</v>
      </c>
      <c r="R345" t="s">
        <v>46</v>
      </c>
    </row>
    <row r="346" spans="1:18" x14ac:dyDescent="0.25">
      <c r="A346" s="1">
        <v>44891</v>
      </c>
      <c r="B346" t="s">
        <v>26</v>
      </c>
      <c r="C346">
        <v>371</v>
      </c>
      <c r="D346" t="s">
        <v>19</v>
      </c>
      <c r="E346">
        <v>2500</v>
      </c>
      <c r="F346">
        <v>15</v>
      </c>
      <c r="G346">
        <v>74</v>
      </c>
      <c r="H346">
        <v>5000</v>
      </c>
      <c r="I346" s="2">
        <v>370000</v>
      </c>
      <c r="J346">
        <v>8</v>
      </c>
      <c r="K346" s="2">
        <v>4600</v>
      </c>
      <c r="L346" t="s">
        <v>33</v>
      </c>
      <c r="M346" t="s">
        <v>34</v>
      </c>
      <c r="N346" t="s">
        <v>35</v>
      </c>
      <c r="O346">
        <v>22688</v>
      </c>
      <c r="P346" t="s">
        <v>36</v>
      </c>
      <c r="Q346" t="s">
        <v>24</v>
      </c>
      <c r="R346" t="s">
        <v>25</v>
      </c>
    </row>
    <row r="347" spans="1:18" x14ac:dyDescent="0.25">
      <c r="A347" s="1">
        <v>44685</v>
      </c>
      <c r="B347" t="s">
        <v>37</v>
      </c>
      <c r="C347">
        <v>372</v>
      </c>
      <c r="D347" t="s">
        <v>51</v>
      </c>
      <c r="E347">
        <v>1000</v>
      </c>
      <c r="F347">
        <v>86</v>
      </c>
      <c r="G347">
        <v>74</v>
      </c>
      <c r="H347">
        <v>2500</v>
      </c>
      <c r="I347" s="2">
        <v>185000</v>
      </c>
      <c r="J347">
        <v>10</v>
      </c>
      <c r="K347" s="2">
        <v>2250</v>
      </c>
      <c r="L347" t="s">
        <v>33</v>
      </c>
      <c r="M347" t="s">
        <v>29</v>
      </c>
      <c r="N347" t="s">
        <v>30</v>
      </c>
      <c r="O347">
        <v>21802</v>
      </c>
      <c r="P347" t="s">
        <v>23</v>
      </c>
      <c r="Q347" t="s">
        <v>39</v>
      </c>
      <c r="R347" t="s">
        <v>46</v>
      </c>
    </row>
    <row r="348" spans="1:18" x14ac:dyDescent="0.25">
      <c r="A348" s="1">
        <v>44884</v>
      </c>
      <c r="B348" t="s">
        <v>26</v>
      </c>
      <c r="C348">
        <v>373</v>
      </c>
      <c r="D348" t="s">
        <v>19</v>
      </c>
      <c r="E348">
        <v>2500</v>
      </c>
      <c r="F348">
        <v>27</v>
      </c>
      <c r="G348">
        <v>34</v>
      </c>
      <c r="H348">
        <v>5000</v>
      </c>
      <c r="I348" s="2">
        <v>170000</v>
      </c>
      <c r="J348">
        <v>6</v>
      </c>
      <c r="K348" s="2">
        <v>4700</v>
      </c>
      <c r="L348" t="s">
        <v>33</v>
      </c>
      <c r="M348" t="s">
        <v>29</v>
      </c>
      <c r="N348" t="s">
        <v>22</v>
      </c>
      <c r="O348">
        <v>21274</v>
      </c>
      <c r="P348" t="s">
        <v>36</v>
      </c>
      <c r="Q348" t="s">
        <v>39</v>
      </c>
      <c r="R348" t="s">
        <v>31</v>
      </c>
    </row>
    <row r="349" spans="1:18" x14ac:dyDescent="0.25">
      <c r="A349" s="1">
        <v>45046</v>
      </c>
      <c r="B349" t="s">
        <v>49</v>
      </c>
      <c r="C349">
        <v>375</v>
      </c>
      <c r="D349" t="s">
        <v>19</v>
      </c>
      <c r="E349">
        <v>2500</v>
      </c>
      <c r="F349">
        <v>112</v>
      </c>
      <c r="G349">
        <v>28</v>
      </c>
      <c r="H349">
        <v>5000</v>
      </c>
      <c r="I349" s="2">
        <v>140000</v>
      </c>
      <c r="J349">
        <v>0</v>
      </c>
      <c r="K349" s="2">
        <v>5000</v>
      </c>
      <c r="L349" t="s">
        <v>33</v>
      </c>
      <c r="M349" t="s">
        <v>29</v>
      </c>
      <c r="N349" t="s">
        <v>30</v>
      </c>
      <c r="O349">
        <v>22470</v>
      </c>
      <c r="P349" t="s">
        <v>36</v>
      </c>
      <c r="Q349" t="s">
        <v>40</v>
      </c>
      <c r="R349" t="s">
        <v>46</v>
      </c>
    </row>
    <row r="350" spans="1:18" x14ac:dyDescent="0.25">
      <c r="A350" s="1">
        <v>44824</v>
      </c>
      <c r="B350" t="s">
        <v>18</v>
      </c>
      <c r="C350">
        <v>377</v>
      </c>
      <c r="D350" t="s">
        <v>45</v>
      </c>
      <c r="E350">
        <v>3000</v>
      </c>
      <c r="F350">
        <v>102</v>
      </c>
      <c r="G350">
        <v>33</v>
      </c>
      <c r="H350">
        <v>7000</v>
      </c>
      <c r="I350" s="2">
        <v>231000</v>
      </c>
      <c r="J350">
        <v>1</v>
      </c>
      <c r="K350" s="2">
        <v>6930</v>
      </c>
      <c r="L350" t="s">
        <v>50</v>
      </c>
      <c r="M350" t="s">
        <v>34</v>
      </c>
      <c r="N350" t="s">
        <v>35</v>
      </c>
      <c r="O350">
        <v>21865</v>
      </c>
      <c r="P350" t="s">
        <v>23</v>
      </c>
      <c r="Q350" t="s">
        <v>40</v>
      </c>
      <c r="R350" t="s">
        <v>25</v>
      </c>
    </row>
    <row r="351" spans="1:18" x14ac:dyDescent="0.25">
      <c r="A351" s="1">
        <v>45152</v>
      </c>
      <c r="B351" t="s">
        <v>41</v>
      </c>
      <c r="C351">
        <v>378</v>
      </c>
      <c r="D351" t="s">
        <v>51</v>
      </c>
      <c r="E351">
        <v>1000</v>
      </c>
      <c r="F351">
        <v>144</v>
      </c>
      <c r="G351">
        <v>83</v>
      </c>
      <c r="H351">
        <v>2500</v>
      </c>
      <c r="I351" s="2">
        <v>207500</v>
      </c>
      <c r="J351">
        <v>8</v>
      </c>
      <c r="K351" s="2">
        <v>2300</v>
      </c>
      <c r="L351" t="s">
        <v>28</v>
      </c>
      <c r="M351" t="s">
        <v>21</v>
      </c>
      <c r="N351" t="s">
        <v>35</v>
      </c>
      <c r="O351">
        <v>21767</v>
      </c>
      <c r="P351" t="s">
        <v>36</v>
      </c>
      <c r="Q351" t="s">
        <v>40</v>
      </c>
      <c r="R351" t="s">
        <v>31</v>
      </c>
    </row>
    <row r="352" spans="1:18" x14ac:dyDescent="0.25">
      <c r="A352" s="1">
        <v>44469</v>
      </c>
      <c r="B352" t="s">
        <v>26</v>
      </c>
      <c r="C352">
        <v>380</v>
      </c>
      <c r="D352" t="s">
        <v>27</v>
      </c>
      <c r="E352">
        <v>1500</v>
      </c>
      <c r="F352">
        <v>109</v>
      </c>
      <c r="G352">
        <v>39</v>
      </c>
      <c r="H352">
        <v>3000</v>
      </c>
      <c r="I352" s="2">
        <v>117000</v>
      </c>
      <c r="J352">
        <v>0</v>
      </c>
      <c r="K352" s="2">
        <v>3000</v>
      </c>
      <c r="L352" t="s">
        <v>38</v>
      </c>
      <c r="M352" t="s">
        <v>29</v>
      </c>
      <c r="N352" t="s">
        <v>35</v>
      </c>
      <c r="O352">
        <v>21789</v>
      </c>
      <c r="P352" t="s">
        <v>23</v>
      </c>
      <c r="Q352" t="s">
        <v>40</v>
      </c>
      <c r="R352" t="s">
        <v>25</v>
      </c>
    </row>
    <row r="353" spans="1:18" x14ac:dyDescent="0.25">
      <c r="A353" s="1">
        <v>45202</v>
      </c>
      <c r="B353" t="s">
        <v>43</v>
      </c>
      <c r="C353">
        <v>382</v>
      </c>
      <c r="D353" t="s">
        <v>51</v>
      </c>
      <c r="E353">
        <v>1000</v>
      </c>
      <c r="F353">
        <v>86</v>
      </c>
      <c r="G353">
        <v>2</v>
      </c>
      <c r="H353">
        <v>2500</v>
      </c>
      <c r="I353" s="2">
        <v>5000</v>
      </c>
      <c r="J353">
        <v>3</v>
      </c>
      <c r="K353" s="2">
        <v>2425</v>
      </c>
      <c r="L353" t="s">
        <v>38</v>
      </c>
      <c r="M353" t="s">
        <v>21</v>
      </c>
      <c r="N353" t="s">
        <v>35</v>
      </c>
      <c r="O353">
        <v>21060</v>
      </c>
      <c r="P353" t="s">
        <v>23</v>
      </c>
      <c r="Q353" t="s">
        <v>39</v>
      </c>
      <c r="R353" t="s">
        <v>25</v>
      </c>
    </row>
    <row r="354" spans="1:18" x14ac:dyDescent="0.25">
      <c r="A354" s="1">
        <v>44509</v>
      </c>
      <c r="B354" t="s">
        <v>54</v>
      </c>
      <c r="C354">
        <v>383</v>
      </c>
      <c r="D354" t="s">
        <v>19</v>
      </c>
      <c r="E354">
        <v>2500</v>
      </c>
      <c r="F354">
        <v>76</v>
      </c>
      <c r="G354">
        <v>61</v>
      </c>
      <c r="H354">
        <v>5000</v>
      </c>
      <c r="I354" s="2">
        <v>305000</v>
      </c>
      <c r="J354">
        <v>6</v>
      </c>
      <c r="K354" s="2">
        <v>4700</v>
      </c>
      <c r="L354" t="s">
        <v>50</v>
      </c>
      <c r="M354" t="s">
        <v>42</v>
      </c>
      <c r="N354" t="s">
        <v>35</v>
      </c>
      <c r="O354">
        <v>22649</v>
      </c>
      <c r="P354" t="s">
        <v>36</v>
      </c>
      <c r="Q354" t="s">
        <v>39</v>
      </c>
      <c r="R354" t="s">
        <v>31</v>
      </c>
    </row>
    <row r="355" spans="1:18" x14ac:dyDescent="0.25">
      <c r="A355" s="1">
        <v>44624</v>
      </c>
      <c r="B355" t="s">
        <v>43</v>
      </c>
      <c r="C355">
        <v>384</v>
      </c>
      <c r="D355" t="s">
        <v>45</v>
      </c>
      <c r="E355">
        <v>3000</v>
      </c>
      <c r="F355">
        <v>70</v>
      </c>
      <c r="G355">
        <v>63</v>
      </c>
      <c r="H355">
        <v>7000</v>
      </c>
      <c r="I355" s="2">
        <v>441000</v>
      </c>
      <c r="J355">
        <v>4</v>
      </c>
      <c r="K355" s="2">
        <v>6720</v>
      </c>
      <c r="L355" t="s">
        <v>28</v>
      </c>
      <c r="M355" t="s">
        <v>29</v>
      </c>
      <c r="N355" t="s">
        <v>30</v>
      </c>
      <c r="O355">
        <v>22468</v>
      </c>
      <c r="P355" t="s">
        <v>36</v>
      </c>
      <c r="Q355" t="s">
        <v>40</v>
      </c>
      <c r="R355" t="s">
        <v>25</v>
      </c>
    </row>
    <row r="356" spans="1:18" x14ac:dyDescent="0.25">
      <c r="A356" s="1">
        <v>45270</v>
      </c>
      <c r="B356" t="s">
        <v>41</v>
      </c>
      <c r="C356">
        <v>386</v>
      </c>
      <c r="D356" t="s">
        <v>27</v>
      </c>
      <c r="E356">
        <v>1500</v>
      </c>
      <c r="F356">
        <v>115</v>
      </c>
      <c r="G356">
        <v>78</v>
      </c>
      <c r="H356">
        <v>3000</v>
      </c>
      <c r="I356" s="2">
        <v>234000</v>
      </c>
      <c r="J356">
        <v>10</v>
      </c>
      <c r="K356" s="2">
        <v>2700</v>
      </c>
      <c r="L356" t="s">
        <v>50</v>
      </c>
      <c r="M356" t="s">
        <v>42</v>
      </c>
      <c r="N356" t="s">
        <v>30</v>
      </c>
      <c r="O356">
        <v>21300</v>
      </c>
      <c r="P356" t="s">
        <v>36</v>
      </c>
      <c r="Q356" t="s">
        <v>40</v>
      </c>
      <c r="R356" t="s">
        <v>25</v>
      </c>
    </row>
    <row r="357" spans="1:18" x14ac:dyDescent="0.25">
      <c r="A357" s="1">
        <v>45044</v>
      </c>
      <c r="B357" t="s">
        <v>43</v>
      </c>
      <c r="C357">
        <v>387</v>
      </c>
      <c r="D357" t="s">
        <v>27</v>
      </c>
      <c r="E357">
        <v>1500</v>
      </c>
      <c r="F357">
        <v>13</v>
      </c>
      <c r="G357">
        <v>41</v>
      </c>
      <c r="H357">
        <v>3000</v>
      </c>
      <c r="I357" s="2">
        <v>123000</v>
      </c>
      <c r="J357">
        <v>5</v>
      </c>
      <c r="K357" s="2">
        <v>2850</v>
      </c>
      <c r="L357" t="s">
        <v>50</v>
      </c>
      <c r="M357" t="s">
        <v>21</v>
      </c>
      <c r="N357" t="s">
        <v>30</v>
      </c>
      <c r="O357">
        <v>21202</v>
      </c>
      <c r="P357" t="s">
        <v>23</v>
      </c>
      <c r="Q357" t="s">
        <v>40</v>
      </c>
      <c r="R357" t="s">
        <v>31</v>
      </c>
    </row>
    <row r="358" spans="1:18" x14ac:dyDescent="0.25">
      <c r="A358" s="1">
        <v>45020</v>
      </c>
      <c r="B358" t="s">
        <v>18</v>
      </c>
      <c r="C358">
        <v>388</v>
      </c>
      <c r="D358" t="s">
        <v>27</v>
      </c>
      <c r="E358">
        <v>1500</v>
      </c>
      <c r="F358">
        <v>133</v>
      </c>
      <c r="G358">
        <v>28</v>
      </c>
      <c r="H358">
        <v>3000</v>
      </c>
      <c r="I358" s="2">
        <v>84000</v>
      </c>
      <c r="J358">
        <v>10</v>
      </c>
      <c r="K358" s="2">
        <v>2700</v>
      </c>
      <c r="L358" t="s">
        <v>28</v>
      </c>
      <c r="M358" t="s">
        <v>42</v>
      </c>
      <c r="N358" t="s">
        <v>22</v>
      </c>
      <c r="O358">
        <v>22369</v>
      </c>
      <c r="P358" t="s">
        <v>36</v>
      </c>
      <c r="Q358" t="s">
        <v>24</v>
      </c>
      <c r="R358" t="s">
        <v>25</v>
      </c>
    </row>
    <row r="359" spans="1:18" x14ac:dyDescent="0.25">
      <c r="A359" s="1">
        <v>44680</v>
      </c>
      <c r="B359" t="s">
        <v>18</v>
      </c>
      <c r="C359">
        <v>389</v>
      </c>
      <c r="D359" t="s">
        <v>45</v>
      </c>
      <c r="E359">
        <v>3000</v>
      </c>
      <c r="F359">
        <v>76</v>
      </c>
      <c r="G359">
        <v>95</v>
      </c>
      <c r="H359">
        <v>7000</v>
      </c>
      <c r="I359" s="2">
        <v>665000</v>
      </c>
      <c r="J359">
        <v>5</v>
      </c>
      <c r="K359" s="2">
        <v>6650</v>
      </c>
      <c r="L359" t="s">
        <v>33</v>
      </c>
      <c r="M359" t="s">
        <v>29</v>
      </c>
      <c r="N359" t="s">
        <v>35</v>
      </c>
      <c r="O359">
        <v>21537</v>
      </c>
      <c r="P359" t="s">
        <v>23</v>
      </c>
      <c r="Q359" t="s">
        <v>39</v>
      </c>
      <c r="R359" t="s">
        <v>25</v>
      </c>
    </row>
    <row r="360" spans="1:18" x14ac:dyDescent="0.25">
      <c r="A360" s="1">
        <v>44466</v>
      </c>
      <c r="B360" t="s">
        <v>37</v>
      </c>
      <c r="C360">
        <v>390</v>
      </c>
      <c r="D360" t="s">
        <v>51</v>
      </c>
      <c r="E360">
        <v>1000</v>
      </c>
      <c r="F360">
        <v>110</v>
      </c>
      <c r="G360">
        <v>73</v>
      </c>
      <c r="H360">
        <v>2500</v>
      </c>
      <c r="I360" s="2">
        <v>182500</v>
      </c>
      <c r="J360">
        <v>6</v>
      </c>
      <c r="K360" s="2">
        <v>2350</v>
      </c>
      <c r="L360" t="s">
        <v>28</v>
      </c>
      <c r="M360" t="s">
        <v>29</v>
      </c>
      <c r="N360" t="s">
        <v>22</v>
      </c>
      <c r="O360">
        <v>21797</v>
      </c>
      <c r="P360" t="s">
        <v>23</v>
      </c>
      <c r="Q360" t="s">
        <v>39</v>
      </c>
      <c r="R360" t="s">
        <v>31</v>
      </c>
    </row>
    <row r="361" spans="1:18" x14ac:dyDescent="0.25">
      <c r="A361" s="1">
        <v>44986</v>
      </c>
      <c r="B361" t="s">
        <v>49</v>
      </c>
      <c r="C361">
        <v>391</v>
      </c>
      <c r="D361" t="s">
        <v>27</v>
      </c>
      <c r="E361">
        <v>1500</v>
      </c>
      <c r="F361">
        <v>78</v>
      </c>
      <c r="G361">
        <v>8</v>
      </c>
      <c r="H361">
        <v>3000</v>
      </c>
      <c r="I361" s="2">
        <v>24000</v>
      </c>
      <c r="J361">
        <v>4</v>
      </c>
      <c r="K361" s="2">
        <v>2880</v>
      </c>
      <c r="L361" t="s">
        <v>20</v>
      </c>
      <c r="M361" t="s">
        <v>29</v>
      </c>
      <c r="N361" t="s">
        <v>22</v>
      </c>
      <c r="O361">
        <v>22151</v>
      </c>
      <c r="P361" t="s">
        <v>36</v>
      </c>
      <c r="Q361" t="s">
        <v>24</v>
      </c>
      <c r="R361" t="s">
        <v>46</v>
      </c>
    </row>
    <row r="362" spans="1:18" x14ac:dyDescent="0.25">
      <c r="A362" s="1">
        <v>44662</v>
      </c>
      <c r="B362" t="s">
        <v>54</v>
      </c>
      <c r="C362">
        <v>392</v>
      </c>
      <c r="D362" t="s">
        <v>27</v>
      </c>
      <c r="E362">
        <v>1500</v>
      </c>
      <c r="F362">
        <v>70</v>
      </c>
      <c r="G362">
        <v>24</v>
      </c>
      <c r="H362">
        <v>3000</v>
      </c>
      <c r="I362" s="2">
        <v>72000</v>
      </c>
      <c r="J362">
        <v>1</v>
      </c>
      <c r="K362" s="2">
        <v>2970</v>
      </c>
      <c r="L362" t="s">
        <v>38</v>
      </c>
      <c r="M362" t="s">
        <v>42</v>
      </c>
      <c r="N362" t="s">
        <v>30</v>
      </c>
      <c r="O362">
        <v>21567</v>
      </c>
      <c r="P362" t="s">
        <v>36</v>
      </c>
      <c r="Q362" t="s">
        <v>40</v>
      </c>
      <c r="R362" t="s">
        <v>25</v>
      </c>
    </row>
    <row r="363" spans="1:18" x14ac:dyDescent="0.25">
      <c r="A363" s="1">
        <v>44459</v>
      </c>
      <c r="B363" t="s">
        <v>41</v>
      </c>
      <c r="C363">
        <v>394</v>
      </c>
      <c r="D363" t="s">
        <v>48</v>
      </c>
      <c r="E363">
        <v>1500</v>
      </c>
      <c r="F363">
        <v>125</v>
      </c>
      <c r="G363">
        <v>69</v>
      </c>
      <c r="H363">
        <v>3500</v>
      </c>
      <c r="I363" s="2">
        <v>241500</v>
      </c>
      <c r="J363">
        <v>7</v>
      </c>
      <c r="K363" s="2">
        <v>3255</v>
      </c>
      <c r="L363" t="s">
        <v>28</v>
      </c>
      <c r="M363" t="s">
        <v>34</v>
      </c>
      <c r="N363" t="s">
        <v>30</v>
      </c>
      <c r="O363">
        <v>21054</v>
      </c>
      <c r="P363" t="s">
        <v>36</v>
      </c>
      <c r="Q363" t="s">
        <v>24</v>
      </c>
      <c r="R363" t="s">
        <v>25</v>
      </c>
    </row>
    <row r="364" spans="1:18" x14ac:dyDescent="0.25">
      <c r="A364" s="1">
        <v>44638</v>
      </c>
      <c r="B364" t="s">
        <v>37</v>
      </c>
      <c r="C364">
        <v>395</v>
      </c>
      <c r="D364" t="s">
        <v>27</v>
      </c>
      <c r="E364">
        <v>1500</v>
      </c>
      <c r="F364">
        <v>17</v>
      </c>
      <c r="G364">
        <v>99</v>
      </c>
      <c r="H364">
        <v>3000</v>
      </c>
      <c r="I364" s="2">
        <v>297000</v>
      </c>
      <c r="J364">
        <v>8</v>
      </c>
      <c r="K364" s="2">
        <v>2760</v>
      </c>
      <c r="L364" t="s">
        <v>20</v>
      </c>
      <c r="M364" t="s">
        <v>21</v>
      </c>
      <c r="N364" t="s">
        <v>22</v>
      </c>
      <c r="O364">
        <v>22009</v>
      </c>
      <c r="P364" t="s">
        <v>23</v>
      </c>
      <c r="Q364" t="s">
        <v>40</v>
      </c>
      <c r="R364" t="s">
        <v>46</v>
      </c>
    </row>
    <row r="365" spans="1:18" x14ac:dyDescent="0.25">
      <c r="A365" s="1">
        <v>44783</v>
      </c>
      <c r="B365" t="s">
        <v>18</v>
      </c>
      <c r="C365">
        <v>396</v>
      </c>
      <c r="D365" t="s">
        <v>45</v>
      </c>
      <c r="E365">
        <v>3000</v>
      </c>
      <c r="F365">
        <v>36</v>
      </c>
      <c r="G365">
        <v>90</v>
      </c>
      <c r="H365">
        <v>7000</v>
      </c>
      <c r="I365" s="2">
        <v>630000</v>
      </c>
      <c r="J365">
        <v>1</v>
      </c>
      <c r="K365" s="2">
        <v>6930</v>
      </c>
      <c r="L365" t="s">
        <v>50</v>
      </c>
      <c r="M365" t="s">
        <v>42</v>
      </c>
      <c r="N365" t="s">
        <v>30</v>
      </c>
      <c r="O365">
        <v>21624</v>
      </c>
      <c r="P365" t="s">
        <v>23</v>
      </c>
      <c r="Q365" t="s">
        <v>24</v>
      </c>
      <c r="R365" t="s">
        <v>25</v>
      </c>
    </row>
    <row r="366" spans="1:18" x14ac:dyDescent="0.25">
      <c r="A366" s="1">
        <v>45221</v>
      </c>
      <c r="B366" t="s">
        <v>41</v>
      </c>
      <c r="C366">
        <v>397</v>
      </c>
      <c r="D366" t="s">
        <v>19</v>
      </c>
      <c r="E366">
        <v>2500</v>
      </c>
      <c r="F366">
        <v>38</v>
      </c>
      <c r="G366">
        <v>86</v>
      </c>
      <c r="H366">
        <v>5000</v>
      </c>
      <c r="I366" s="2">
        <v>430000</v>
      </c>
      <c r="J366">
        <v>8</v>
      </c>
      <c r="K366" s="2">
        <v>4600</v>
      </c>
      <c r="L366" t="s">
        <v>50</v>
      </c>
      <c r="M366" t="s">
        <v>21</v>
      </c>
      <c r="N366" t="s">
        <v>35</v>
      </c>
      <c r="O366">
        <v>21665</v>
      </c>
      <c r="P366" t="s">
        <v>23</v>
      </c>
      <c r="Q366" t="s">
        <v>39</v>
      </c>
      <c r="R366" t="s">
        <v>46</v>
      </c>
    </row>
    <row r="367" spans="1:18" x14ac:dyDescent="0.25">
      <c r="A367" s="1">
        <v>44534</v>
      </c>
      <c r="B367" t="s">
        <v>18</v>
      </c>
      <c r="C367">
        <v>398</v>
      </c>
      <c r="D367" t="s">
        <v>27</v>
      </c>
      <c r="E367">
        <v>1500</v>
      </c>
      <c r="F367">
        <v>90</v>
      </c>
      <c r="G367">
        <v>29</v>
      </c>
      <c r="H367">
        <v>3000</v>
      </c>
      <c r="I367" s="2">
        <v>87000</v>
      </c>
      <c r="J367">
        <v>7</v>
      </c>
      <c r="K367" s="2">
        <v>2790</v>
      </c>
      <c r="L367" t="s">
        <v>33</v>
      </c>
      <c r="M367" t="s">
        <v>42</v>
      </c>
      <c r="N367" t="s">
        <v>35</v>
      </c>
      <c r="O367">
        <v>22822</v>
      </c>
      <c r="P367" t="s">
        <v>36</v>
      </c>
      <c r="Q367" t="s">
        <v>24</v>
      </c>
      <c r="R367" t="s">
        <v>25</v>
      </c>
    </row>
    <row r="368" spans="1:18" x14ac:dyDescent="0.25">
      <c r="A368" s="1">
        <v>44871</v>
      </c>
      <c r="B368" t="s">
        <v>47</v>
      </c>
      <c r="C368">
        <v>399</v>
      </c>
      <c r="D368" t="s">
        <v>48</v>
      </c>
      <c r="E368">
        <v>1500</v>
      </c>
      <c r="F368">
        <v>11</v>
      </c>
      <c r="G368">
        <v>45</v>
      </c>
      <c r="H368">
        <v>3500</v>
      </c>
      <c r="I368" s="2">
        <v>157500</v>
      </c>
      <c r="J368">
        <v>0</v>
      </c>
      <c r="K368" s="2">
        <v>3500</v>
      </c>
      <c r="L368" t="s">
        <v>20</v>
      </c>
      <c r="M368" t="s">
        <v>34</v>
      </c>
      <c r="N368" t="s">
        <v>35</v>
      </c>
      <c r="O368">
        <v>21768</v>
      </c>
      <c r="P368" t="s">
        <v>23</v>
      </c>
      <c r="Q368" t="s">
        <v>40</v>
      </c>
      <c r="R368" t="s">
        <v>46</v>
      </c>
    </row>
    <row r="369" spans="1:18" x14ac:dyDescent="0.25">
      <c r="A369" s="1">
        <v>44594</v>
      </c>
      <c r="B369" t="s">
        <v>32</v>
      </c>
      <c r="C369">
        <v>400</v>
      </c>
      <c r="D369" t="s">
        <v>51</v>
      </c>
      <c r="E369">
        <v>1000</v>
      </c>
      <c r="F369">
        <v>140</v>
      </c>
      <c r="G369">
        <v>46</v>
      </c>
      <c r="H369">
        <v>2500</v>
      </c>
      <c r="I369" s="2">
        <v>115000</v>
      </c>
      <c r="J369">
        <v>9</v>
      </c>
      <c r="K369" s="2">
        <v>2275</v>
      </c>
      <c r="L369" t="s">
        <v>33</v>
      </c>
      <c r="M369" t="s">
        <v>42</v>
      </c>
      <c r="N369" t="s">
        <v>35</v>
      </c>
      <c r="O369">
        <v>22574</v>
      </c>
      <c r="P369" t="s">
        <v>36</v>
      </c>
      <c r="Q369" t="s">
        <v>39</v>
      </c>
      <c r="R369" t="s">
        <v>25</v>
      </c>
    </row>
    <row r="370" spans="1:18" x14ac:dyDescent="0.25">
      <c r="A370" s="1">
        <v>44766</v>
      </c>
      <c r="B370" t="s">
        <v>49</v>
      </c>
      <c r="C370">
        <v>402</v>
      </c>
      <c r="D370" t="s">
        <v>45</v>
      </c>
      <c r="E370">
        <v>3000</v>
      </c>
      <c r="F370">
        <v>18</v>
      </c>
      <c r="G370">
        <v>74</v>
      </c>
      <c r="H370">
        <v>7000</v>
      </c>
      <c r="I370" s="2">
        <v>518000</v>
      </c>
      <c r="J370">
        <v>6</v>
      </c>
      <c r="K370" s="2">
        <v>6580</v>
      </c>
      <c r="L370" t="s">
        <v>33</v>
      </c>
      <c r="M370" t="s">
        <v>29</v>
      </c>
      <c r="N370" t="s">
        <v>35</v>
      </c>
      <c r="O370">
        <v>21270</v>
      </c>
      <c r="P370" t="s">
        <v>23</v>
      </c>
      <c r="Q370" t="s">
        <v>40</v>
      </c>
      <c r="R370" t="s">
        <v>46</v>
      </c>
    </row>
    <row r="371" spans="1:18" x14ac:dyDescent="0.25">
      <c r="A371" s="1">
        <v>45115</v>
      </c>
      <c r="B371" t="s">
        <v>41</v>
      </c>
      <c r="C371">
        <v>403</v>
      </c>
      <c r="D371" t="s">
        <v>45</v>
      </c>
      <c r="E371">
        <v>3000</v>
      </c>
      <c r="F371">
        <v>31</v>
      </c>
      <c r="G371">
        <v>85</v>
      </c>
      <c r="H371">
        <v>7000</v>
      </c>
      <c r="I371" s="2">
        <v>595000</v>
      </c>
      <c r="J371">
        <v>7</v>
      </c>
      <c r="K371" s="2">
        <v>6510</v>
      </c>
      <c r="L371" t="s">
        <v>33</v>
      </c>
      <c r="M371" t="s">
        <v>42</v>
      </c>
      <c r="N371" t="s">
        <v>30</v>
      </c>
      <c r="O371">
        <v>21182</v>
      </c>
      <c r="P371" t="s">
        <v>23</v>
      </c>
      <c r="Q371" t="s">
        <v>39</v>
      </c>
      <c r="R371" t="s">
        <v>46</v>
      </c>
    </row>
    <row r="372" spans="1:18" x14ac:dyDescent="0.25">
      <c r="A372" s="1">
        <v>45180</v>
      </c>
      <c r="B372" t="s">
        <v>18</v>
      </c>
      <c r="C372">
        <v>404</v>
      </c>
      <c r="D372" t="s">
        <v>51</v>
      </c>
      <c r="E372">
        <v>1000</v>
      </c>
      <c r="F372">
        <v>117</v>
      </c>
      <c r="G372">
        <v>67</v>
      </c>
      <c r="H372">
        <v>2500</v>
      </c>
      <c r="I372" s="2">
        <v>167500</v>
      </c>
      <c r="J372">
        <v>6</v>
      </c>
      <c r="K372" s="2">
        <v>2350</v>
      </c>
      <c r="L372" t="s">
        <v>28</v>
      </c>
      <c r="M372" t="s">
        <v>29</v>
      </c>
      <c r="N372" t="s">
        <v>22</v>
      </c>
      <c r="O372">
        <v>21542</v>
      </c>
      <c r="P372" t="s">
        <v>23</v>
      </c>
      <c r="Q372" t="s">
        <v>40</v>
      </c>
      <c r="R372" t="s">
        <v>46</v>
      </c>
    </row>
    <row r="373" spans="1:18" x14ac:dyDescent="0.25">
      <c r="A373" s="1">
        <v>45148</v>
      </c>
      <c r="B373" t="s">
        <v>49</v>
      </c>
      <c r="C373">
        <v>405</v>
      </c>
      <c r="D373" t="s">
        <v>51</v>
      </c>
      <c r="E373">
        <v>1000</v>
      </c>
      <c r="F373">
        <v>131</v>
      </c>
      <c r="G373">
        <v>2</v>
      </c>
      <c r="H373">
        <v>2500</v>
      </c>
      <c r="I373" s="2">
        <v>5000</v>
      </c>
      <c r="J373">
        <v>6</v>
      </c>
      <c r="K373" s="2">
        <v>2350</v>
      </c>
      <c r="L373" t="s">
        <v>38</v>
      </c>
      <c r="M373" t="s">
        <v>29</v>
      </c>
      <c r="N373" t="s">
        <v>22</v>
      </c>
      <c r="O373">
        <v>21428</v>
      </c>
      <c r="P373" t="s">
        <v>36</v>
      </c>
      <c r="Q373" t="s">
        <v>39</v>
      </c>
      <c r="R373" t="s">
        <v>46</v>
      </c>
    </row>
    <row r="374" spans="1:18" x14ac:dyDescent="0.25">
      <c r="A374" s="1">
        <v>44532</v>
      </c>
      <c r="B374" t="s">
        <v>37</v>
      </c>
      <c r="C374">
        <v>406</v>
      </c>
      <c r="D374" t="s">
        <v>45</v>
      </c>
      <c r="E374">
        <v>3000</v>
      </c>
      <c r="F374">
        <v>12</v>
      </c>
      <c r="G374">
        <v>33</v>
      </c>
      <c r="H374">
        <v>7000</v>
      </c>
      <c r="I374" s="2">
        <v>231000</v>
      </c>
      <c r="J374">
        <v>8</v>
      </c>
      <c r="K374" s="2">
        <v>6440</v>
      </c>
      <c r="L374" t="s">
        <v>50</v>
      </c>
      <c r="M374" t="s">
        <v>34</v>
      </c>
      <c r="N374" t="s">
        <v>30</v>
      </c>
      <c r="O374">
        <v>22650</v>
      </c>
      <c r="P374" t="s">
        <v>36</v>
      </c>
      <c r="Q374" t="s">
        <v>39</v>
      </c>
      <c r="R374" t="s">
        <v>31</v>
      </c>
    </row>
    <row r="375" spans="1:18" x14ac:dyDescent="0.25">
      <c r="A375" s="1">
        <v>45243</v>
      </c>
      <c r="B375" t="s">
        <v>52</v>
      </c>
      <c r="C375">
        <v>407</v>
      </c>
      <c r="D375" t="s">
        <v>51</v>
      </c>
      <c r="E375">
        <v>1000</v>
      </c>
      <c r="F375">
        <v>35</v>
      </c>
      <c r="G375">
        <v>51</v>
      </c>
      <c r="H375">
        <v>2500</v>
      </c>
      <c r="I375" s="2">
        <v>127500</v>
      </c>
      <c r="J375">
        <v>10</v>
      </c>
      <c r="K375" s="2">
        <v>2250</v>
      </c>
      <c r="L375" t="s">
        <v>33</v>
      </c>
      <c r="M375" t="s">
        <v>42</v>
      </c>
      <c r="N375" t="s">
        <v>22</v>
      </c>
      <c r="O375">
        <v>22171</v>
      </c>
      <c r="P375" t="s">
        <v>36</v>
      </c>
      <c r="Q375" t="s">
        <v>39</v>
      </c>
      <c r="R375" t="s">
        <v>25</v>
      </c>
    </row>
    <row r="376" spans="1:18" x14ac:dyDescent="0.25">
      <c r="A376" s="1">
        <v>45037</v>
      </c>
      <c r="B376" t="s">
        <v>37</v>
      </c>
      <c r="C376">
        <v>408</v>
      </c>
      <c r="D376" t="s">
        <v>19</v>
      </c>
      <c r="E376">
        <v>2500</v>
      </c>
      <c r="F376">
        <v>43</v>
      </c>
      <c r="G376">
        <v>76</v>
      </c>
      <c r="H376">
        <v>5000</v>
      </c>
      <c r="I376" s="2">
        <v>380000</v>
      </c>
      <c r="J376">
        <v>0</v>
      </c>
      <c r="K376" s="2">
        <v>5000</v>
      </c>
      <c r="L376" t="s">
        <v>38</v>
      </c>
      <c r="M376" t="s">
        <v>34</v>
      </c>
      <c r="N376" t="s">
        <v>35</v>
      </c>
      <c r="O376">
        <v>22317</v>
      </c>
      <c r="P376" t="s">
        <v>36</v>
      </c>
      <c r="Q376" t="s">
        <v>39</v>
      </c>
      <c r="R376" t="s">
        <v>46</v>
      </c>
    </row>
    <row r="377" spans="1:18" x14ac:dyDescent="0.25">
      <c r="A377" s="1">
        <v>45197</v>
      </c>
      <c r="B377" t="s">
        <v>43</v>
      </c>
      <c r="C377">
        <v>409</v>
      </c>
      <c r="D377" t="s">
        <v>19</v>
      </c>
      <c r="E377">
        <v>2500</v>
      </c>
      <c r="F377">
        <v>42</v>
      </c>
      <c r="G377">
        <v>49</v>
      </c>
      <c r="H377">
        <v>5000</v>
      </c>
      <c r="I377" s="2">
        <v>245000</v>
      </c>
      <c r="J377">
        <v>2</v>
      </c>
      <c r="K377" s="2">
        <v>4900</v>
      </c>
      <c r="L377" t="s">
        <v>28</v>
      </c>
      <c r="M377" t="s">
        <v>34</v>
      </c>
      <c r="N377" t="s">
        <v>35</v>
      </c>
      <c r="O377">
        <v>22418</v>
      </c>
      <c r="P377" t="s">
        <v>23</v>
      </c>
      <c r="Q377" t="s">
        <v>39</v>
      </c>
      <c r="R377" t="s">
        <v>46</v>
      </c>
    </row>
    <row r="378" spans="1:18" x14ac:dyDescent="0.25">
      <c r="A378" s="1">
        <v>44433</v>
      </c>
      <c r="B378" t="s">
        <v>47</v>
      </c>
      <c r="C378">
        <v>410</v>
      </c>
      <c r="D378" t="s">
        <v>27</v>
      </c>
      <c r="E378">
        <v>1500</v>
      </c>
      <c r="F378">
        <v>42</v>
      </c>
      <c r="G378">
        <v>66</v>
      </c>
      <c r="H378">
        <v>3000</v>
      </c>
      <c r="I378" s="2">
        <v>198000</v>
      </c>
      <c r="J378">
        <v>2</v>
      </c>
      <c r="K378" s="2">
        <v>2940</v>
      </c>
      <c r="L378" t="s">
        <v>28</v>
      </c>
      <c r="M378" t="s">
        <v>42</v>
      </c>
      <c r="N378" t="s">
        <v>22</v>
      </c>
      <c r="O378">
        <v>21242</v>
      </c>
      <c r="P378" t="s">
        <v>23</v>
      </c>
      <c r="Q378" t="s">
        <v>39</v>
      </c>
      <c r="R378" t="s">
        <v>25</v>
      </c>
    </row>
    <row r="379" spans="1:18" x14ac:dyDescent="0.25">
      <c r="A379" s="1">
        <v>44919</v>
      </c>
      <c r="B379" t="s">
        <v>18</v>
      </c>
      <c r="C379">
        <v>412</v>
      </c>
      <c r="D379" t="s">
        <v>48</v>
      </c>
      <c r="E379">
        <v>1500</v>
      </c>
      <c r="F379">
        <v>19</v>
      </c>
      <c r="G379">
        <v>52</v>
      </c>
      <c r="H379">
        <v>3500</v>
      </c>
      <c r="I379" s="2">
        <v>182000</v>
      </c>
      <c r="J379">
        <v>5</v>
      </c>
      <c r="K379" s="2">
        <v>3325</v>
      </c>
      <c r="L379" t="s">
        <v>28</v>
      </c>
      <c r="M379" t="s">
        <v>21</v>
      </c>
      <c r="N379" t="s">
        <v>30</v>
      </c>
      <c r="O379">
        <v>22037</v>
      </c>
      <c r="P379" t="s">
        <v>36</v>
      </c>
      <c r="Q379" t="s">
        <v>39</v>
      </c>
      <c r="R379" t="s">
        <v>25</v>
      </c>
    </row>
    <row r="380" spans="1:18" x14ac:dyDescent="0.25">
      <c r="A380" s="1">
        <v>44655</v>
      </c>
      <c r="B380" t="s">
        <v>41</v>
      </c>
      <c r="C380">
        <v>413</v>
      </c>
      <c r="D380" t="s">
        <v>48</v>
      </c>
      <c r="E380">
        <v>1500</v>
      </c>
      <c r="F380">
        <v>126</v>
      </c>
      <c r="G380">
        <v>9</v>
      </c>
      <c r="H380">
        <v>3500</v>
      </c>
      <c r="I380" s="2">
        <v>31500</v>
      </c>
      <c r="J380">
        <v>4</v>
      </c>
      <c r="K380" s="2">
        <v>3360</v>
      </c>
      <c r="L380" t="s">
        <v>50</v>
      </c>
      <c r="M380" t="s">
        <v>34</v>
      </c>
      <c r="N380" t="s">
        <v>30</v>
      </c>
      <c r="O380">
        <v>22497</v>
      </c>
      <c r="P380" t="s">
        <v>36</v>
      </c>
      <c r="Q380" t="s">
        <v>39</v>
      </c>
      <c r="R380" t="s">
        <v>31</v>
      </c>
    </row>
    <row r="381" spans="1:18" x14ac:dyDescent="0.25">
      <c r="A381" s="1">
        <v>45208</v>
      </c>
      <c r="B381" t="s">
        <v>54</v>
      </c>
      <c r="C381">
        <v>414</v>
      </c>
      <c r="D381" t="s">
        <v>48</v>
      </c>
      <c r="E381">
        <v>1500</v>
      </c>
      <c r="F381">
        <v>100</v>
      </c>
      <c r="G381">
        <v>38</v>
      </c>
      <c r="H381">
        <v>3500</v>
      </c>
      <c r="I381" s="2">
        <v>133000</v>
      </c>
      <c r="J381">
        <v>1</v>
      </c>
      <c r="K381" s="2">
        <v>3465</v>
      </c>
      <c r="L381" t="s">
        <v>20</v>
      </c>
      <c r="M381" t="s">
        <v>29</v>
      </c>
      <c r="N381" t="s">
        <v>30</v>
      </c>
      <c r="O381">
        <v>22603</v>
      </c>
      <c r="P381" t="s">
        <v>23</v>
      </c>
      <c r="Q381" t="s">
        <v>24</v>
      </c>
      <c r="R381" t="s">
        <v>46</v>
      </c>
    </row>
    <row r="382" spans="1:18" x14ac:dyDescent="0.25">
      <c r="A382" s="1">
        <v>44806</v>
      </c>
      <c r="B382" t="s">
        <v>43</v>
      </c>
      <c r="C382">
        <v>415</v>
      </c>
      <c r="D382" t="s">
        <v>19</v>
      </c>
      <c r="E382">
        <v>2500</v>
      </c>
      <c r="F382">
        <v>136</v>
      </c>
      <c r="G382">
        <v>25</v>
      </c>
      <c r="H382">
        <v>5000</v>
      </c>
      <c r="I382" s="2">
        <v>125000</v>
      </c>
      <c r="J382">
        <v>7</v>
      </c>
      <c r="K382" s="2">
        <v>4650</v>
      </c>
      <c r="L382" t="s">
        <v>33</v>
      </c>
      <c r="M382" t="s">
        <v>29</v>
      </c>
      <c r="N382" t="s">
        <v>35</v>
      </c>
      <c r="O382">
        <v>21914</v>
      </c>
      <c r="P382" t="s">
        <v>36</v>
      </c>
      <c r="Q382" t="s">
        <v>40</v>
      </c>
      <c r="R382" t="s">
        <v>25</v>
      </c>
    </row>
    <row r="383" spans="1:18" x14ac:dyDescent="0.25">
      <c r="A383" s="1">
        <v>44559</v>
      </c>
      <c r="B383" t="s">
        <v>37</v>
      </c>
      <c r="C383">
        <v>416</v>
      </c>
      <c r="D383" t="s">
        <v>45</v>
      </c>
      <c r="E383">
        <v>3000</v>
      </c>
      <c r="F383">
        <v>114</v>
      </c>
      <c r="G383">
        <v>32</v>
      </c>
      <c r="H383">
        <v>7000</v>
      </c>
      <c r="I383" s="2">
        <v>224000</v>
      </c>
      <c r="J383">
        <v>8</v>
      </c>
      <c r="K383" s="2">
        <v>6440</v>
      </c>
      <c r="L383" t="s">
        <v>20</v>
      </c>
      <c r="M383" t="s">
        <v>42</v>
      </c>
      <c r="N383" t="s">
        <v>22</v>
      </c>
      <c r="O383">
        <v>21787</v>
      </c>
      <c r="P383" t="s">
        <v>36</v>
      </c>
      <c r="Q383" t="s">
        <v>40</v>
      </c>
      <c r="R383" t="s">
        <v>25</v>
      </c>
    </row>
    <row r="384" spans="1:18" x14ac:dyDescent="0.25">
      <c r="A384" s="1">
        <v>45230</v>
      </c>
      <c r="B384" t="s">
        <v>47</v>
      </c>
      <c r="C384">
        <v>417</v>
      </c>
      <c r="D384" t="s">
        <v>48</v>
      </c>
      <c r="E384">
        <v>1500</v>
      </c>
      <c r="F384">
        <v>62</v>
      </c>
      <c r="G384">
        <v>69</v>
      </c>
      <c r="H384">
        <v>3500</v>
      </c>
      <c r="I384" s="2">
        <v>241500</v>
      </c>
      <c r="J384">
        <v>3</v>
      </c>
      <c r="K384" s="2">
        <v>3395</v>
      </c>
      <c r="L384" t="s">
        <v>38</v>
      </c>
      <c r="M384" t="s">
        <v>34</v>
      </c>
      <c r="N384" t="s">
        <v>22</v>
      </c>
      <c r="O384">
        <v>22946</v>
      </c>
      <c r="P384" t="s">
        <v>23</v>
      </c>
      <c r="Q384" t="s">
        <v>39</v>
      </c>
      <c r="R384" t="s">
        <v>25</v>
      </c>
    </row>
    <row r="385" spans="1:18" x14ac:dyDescent="0.25">
      <c r="A385" s="1">
        <v>44941</v>
      </c>
      <c r="B385" t="s">
        <v>44</v>
      </c>
      <c r="C385">
        <v>418</v>
      </c>
      <c r="D385" t="s">
        <v>45</v>
      </c>
      <c r="E385">
        <v>3000</v>
      </c>
      <c r="F385">
        <v>93</v>
      </c>
      <c r="G385">
        <v>99</v>
      </c>
      <c r="H385">
        <v>7000</v>
      </c>
      <c r="I385" s="2">
        <v>693000</v>
      </c>
      <c r="J385">
        <v>10</v>
      </c>
      <c r="K385" s="2">
        <v>6300</v>
      </c>
      <c r="L385" t="s">
        <v>38</v>
      </c>
      <c r="M385" t="s">
        <v>21</v>
      </c>
      <c r="N385" t="s">
        <v>22</v>
      </c>
      <c r="O385">
        <v>22320</v>
      </c>
      <c r="P385" t="s">
        <v>23</v>
      </c>
      <c r="Q385" t="s">
        <v>40</v>
      </c>
      <c r="R385" t="s">
        <v>46</v>
      </c>
    </row>
    <row r="386" spans="1:18" x14ac:dyDescent="0.25">
      <c r="A386" s="1">
        <v>45194</v>
      </c>
      <c r="B386" t="s">
        <v>43</v>
      </c>
      <c r="C386">
        <v>419</v>
      </c>
      <c r="D386" t="s">
        <v>48</v>
      </c>
      <c r="E386">
        <v>1500</v>
      </c>
      <c r="F386">
        <v>135</v>
      </c>
      <c r="G386">
        <v>81</v>
      </c>
      <c r="H386">
        <v>3500</v>
      </c>
      <c r="I386" s="2">
        <v>283500</v>
      </c>
      <c r="J386">
        <v>7</v>
      </c>
      <c r="K386" s="2">
        <v>3255</v>
      </c>
      <c r="L386" t="s">
        <v>38</v>
      </c>
      <c r="M386" t="s">
        <v>21</v>
      </c>
      <c r="N386" t="s">
        <v>30</v>
      </c>
      <c r="O386">
        <v>22205</v>
      </c>
      <c r="P386" t="s">
        <v>23</v>
      </c>
      <c r="Q386" t="s">
        <v>40</v>
      </c>
      <c r="R386" t="s">
        <v>46</v>
      </c>
    </row>
    <row r="387" spans="1:18" x14ac:dyDescent="0.25">
      <c r="A387" s="1">
        <v>45243</v>
      </c>
      <c r="B387" t="s">
        <v>26</v>
      </c>
      <c r="C387">
        <v>420</v>
      </c>
      <c r="D387" t="s">
        <v>27</v>
      </c>
      <c r="E387">
        <v>1500</v>
      </c>
      <c r="F387">
        <v>26</v>
      </c>
      <c r="G387">
        <v>37</v>
      </c>
      <c r="H387">
        <v>3000</v>
      </c>
      <c r="I387" s="2">
        <v>111000</v>
      </c>
      <c r="J387">
        <v>2</v>
      </c>
      <c r="K387" s="2">
        <v>2940</v>
      </c>
      <c r="L387" t="s">
        <v>28</v>
      </c>
      <c r="M387" t="s">
        <v>21</v>
      </c>
      <c r="N387" t="s">
        <v>30</v>
      </c>
      <c r="O387">
        <v>21861</v>
      </c>
      <c r="P387" t="s">
        <v>23</v>
      </c>
      <c r="Q387" t="s">
        <v>40</v>
      </c>
      <c r="R387" t="s">
        <v>46</v>
      </c>
    </row>
    <row r="388" spans="1:18" x14ac:dyDescent="0.25">
      <c r="A388" s="1">
        <v>44471</v>
      </c>
      <c r="B388" t="s">
        <v>37</v>
      </c>
      <c r="C388">
        <v>422</v>
      </c>
      <c r="D388" t="s">
        <v>27</v>
      </c>
      <c r="E388">
        <v>1500</v>
      </c>
      <c r="F388">
        <v>31</v>
      </c>
      <c r="G388">
        <v>39</v>
      </c>
      <c r="H388">
        <v>3000</v>
      </c>
      <c r="I388" s="2">
        <v>117000</v>
      </c>
      <c r="J388">
        <v>1</v>
      </c>
      <c r="K388" s="2">
        <v>2970</v>
      </c>
      <c r="L388" t="s">
        <v>20</v>
      </c>
      <c r="M388" t="s">
        <v>29</v>
      </c>
      <c r="N388" t="s">
        <v>30</v>
      </c>
      <c r="O388">
        <v>22769</v>
      </c>
      <c r="P388" t="s">
        <v>36</v>
      </c>
      <c r="Q388" t="s">
        <v>40</v>
      </c>
      <c r="R388" t="s">
        <v>31</v>
      </c>
    </row>
    <row r="389" spans="1:18" x14ac:dyDescent="0.25">
      <c r="A389" s="1">
        <v>44978</v>
      </c>
      <c r="B389" t="s">
        <v>52</v>
      </c>
      <c r="C389">
        <v>423</v>
      </c>
      <c r="D389" t="s">
        <v>27</v>
      </c>
      <c r="E389">
        <v>1500</v>
      </c>
      <c r="F389">
        <v>54</v>
      </c>
      <c r="G389">
        <v>96</v>
      </c>
      <c r="H389">
        <v>3000</v>
      </c>
      <c r="I389" s="2">
        <v>288000</v>
      </c>
      <c r="J389">
        <v>2</v>
      </c>
      <c r="K389" s="2">
        <v>2940</v>
      </c>
      <c r="L389" t="s">
        <v>50</v>
      </c>
      <c r="M389" t="s">
        <v>21</v>
      </c>
      <c r="N389" t="s">
        <v>30</v>
      </c>
      <c r="O389">
        <v>21287</v>
      </c>
      <c r="P389" t="s">
        <v>36</v>
      </c>
      <c r="Q389" t="s">
        <v>39</v>
      </c>
      <c r="R389" t="s">
        <v>31</v>
      </c>
    </row>
    <row r="390" spans="1:18" x14ac:dyDescent="0.25">
      <c r="A390" s="1">
        <v>45214</v>
      </c>
      <c r="B390" t="s">
        <v>49</v>
      </c>
      <c r="C390">
        <v>424</v>
      </c>
      <c r="D390" t="s">
        <v>45</v>
      </c>
      <c r="E390">
        <v>3000</v>
      </c>
      <c r="F390">
        <v>47</v>
      </c>
      <c r="G390">
        <v>45</v>
      </c>
      <c r="H390">
        <v>7000</v>
      </c>
      <c r="I390" s="2">
        <v>315000</v>
      </c>
      <c r="J390">
        <v>0</v>
      </c>
      <c r="K390" s="2">
        <v>7000</v>
      </c>
      <c r="L390" t="s">
        <v>20</v>
      </c>
      <c r="M390" t="s">
        <v>21</v>
      </c>
      <c r="N390" t="s">
        <v>22</v>
      </c>
      <c r="O390">
        <v>21962</v>
      </c>
      <c r="P390" t="s">
        <v>23</v>
      </c>
      <c r="Q390" t="s">
        <v>40</v>
      </c>
      <c r="R390" t="s">
        <v>46</v>
      </c>
    </row>
    <row r="391" spans="1:18" x14ac:dyDescent="0.25">
      <c r="A391" s="1">
        <v>44784</v>
      </c>
      <c r="B391" t="s">
        <v>49</v>
      </c>
      <c r="C391">
        <v>425</v>
      </c>
      <c r="D391" t="s">
        <v>45</v>
      </c>
      <c r="E391">
        <v>3000</v>
      </c>
      <c r="F391">
        <v>35</v>
      </c>
      <c r="G391">
        <v>88</v>
      </c>
      <c r="H391">
        <v>7000</v>
      </c>
      <c r="I391" s="2">
        <v>616000</v>
      </c>
      <c r="J391">
        <v>3</v>
      </c>
      <c r="K391" s="2">
        <v>6790</v>
      </c>
      <c r="L391" t="s">
        <v>33</v>
      </c>
      <c r="M391" t="s">
        <v>21</v>
      </c>
      <c r="N391" t="s">
        <v>22</v>
      </c>
      <c r="O391">
        <v>22870</v>
      </c>
      <c r="P391" t="s">
        <v>23</v>
      </c>
      <c r="Q391" t="s">
        <v>40</v>
      </c>
      <c r="R391" t="s">
        <v>31</v>
      </c>
    </row>
    <row r="392" spans="1:18" x14ac:dyDescent="0.25">
      <c r="A392" s="1">
        <v>45139</v>
      </c>
      <c r="B392" t="s">
        <v>43</v>
      </c>
      <c r="C392">
        <v>426</v>
      </c>
      <c r="D392" t="s">
        <v>51</v>
      </c>
      <c r="E392">
        <v>1000</v>
      </c>
      <c r="F392">
        <v>74</v>
      </c>
      <c r="G392">
        <v>88</v>
      </c>
      <c r="H392">
        <v>2500</v>
      </c>
      <c r="I392" s="2">
        <v>220000</v>
      </c>
      <c r="J392">
        <v>3</v>
      </c>
      <c r="K392" s="2">
        <v>2425</v>
      </c>
      <c r="L392" t="s">
        <v>28</v>
      </c>
      <c r="M392" t="s">
        <v>42</v>
      </c>
      <c r="N392" t="s">
        <v>22</v>
      </c>
      <c r="O392">
        <v>21268</v>
      </c>
      <c r="P392" t="s">
        <v>36</v>
      </c>
      <c r="Q392" t="s">
        <v>40</v>
      </c>
      <c r="R392" t="s">
        <v>46</v>
      </c>
    </row>
    <row r="393" spans="1:18" x14ac:dyDescent="0.25">
      <c r="A393" s="1">
        <v>44977</v>
      </c>
      <c r="B393" t="s">
        <v>41</v>
      </c>
      <c r="C393">
        <v>427</v>
      </c>
      <c r="D393" t="s">
        <v>27</v>
      </c>
      <c r="E393">
        <v>1500</v>
      </c>
      <c r="F393">
        <v>102</v>
      </c>
      <c r="G393">
        <v>10</v>
      </c>
      <c r="H393">
        <v>3000</v>
      </c>
      <c r="I393" s="2">
        <v>30000</v>
      </c>
      <c r="J393">
        <v>7</v>
      </c>
      <c r="K393" s="2">
        <v>2790</v>
      </c>
      <c r="L393" t="s">
        <v>38</v>
      </c>
      <c r="M393" t="s">
        <v>42</v>
      </c>
      <c r="N393" t="s">
        <v>35</v>
      </c>
      <c r="O393">
        <v>22435</v>
      </c>
      <c r="P393" t="s">
        <v>36</v>
      </c>
      <c r="Q393" t="s">
        <v>24</v>
      </c>
      <c r="R393" t="s">
        <v>25</v>
      </c>
    </row>
    <row r="394" spans="1:18" x14ac:dyDescent="0.25">
      <c r="A394" s="1">
        <v>44819</v>
      </c>
      <c r="B394" t="s">
        <v>53</v>
      </c>
      <c r="C394">
        <v>429</v>
      </c>
      <c r="D394" t="s">
        <v>48</v>
      </c>
      <c r="E394">
        <v>1500</v>
      </c>
      <c r="F394">
        <v>40</v>
      </c>
      <c r="G394">
        <v>64</v>
      </c>
      <c r="H394">
        <v>3500</v>
      </c>
      <c r="I394" s="2">
        <v>224000</v>
      </c>
      <c r="J394">
        <v>5</v>
      </c>
      <c r="K394" s="2">
        <v>3325</v>
      </c>
      <c r="L394" t="s">
        <v>28</v>
      </c>
      <c r="M394" t="s">
        <v>34</v>
      </c>
      <c r="N394" t="s">
        <v>30</v>
      </c>
      <c r="O394">
        <v>21525</v>
      </c>
      <c r="P394" t="s">
        <v>36</v>
      </c>
      <c r="Q394" t="s">
        <v>24</v>
      </c>
      <c r="R394" t="s">
        <v>31</v>
      </c>
    </row>
    <row r="395" spans="1:18" x14ac:dyDescent="0.25">
      <c r="A395" s="1">
        <v>44777</v>
      </c>
      <c r="B395" t="s">
        <v>43</v>
      </c>
      <c r="C395">
        <v>430</v>
      </c>
      <c r="D395" t="s">
        <v>27</v>
      </c>
      <c r="E395">
        <v>1500</v>
      </c>
      <c r="F395">
        <v>50</v>
      </c>
      <c r="G395">
        <v>77</v>
      </c>
      <c r="H395">
        <v>3000</v>
      </c>
      <c r="I395" s="2">
        <v>231000</v>
      </c>
      <c r="J395">
        <v>8</v>
      </c>
      <c r="K395" s="2">
        <v>2760</v>
      </c>
      <c r="L395" t="s">
        <v>50</v>
      </c>
      <c r="M395" t="s">
        <v>34</v>
      </c>
      <c r="N395" t="s">
        <v>35</v>
      </c>
      <c r="O395">
        <v>22115</v>
      </c>
      <c r="P395" t="s">
        <v>23</v>
      </c>
      <c r="Q395" t="s">
        <v>24</v>
      </c>
      <c r="R395" t="s">
        <v>25</v>
      </c>
    </row>
    <row r="396" spans="1:18" x14ac:dyDescent="0.25">
      <c r="A396" s="1">
        <v>45082</v>
      </c>
      <c r="B396" t="s">
        <v>53</v>
      </c>
      <c r="C396">
        <v>431</v>
      </c>
      <c r="D396" t="s">
        <v>51</v>
      </c>
      <c r="E396">
        <v>1000</v>
      </c>
      <c r="F396">
        <v>99</v>
      </c>
      <c r="G396">
        <v>66</v>
      </c>
      <c r="H396">
        <v>2500</v>
      </c>
      <c r="I396" s="2">
        <v>165000</v>
      </c>
      <c r="J396">
        <v>3</v>
      </c>
      <c r="K396" s="2">
        <v>2425</v>
      </c>
      <c r="L396" t="s">
        <v>38</v>
      </c>
      <c r="M396" t="s">
        <v>29</v>
      </c>
      <c r="N396" t="s">
        <v>30</v>
      </c>
      <c r="O396">
        <v>22343</v>
      </c>
      <c r="P396" t="s">
        <v>36</v>
      </c>
      <c r="Q396" t="s">
        <v>40</v>
      </c>
      <c r="R396" t="s">
        <v>46</v>
      </c>
    </row>
    <row r="397" spans="1:18" x14ac:dyDescent="0.25">
      <c r="A397" s="1">
        <v>44845</v>
      </c>
      <c r="B397" t="s">
        <v>43</v>
      </c>
      <c r="C397">
        <v>432</v>
      </c>
      <c r="D397" t="s">
        <v>27</v>
      </c>
      <c r="E397">
        <v>1500</v>
      </c>
      <c r="F397">
        <v>95</v>
      </c>
      <c r="G397">
        <v>41</v>
      </c>
      <c r="H397">
        <v>3000</v>
      </c>
      <c r="I397" s="2">
        <v>123000</v>
      </c>
      <c r="J397">
        <v>8</v>
      </c>
      <c r="K397" s="2">
        <v>2760</v>
      </c>
      <c r="L397" t="s">
        <v>50</v>
      </c>
      <c r="M397" t="s">
        <v>42</v>
      </c>
      <c r="N397" t="s">
        <v>35</v>
      </c>
      <c r="O397">
        <v>21618</v>
      </c>
      <c r="P397" t="s">
        <v>23</v>
      </c>
      <c r="Q397" t="s">
        <v>40</v>
      </c>
      <c r="R397" t="s">
        <v>25</v>
      </c>
    </row>
    <row r="398" spans="1:18" x14ac:dyDescent="0.25">
      <c r="A398" s="1">
        <v>44626</v>
      </c>
      <c r="B398" t="s">
        <v>54</v>
      </c>
      <c r="C398">
        <v>433</v>
      </c>
      <c r="D398" t="s">
        <v>45</v>
      </c>
      <c r="E398">
        <v>3000</v>
      </c>
      <c r="F398">
        <v>33</v>
      </c>
      <c r="G398">
        <v>37</v>
      </c>
      <c r="H398">
        <v>7000</v>
      </c>
      <c r="I398" s="2">
        <v>259000</v>
      </c>
      <c r="J398">
        <v>3</v>
      </c>
      <c r="K398" s="2">
        <v>6790</v>
      </c>
      <c r="L398" t="s">
        <v>33</v>
      </c>
      <c r="M398" t="s">
        <v>21</v>
      </c>
      <c r="N398" t="s">
        <v>22</v>
      </c>
      <c r="O398">
        <v>22307</v>
      </c>
      <c r="P398" t="s">
        <v>23</v>
      </c>
      <c r="Q398" t="s">
        <v>40</v>
      </c>
      <c r="R398" t="s">
        <v>31</v>
      </c>
    </row>
    <row r="399" spans="1:18" x14ac:dyDescent="0.25">
      <c r="A399" s="1">
        <v>45154</v>
      </c>
      <c r="B399" t="s">
        <v>52</v>
      </c>
      <c r="C399">
        <v>434</v>
      </c>
      <c r="D399" t="s">
        <v>48</v>
      </c>
      <c r="E399">
        <v>1500</v>
      </c>
      <c r="F399">
        <v>89</v>
      </c>
      <c r="G399">
        <v>26</v>
      </c>
      <c r="H399">
        <v>3500</v>
      </c>
      <c r="I399" s="2">
        <v>91000</v>
      </c>
      <c r="J399">
        <v>6</v>
      </c>
      <c r="K399" s="2">
        <v>3290</v>
      </c>
      <c r="L399" t="s">
        <v>33</v>
      </c>
      <c r="M399" t="s">
        <v>21</v>
      </c>
      <c r="N399" t="s">
        <v>30</v>
      </c>
      <c r="O399">
        <v>22668</v>
      </c>
      <c r="P399" t="s">
        <v>23</v>
      </c>
      <c r="Q399" t="s">
        <v>39</v>
      </c>
      <c r="R399" t="s">
        <v>25</v>
      </c>
    </row>
    <row r="400" spans="1:18" x14ac:dyDescent="0.25">
      <c r="A400" s="1">
        <v>45098</v>
      </c>
      <c r="B400" t="s">
        <v>44</v>
      </c>
      <c r="C400">
        <v>437</v>
      </c>
      <c r="D400" t="s">
        <v>48</v>
      </c>
      <c r="E400">
        <v>1500</v>
      </c>
      <c r="F400">
        <v>135</v>
      </c>
      <c r="G400">
        <v>13</v>
      </c>
      <c r="H400">
        <v>3500</v>
      </c>
      <c r="I400" s="2">
        <v>45500</v>
      </c>
      <c r="J400">
        <v>10</v>
      </c>
      <c r="K400" s="2">
        <v>3150</v>
      </c>
      <c r="L400" t="s">
        <v>20</v>
      </c>
      <c r="M400" t="s">
        <v>29</v>
      </c>
      <c r="N400" t="s">
        <v>35</v>
      </c>
      <c r="O400">
        <v>21208</v>
      </c>
      <c r="P400" t="s">
        <v>23</v>
      </c>
      <c r="Q400" t="s">
        <v>40</v>
      </c>
      <c r="R400" t="s">
        <v>31</v>
      </c>
    </row>
    <row r="401" spans="1:18" x14ac:dyDescent="0.25">
      <c r="A401" s="1">
        <v>44630</v>
      </c>
      <c r="B401" t="s">
        <v>37</v>
      </c>
      <c r="C401">
        <v>439</v>
      </c>
      <c r="D401" t="s">
        <v>19</v>
      </c>
      <c r="E401">
        <v>2500</v>
      </c>
      <c r="F401">
        <v>87</v>
      </c>
      <c r="G401">
        <v>33</v>
      </c>
      <c r="H401">
        <v>5000</v>
      </c>
      <c r="I401" s="2">
        <v>165000</v>
      </c>
      <c r="J401">
        <v>8</v>
      </c>
      <c r="K401" s="2">
        <v>4600</v>
      </c>
      <c r="L401" t="s">
        <v>33</v>
      </c>
      <c r="M401" t="s">
        <v>21</v>
      </c>
      <c r="N401" t="s">
        <v>22</v>
      </c>
      <c r="O401">
        <v>22556</v>
      </c>
      <c r="P401" t="s">
        <v>23</v>
      </c>
      <c r="Q401" t="s">
        <v>24</v>
      </c>
      <c r="R401" t="s">
        <v>46</v>
      </c>
    </row>
    <row r="402" spans="1:18" x14ac:dyDescent="0.25">
      <c r="A402" s="1">
        <v>44414</v>
      </c>
      <c r="B402" t="s">
        <v>52</v>
      </c>
      <c r="C402">
        <v>440</v>
      </c>
      <c r="D402" t="s">
        <v>19</v>
      </c>
      <c r="E402">
        <v>2500</v>
      </c>
      <c r="F402">
        <v>76</v>
      </c>
      <c r="G402">
        <v>24</v>
      </c>
      <c r="H402">
        <v>5000</v>
      </c>
      <c r="I402" s="2">
        <v>120000</v>
      </c>
      <c r="J402">
        <v>7</v>
      </c>
      <c r="K402" s="2">
        <v>4650</v>
      </c>
      <c r="L402" t="s">
        <v>38</v>
      </c>
      <c r="M402" t="s">
        <v>21</v>
      </c>
      <c r="N402" t="s">
        <v>30</v>
      </c>
      <c r="O402">
        <v>22070</v>
      </c>
      <c r="P402" t="s">
        <v>23</v>
      </c>
      <c r="Q402" t="s">
        <v>24</v>
      </c>
      <c r="R402" t="s">
        <v>25</v>
      </c>
    </row>
    <row r="403" spans="1:18" x14ac:dyDescent="0.25">
      <c r="A403" s="1">
        <v>44667</v>
      </c>
      <c r="B403" t="s">
        <v>44</v>
      </c>
      <c r="C403">
        <v>441</v>
      </c>
      <c r="D403" t="s">
        <v>51</v>
      </c>
      <c r="E403">
        <v>1000</v>
      </c>
      <c r="F403">
        <v>124</v>
      </c>
      <c r="G403">
        <v>37</v>
      </c>
      <c r="H403">
        <v>2500</v>
      </c>
      <c r="I403" s="2">
        <v>92500</v>
      </c>
      <c r="J403">
        <v>8</v>
      </c>
      <c r="K403" s="2">
        <v>2300</v>
      </c>
      <c r="L403" t="s">
        <v>20</v>
      </c>
      <c r="M403" t="s">
        <v>42</v>
      </c>
      <c r="N403" t="s">
        <v>22</v>
      </c>
      <c r="O403">
        <v>22414</v>
      </c>
      <c r="P403" t="s">
        <v>36</v>
      </c>
      <c r="Q403" t="s">
        <v>24</v>
      </c>
      <c r="R403" t="s">
        <v>25</v>
      </c>
    </row>
    <row r="404" spans="1:18" x14ac:dyDescent="0.25">
      <c r="A404" s="1">
        <v>44715</v>
      </c>
      <c r="B404" t="s">
        <v>37</v>
      </c>
      <c r="C404">
        <v>442</v>
      </c>
      <c r="D404" t="s">
        <v>19</v>
      </c>
      <c r="E404">
        <v>2500</v>
      </c>
      <c r="F404">
        <v>132</v>
      </c>
      <c r="G404">
        <v>91</v>
      </c>
      <c r="H404">
        <v>5000</v>
      </c>
      <c r="I404" s="2">
        <v>455000</v>
      </c>
      <c r="J404">
        <v>2</v>
      </c>
      <c r="K404" s="2">
        <v>4900</v>
      </c>
      <c r="L404" t="s">
        <v>28</v>
      </c>
      <c r="M404" t="s">
        <v>42</v>
      </c>
      <c r="N404" t="s">
        <v>35</v>
      </c>
      <c r="O404">
        <v>22732</v>
      </c>
      <c r="P404" t="s">
        <v>23</v>
      </c>
      <c r="Q404" t="s">
        <v>40</v>
      </c>
      <c r="R404" t="s">
        <v>25</v>
      </c>
    </row>
    <row r="405" spans="1:18" x14ac:dyDescent="0.25">
      <c r="A405" s="1">
        <v>45026</v>
      </c>
      <c r="B405" t="s">
        <v>18</v>
      </c>
      <c r="C405">
        <v>443</v>
      </c>
      <c r="D405" t="s">
        <v>19</v>
      </c>
      <c r="E405">
        <v>2500</v>
      </c>
      <c r="F405">
        <v>37</v>
      </c>
      <c r="G405">
        <v>75</v>
      </c>
      <c r="H405">
        <v>5000</v>
      </c>
      <c r="I405" s="2">
        <v>375000</v>
      </c>
      <c r="J405">
        <v>7</v>
      </c>
      <c r="K405" s="2">
        <v>4650</v>
      </c>
      <c r="L405" t="s">
        <v>38</v>
      </c>
      <c r="M405" t="s">
        <v>21</v>
      </c>
      <c r="N405" t="s">
        <v>30</v>
      </c>
      <c r="O405">
        <v>21511</v>
      </c>
      <c r="P405" t="s">
        <v>23</v>
      </c>
      <c r="Q405" t="s">
        <v>39</v>
      </c>
      <c r="R405" t="s">
        <v>31</v>
      </c>
    </row>
    <row r="406" spans="1:18" x14ac:dyDescent="0.25">
      <c r="A406" s="1">
        <v>44373</v>
      </c>
      <c r="B406" t="s">
        <v>37</v>
      </c>
      <c r="C406">
        <v>446</v>
      </c>
      <c r="D406" t="s">
        <v>45</v>
      </c>
      <c r="E406">
        <v>3000</v>
      </c>
      <c r="F406">
        <v>67</v>
      </c>
      <c r="G406">
        <v>71</v>
      </c>
      <c r="H406">
        <v>7000</v>
      </c>
      <c r="I406" s="2">
        <v>497000</v>
      </c>
      <c r="J406">
        <v>2</v>
      </c>
      <c r="K406" s="2">
        <v>6860</v>
      </c>
      <c r="L406" t="s">
        <v>38</v>
      </c>
      <c r="M406" t="s">
        <v>29</v>
      </c>
      <c r="N406" t="s">
        <v>35</v>
      </c>
      <c r="O406">
        <v>22605</v>
      </c>
      <c r="P406" t="s">
        <v>23</v>
      </c>
      <c r="Q406" t="s">
        <v>40</v>
      </c>
      <c r="R406" t="s">
        <v>25</v>
      </c>
    </row>
    <row r="407" spans="1:18" x14ac:dyDescent="0.25">
      <c r="A407" s="1">
        <v>44619</v>
      </c>
      <c r="B407" t="s">
        <v>49</v>
      </c>
      <c r="C407">
        <v>447</v>
      </c>
      <c r="D407" t="s">
        <v>27</v>
      </c>
      <c r="E407">
        <v>1500</v>
      </c>
      <c r="F407">
        <v>30</v>
      </c>
      <c r="G407">
        <v>81</v>
      </c>
      <c r="H407">
        <v>3000</v>
      </c>
      <c r="I407" s="2">
        <v>243000</v>
      </c>
      <c r="J407">
        <v>10</v>
      </c>
      <c r="K407" s="2">
        <v>2700</v>
      </c>
      <c r="L407" t="s">
        <v>38</v>
      </c>
      <c r="M407" t="s">
        <v>34</v>
      </c>
      <c r="N407" t="s">
        <v>22</v>
      </c>
      <c r="O407">
        <v>21717</v>
      </c>
      <c r="P407" t="s">
        <v>36</v>
      </c>
      <c r="Q407" t="s">
        <v>39</v>
      </c>
      <c r="R407" t="s">
        <v>25</v>
      </c>
    </row>
    <row r="408" spans="1:18" x14ac:dyDescent="0.25">
      <c r="A408" s="1">
        <v>44897</v>
      </c>
      <c r="B408" t="s">
        <v>47</v>
      </c>
      <c r="C408">
        <v>448</v>
      </c>
      <c r="D408" t="s">
        <v>48</v>
      </c>
      <c r="E408">
        <v>1500</v>
      </c>
      <c r="F408">
        <v>136</v>
      </c>
      <c r="G408">
        <v>54</v>
      </c>
      <c r="H408">
        <v>3500</v>
      </c>
      <c r="I408" s="2">
        <v>189000</v>
      </c>
      <c r="J408">
        <v>10</v>
      </c>
      <c r="K408" s="2">
        <v>3150</v>
      </c>
      <c r="L408" t="s">
        <v>38</v>
      </c>
      <c r="M408" t="s">
        <v>42</v>
      </c>
      <c r="N408" t="s">
        <v>35</v>
      </c>
      <c r="O408">
        <v>22541</v>
      </c>
      <c r="P408" t="s">
        <v>23</v>
      </c>
      <c r="Q408" t="s">
        <v>40</v>
      </c>
      <c r="R408" t="s">
        <v>46</v>
      </c>
    </row>
    <row r="409" spans="1:18" x14ac:dyDescent="0.25">
      <c r="A409" s="1">
        <v>45020</v>
      </c>
      <c r="B409" t="s">
        <v>37</v>
      </c>
      <c r="C409">
        <v>449</v>
      </c>
      <c r="D409" t="s">
        <v>19</v>
      </c>
      <c r="E409">
        <v>2500</v>
      </c>
      <c r="F409">
        <v>146</v>
      </c>
      <c r="G409">
        <v>21</v>
      </c>
      <c r="H409">
        <v>5000</v>
      </c>
      <c r="I409" s="2">
        <v>105000</v>
      </c>
      <c r="J409">
        <v>2</v>
      </c>
      <c r="K409" s="2">
        <v>4900</v>
      </c>
      <c r="L409" t="s">
        <v>38</v>
      </c>
      <c r="M409" t="s">
        <v>21</v>
      </c>
      <c r="N409" t="s">
        <v>35</v>
      </c>
      <c r="O409">
        <v>21222</v>
      </c>
      <c r="P409" t="s">
        <v>23</v>
      </c>
      <c r="Q409" t="s">
        <v>24</v>
      </c>
      <c r="R409" t="s">
        <v>46</v>
      </c>
    </row>
    <row r="410" spans="1:18" x14ac:dyDescent="0.25">
      <c r="A410" s="1">
        <v>44856</v>
      </c>
      <c r="B410" t="s">
        <v>26</v>
      </c>
      <c r="C410">
        <v>450</v>
      </c>
      <c r="D410" t="s">
        <v>51</v>
      </c>
      <c r="E410">
        <v>1000</v>
      </c>
      <c r="F410">
        <v>143</v>
      </c>
      <c r="G410">
        <v>98</v>
      </c>
      <c r="H410">
        <v>2500</v>
      </c>
      <c r="I410" s="2">
        <v>245000</v>
      </c>
      <c r="J410">
        <v>0</v>
      </c>
      <c r="K410" s="2">
        <v>2500</v>
      </c>
      <c r="L410" t="s">
        <v>38</v>
      </c>
      <c r="M410" t="s">
        <v>21</v>
      </c>
      <c r="N410" t="s">
        <v>22</v>
      </c>
      <c r="O410">
        <v>21844</v>
      </c>
      <c r="P410" t="s">
        <v>23</v>
      </c>
      <c r="Q410" t="s">
        <v>40</v>
      </c>
      <c r="R410" t="s">
        <v>46</v>
      </c>
    </row>
    <row r="411" spans="1:18" x14ac:dyDescent="0.25">
      <c r="A411" s="1">
        <v>45122</v>
      </c>
      <c r="B411" t="s">
        <v>18</v>
      </c>
      <c r="C411">
        <v>451</v>
      </c>
      <c r="D411" t="s">
        <v>27</v>
      </c>
      <c r="E411">
        <v>1500</v>
      </c>
      <c r="F411">
        <v>57</v>
      </c>
      <c r="G411">
        <v>12</v>
      </c>
      <c r="H411">
        <v>3000</v>
      </c>
      <c r="I411" s="2">
        <v>36000</v>
      </c>
      <c r="J411">
        <v>8</v>
      </c>
      <c r="K411" s="2">
        <v>2760</v>
      </c>
      <c r="L411" t="s">
        <v>20</v>
      </c>
      <c r="M411" t="s">
        <v>34</v>
      </c>
      <c r="N411" t="s">
        <v>22</v>
      </c>
      <c r="O411">
        <v>22148</v>
      </c>
      <c r="P411" t="s">
        <v>36</v>
      </c>
      <c r="Q411" t="s">
        <v>39</v>
      </c>
      <c r="R411" t="s">
        <v>31</v>
      </c>
    </row>
    <row r="412" spans="1:18" x14ac:dyDescent="0.25">
      <c r="A412" s="1">
        <v>44677</v>
      </c>
      <c r="B412" t="s">
        <v>49</v>
      </c>
      <c r="C412">
        <v>452</v>
      </c>
      <c r="D412" t="s">
        <v>48</v>
      </c>
      <c r="E412">
        <v>1500</v>
      </c>
      <c r="F412">
        <v>51</v>
      </c>
      <c r="G412">
        <v>96</v>
      </c>
      <c r="H412">
        <v>3500</v>
      </c>
      <c r="I412" s="2">
        <v>336000</v>
      </c>
      <c r="J412">
        <v>1</v>
      </c>
      <c r="K412" s="2">
        <v>3465</v>
      </c>
      <c r="L412" t="s">
        <v>28</v>
      </c>
      <c r="M412" t="s">
        <v>34</v>
      </c>
      <c r="N412" t="s">
        <v>22</v>
      </c>
      <c r="O412">
        <v>22136</v>
      </c>
      <c r="P412" t="s">
        <v>36</v>
      </c>
      <c r="Q412" t="s">
        <v>39</v>
      </c>
      <c r="R412" t="s">
        <v>31</v>
      </c>
    </row>
    <row r="413" spans="1:18" x14ac:dyDescent="0.25">
      <c r="A413" s="1">
        <v>44401</v>
      </c>
      <c r="B413" t="s">
        <v>47</v>
      </c>
      <c r="C413">
        <v>453</v>
      </c>
      <c r="D413" t="s">
        <v>45</v>
      </c>
      <c r="E413">
        <v>3000</v>
      </c>
      <c r="F413">
        <v>63</v>
      </c>
      <c r="G413">
        <v>95</v>
      </c>
      <c r="H413">
        <v>7000</v>
      </c>
      <c r="I413" s="2">
        <v>665000</v>
      </c>
      <c r="J413">
        <v>0</v>
      </c>
      <c r="K413" s="2">
        <v>7000</v>
      </c>
      <c r="L413" t="s">
        <v>28</v>
      </c>
      <c r="M413" t="s">
        <v>29</v>
      </c>
      <c r="N413" t="s">
        <v>22</v>
      </c>
      <c r="O413">
        <v>22634</v>
      </c>
      <c r="P413" t="s">
        <v>23</v>
      </c>
      <c r="Q413" t="s">
        <v>24</v>
      </c>
      <c r="R413" t="s">
        <v>46</v>
      </c>
    </row>
    <row r="414" spans="1:18" x14ac:dyDescent="0.25">
      <c r="A414" s="1">
        <v>44369</v>
      </c>
      <c r="B414" t="s">
        <v>18</v>
      </c>
      <c r="C414">
        <v>454</v>
      </c>
      <c r="D414" t="s">
        <v>27</v>
      </c>
      <c r="E414">
        <v>1500</v>
      </c>
      <c r="F414">
        <v>74</v>
      </c>
      <c r="G414">
        <v>19</v>
      </c>
      <c r="H414">
        <v>3000</v>
      </c>
      <c r="I414" s="2">
        <v>57000</v>
      </c>
      <c r="J414">
        <v>1</v>
      </c>
      <c r="K414" s="2">
        <v>2970</v>
      </c>
      <c r="L414" t="s">
        <v>50</v>
      </c>
      <c r="M414" t="s">
        <v>29</v>
      </c>
      <c r="N414" t="s">
        <v>35</v>
      </c>
      <c r="O414">
        <v>22280</v>
      </c>
      <c r="P414" t="s">
        <v>36</v>
      </c>
      <c r="Q414" t="s">
        <v>24</v>
      </c>
      <c r="R414" t="s">
        <v>46</v>
      </c>
    </row>
    <row r="415" spans="1:18" x14ac:dyDescent="0.25">
      <c r="A415" s="1">
        <v>44387</v>
      </c>
      <c r="B415" t="s">
        <v>49</v>
      </c>
      <c r="C415">
        <v>455</v>
      </c>
      <c r="D415" t="s">
        <v>48</v>
      </c>
      <c r="E415">
        <v>1500</v>
      </c>
      <c r="F415">
        <v>27</v>
      </c>
      <c r="G415">
        <v>27</v>
      </c>
      <c r="H415">
        <v>3500</v>
      </c>
      <c r="I415" s="2">
        <v>94500</v>
      </c>
      <c r="J415">
        <v>4</v>
      </c>
      <c r="K415" s="2">
        <v>3360</v>
      </c>
      <c r="L415" t="s">
        <v>28</v>
      </c>
      <c r="M415" t="s">
        <v>34</v>
      </c>
      <c r="N415" t="s">
        <v>30</v>
      </c>
      <c r="O415">
        <v>21142</v>
      </c>
      <c r="P415" t="s">
        <v>23</v>
      </c>
      <c r="Q415" t="s">
        <v>40</v>
      </c>
      <c r="R415" t="s">
        <v>31</v>
      </c>
    </row>
    <row r="416" spans="1:18" x14ac:dyDescent="0.25">
      <c r="A416" s="1">
        <v>44611</v>
      </c>
      <c r="B416" t="s">
        <v>44</v>
      </c>
      <c r="C416">
        <v>456</v>
      </c>
      <c r="D416" t="s">
        <v>48</v>
      </c>
      <c r="E416">
        <v>1500</v>
      </c>
      <c r="F416">
        <v>88</v>
      </c>
      <c r="G416">
        <v>78</v>
      </c>
      <c r="H416">
        <v>3500</v>
      </c>
      <c r="I416" s="2">
        <v>273000</v>
      </c>
      <c r="J416">
        <v>3</v>
      </c>
      <c r="K416" s="2">
        <v>3395</v>
      </c>
      <c r="L416" t="s">
        <v>28</v>
      </c>
      <c r="M416" t="s">
        <v>29</v>
      </c>
      <c r="N416" t="s">
        <v>30</v>
      </c>
      <c r="O416">
        <v>21605</v>
      </c>
      <c r="P416" t="s">
        <v>36</v>
      </c>
      <c r="Q416" t="s">
        <v>39</v>
      </c>
      <c r="R416" t="s">
        <v>25</v>
      </c>
    </row>
    <row r="417" spans="1:18" x14ac:dyDescent="0.25">
      <c r="A417" s="1">
        <v>45005</v>
      </c>
      <c r="B417" t="s">
        <v>52</v>
      </c>
      <c r="C417">
        <v>457</v>
      </c>
      <c r="D417" t="s">
        <v>51</v>
      </c>
      <c r="E417">
        <v>1000</v>
      </c>
      <c r="F417">
        <v>58</v>
      </c>
      <c r="G417">
        <v>60</v>
      </c>
      <c r="H417">
        <v>2500</v>
      </c>
      <c r="I417" s="2">
        <v>150000</v>
      </c>
      <c r="J417">
        <v>3</v>
      </c>
      <c r="K417" s="2">
        <v>2425</v>
      </c>
      <c r="L417" t="s">
        <v>50</v>
      </c>
      <c r="M417" t="s">
        <v>34</v>
      </c>
      <c r="N417" t="s">
        <v>35</v>
      </c>
      <c r="O417">
        <v>21632</v>
      </c>
      <c r="P417" t="s">
        <v>23</v>
      </c>
      <c r="Q417" t="s">
        <v>40</v>
      </c>
      <c r="R417" t="s">
        <v>46</v>
      </c>
    </row>
    <row r="418" spans="1:18" x14ac:dyDescent="0.25">
      <c r="A418" s="1">
        <v>44544</v>
      </c>
      <c r="B418" t="s">
        <v>41</v>
      </c>
      <c r="C418">
        <v>458</v>
      </c>
      <c r="D418" t="s">
        <v>45</v>
      </c>
      <c r="E418">
        <v>3000</v>
      </c>
      <c r="F418">
        <v>138</v>
      </c>
      <c r="G418">
        <v>26</v>
      </c>
      <c r="H418">
        <v>7000</v>
      </c>
      <c r="I418" s="2">
        <v>182000</v>
      </c>
      <c r="J418">
        <v>7</v>
      </c>
      <c r="K418" s="2">
        <v>6510</v>
      </c>
      <c r="L418" t="s">
        <v>28</v>
      </c>
      <c r="M418" t="s">
        <v>42</v>
      </c>
      <c r="N418" t="s">
        <v>22</v>
      </c>
      <c r="O418">
        <v>22837</v>
      </c>
      <c r="P418" t="s">
        <v>36</v>
      </c>
      <c r="Q418" t="s">
        <v>39</v>
      </c>
      <c r="R418" t="s">
        <v>25</v>
      </c>
    </row>
    <row r="419" spans="1:18" x14ac:dyDescent="0.25">
      <c r="A419" s="1">
        <v>44749</v>
      </c>
      <c r="B419" t="s">
        <v>49</v>
      </c>
      <c r="C419">
        <v>460</v>
      </c>
      <c r="D419" t="s">
        <v>48</v>
      </c>
      <c r="E419">
        <v>1500</v>
      </c>
      <c r="F419">
        <v>87</v>
      </c>
      <c r="G419">
        <v>51</v>
      </c>
      <c r="H419">
        <v>3500</v>
      </c>
      <c r="I419" s="2">
        <v>178500</v>
      </c>
      <c r="J419">
        <v>2</v>
      </c>
      <c r="K419" s="2">
        <v>3430</v>
      </c>
      <c r="L419" t="s">
        <v>38</v>
      </c>
      <c r="M419" t="s">
        <v>21</v>
      </c>
      <c r="N419" t="s">
        <v>22</v>
      </c>
      <c r="O419">
        <v>21277</v>
      </c>
      <c r="P419" t="s">
        <v>23</v>
      </c>
      <c r="Q419" t="s">
        <v>39</v>
      </c>
      <c r="R419" t="s">
        <v>46</v>
      </c>
    </row>
    <row r="420" spans="1:18" x14ac:dyDescent="0.25">
      <c r="A420" s="1">
        <v>44661</v>
      </c>
      <c r="B420" t="s">
        <v>18</v>
      </c>
      <c r="C420">
        <v>462</v>
      </c>
      <c r="D420" t="s">
        <v>48</v>
      </c>
      <c r="E420">
        <v>1500</v>
      </c>
      <c r="F420">
        <v>25</v>
      </c>
      <c r="G420">
        <v>55</v>
      </c>
      <c r="H420">
        <v>3500</v>
      </c>
      <c r="I420" s="2">
        <v>192500</v>
      </c>
      <c r="J420">
        <v>0</v>
      </c>
      <c r="K420" s="2">
        <v>3500</v>
      </c>
      <c r="L420" t="s">
        <v>38</v>
      </c>
      <c r="M420" t="s">
        <v>21</v>
      </c>
      <c r="N420" t="s">
        <v>30</v>
      </c>
      <c r="O420">
        <v>22662</v>
      </c>
      <c r="P420" t="s">
        <v>36</v>
      </c>
      <c r="Q420" t="s">
        <v>40</v>
      </c>
      <c r="R420" t="s">
        <v>46</v>
      </c>
    </row>
    <row r="421" spans="1:18" x14ac:dyDescent="0.25">
      <c r="A421" s="1">
        <v>44753</v>
      </c>
      <c r="B421" t="s">
        <v>43</v>
      </c>
      <c r="C421">
        <v>463</v>
      </c>
      <c r="D421" t="s">
        <v>27</v>
      </c>
      <c r="E421">
        <v>1500</v>
      </c>
      <c r="F421">
        <v>55</v>
      </c>
      <c r="G421">
        <v>89</v>
      </c>
      <c r="H421">
        <v>3000</v>
      </c>
      <c r="I421" s="2">
        <v>267000</v>
      </c>
      <c r="J421">
        <v>2</v>
      </c>
      <c r="K421" s="2">
        <v>2940</v>
      </c>
      <c r="L421" t="s">
        <v>38</v>
      </c>
      <c r="M421" t="s">
        <v>29</v>
      </c>
      <c r="N421" t="s">
        <v>35</v>
      </c>
      <c r="O421">
        <v>22647</v>
      </c>
      <c r="P421" t="s">
        <v>23</v>
      </c>
      <c r="Q421" t="s">
        <v>24</v>
      </c>
      <c r="R421" t="s">
        <v>25</v>
      </c>
    </row>
    <row r="422" spans="1:18" x14ac:dyDescent="0.25">
      <c r="A422" s="1">
        <v>45273</v>
      </c>
      <c r="B422" t="s">
        <v>54</v>
      </c>
      <c r="C422">
        <v>464</v>
      </c>
      <c r="D422" t="s">
        <v>27</v>
      </c>
      <c r="E422">
        <v>1500</v>
      </c>
      <c r="F422">
        <v>115</v>
      </c>
      <c r="G422">
        <v>74</v>
      </c>
      <c r="H422">
        <v>3000</v>
      </c>
      <c r="I422" s="2">
        <v>222000</v>
      </c>
      <c r="J422">
        <v>2</v>
      </c>
      <c r="K422" s="2">
        <v>2940</v>
      </c>
      <c r="L422" t="s">
        <v>20</v>
      </c>
      <c r="M422" t="s">
        <v>29</v>
      </c>
      <c r="N422" t="s">
        <v>35</v>
      </c>
      <c r="O422">
        <v>22860</v>
      </c>
      <c r="P422" t="s">
        <v>36</v>
      </c>
      <c r="Q422" t="s">
        <v>24</v>
      </c>
      <c r="R422" t="s">
        <v>46</v>
      </c>
    </row>
    <row r="423" spans="1:18" x14ac:dyDescent="0.25">
      <c r="A423" s="1">
        <v>45019</v>
      </c>
      <c r="B423" t="s">
        <v>44</v>
      </c>
      <c r="C423">
        <v>466</v>
      </c>
      <c r="D423" t="s">
        <v>51</v>
      </c>
      <c r="E423">
        <v>1000</v>
      </c>
      <c r="F423">
        <v>118</v>
      </c>
      <c r="G423">
        <v>91</v>
      </c>
      <c r="H423">
        <v>2500</v>
      </c>
      <c r="I423" s="2">
        <v>227500</v>
      </c>
      <c r="J423">
        <v>9</v>
      </c>
      <c r="K423" s="2">
        <v>2275</v>
      </c>
      <c r="L423" t="s">
        <v>50</v>
      </c>
      <c r="M423" t="s">
        <v>34</v>
      </c>
      <c r="N423" t="s">
        <v>30</v>
      </c>
      <c r="O423">
        <v>22288</v>
      </c>
      <c r="P423" t="s">
        <v>23</v>
      </c>
      <c r="Q423" t="s">
        <v>40</v>
      </c>
      <c r="R423" t="s">
        <v>25</v>
      </c>
    </row>
    <row r="424" spans="1:18" x14ac:dyDescent="0.25">
      <c r="A424" s="1">
        <v>45220</v>
      </c>
      <c r="B424" t="s">
        <v>43</v>
      </c>
      <c r="C424">
        <v>467</v>
      </c>
      <c r="D424" t="s">
        <v>19</v>
      </c>
      <c r="E424">
        <v>2500</v>
      </c>
      <c r="F424">
        <v>98</v>
      </c>
      <c r="G424">
        <v>61</v>
      </c>
      <c r="H424">
        <v>5000</v>
      </c>
      <c r="I424" s="2">
        <v>305000</v>
      </c>
      <c r="J424">
        <v>7</v>
      </c>
      <c r="K424" s="2">
        <v>4650</v>
      </c>
      <c r="L424" t="s">
        <v>20</v>
      </c>
      <c r="M424" t="s">
        <v>34</v>
      </c>
      <c r="N424" t="s">
        <v>22</v>
      </c>
      <c r="O424">
        <v>22653</v>
      </c>
      <c r="P424" t="s">
        <v>36</v>
      </c>
      <c r="Q424" t="s">
        <v>39</v>
      </c>
      <c r="R424" t="s">
        <v>46</v>
      </c>
    </row>
    <row r="425" spans="1:18" x14ac:dyDescent="0.25">
      <c r="A425" s="1">
        <v>44893</v>
      </c>
      <c r="B425" t="s">
        <v>52</v>
      </c>
      <c r="C425">
        <v>468</v>
      </c>
      <c r="D425" t="s">
        <v>19</v>
      </c>
      <c r="E425">
        <v>2500</v>
      </c>
      <c r="F425">
        <v>40</v>
      </c>
      <c r="G425">
        <v>20</v>
      </c>
      <c r="H425">
        <v>5000</v>
      </c>
      <c r="I425" s="2">
        <v>100000</v>
      </c>
      <c r="J425">
        <v>7</v>
      </c>
      <c r="K425" s="2">
        <v>4650</v>
      </c>
      <c r="L425" t="s">
        <v>33</v>
      </c>
      <c r="M425" t="s">
        <v>34</v>
      </c>
      <c r="N425" t="s">
        <v>22</v>
      </c>
      <c r="O425">
        <v>22929</v>
      </c>
      <c r="P425" t="s">
        <v>36</v>
      </c>
      <c r="Q425" t="s">
        <v>24</v>
      </c>
      <c r="R425" t="s">
        <v>25</v>
      </c>
    </row>
    <row r="426" spans="1:18" x14ac:dyDescent="0.25">
      <c r="A426" s="1">
        <v>44455</v>
      </c>
      <c r="B426" t="s">
        <v>53</v>
      </c>
      <c r="C426">
        <v>469</v>
      </c>
      <c r="D426" t="s">
        <v>45</v>
      </c>
      <c r="E426">
        <v>3000</v>
      </c>
      <c r="F426">
        <v>148</v>
      </c>
      <c r="G426">
        <v>67</v>
      </c>
      <c r="H426">
        <v>7000</v>
      </c>
      <c r="I426" s="2">
        <v>469000</v>
      </c>
      <c r="J426">
        <v>9</v>
      </c>
      <c r="K426" s="2">
        <v>6370</v>
      </c>
      <c r="L426" t="s">
        <v>38</v>
      </c>
      <c r="M426" t="s">
        <v>29</v>
      </c>
      <c r="N426" t="s">
        <v>35</v>
      </c>
      <c r="O426">
        <v>22309</v>
      </c>
      <c r="P426" t="s">
        <v>23</v>
      </c>
      <c r="Q426" t="s">
        <v>24</v>
      </c>
      <c r="R426" t="s">
        <v>46</v>
      </c>
    </row>
    <row r="427" spans="1:18" x14ac:dyDescent="0.25">
      <c r="A427" s="1">
        <v>44972</v>
      </c>
      <c r="B427" t="s">
        <v>37</v>
      </c>
      <c r="C427">
        <v>470</v>
      </c>
      <c r="D427" t="s">
        <v>19</v>
      </c>
      <c r="E427">
        <v>2500</v>
      </c>
      <c r="F427">
        <v>32</v>
      </c>
      <c r="G427">
        <v>44</v>
      </c>
      <c r="H427">
        <v>5000</v>
      </c>
      <c r="I427" s="2">
        <v>220000</v>
      </c>
      <c r="J427">
        <v>9</v>
      </c>
      <c r="K427" s="2">
        <v>4550</v>
      </c>
      <c r="L427" t="s">
        <v>38</v>
      </c>
      <c r="M427" t="s">
        <v>42</v>
      </c>
      <c r="N427" t="s">
        <v>35</v>
      </c>
      <c r="O427">
        <v>21512</v>
      </c>
      <c r="P427" t="s">
        <v>23</v>
      </c>
      <c r="Q427" t="s">
        <v>24</v>
      </c>
      <c r="R427" t="s">
        <v>25</v>
      </c>
    </row>
    <row r="428" spans="1:18" x14ac:dyDescent="0.25">
      <c r="A428" s="1">
        <v>45164</v>
      </c>
      <c r="B428" t="s">
        <v>37</v>
      </c>
      <c r="C428">
        <v>471</v>
      </c>
      <c r="D428" t="s">
        <v>27</v>
      </c>
      <c r="E428">
        <v>1500</v>
      </c>
      <c r="F428">
        <v>56</v>
      </c>
      <c r="G428">
        <v>87</v>
      </c>
      <c r="H428">
        <v>3000</v>
      </c>
      <c r="I428" s="2">
        <v>261000</v>
      </c>
      <c r="J428">
        <v>7</v>
      </c>
      <c r="K428" s="2">
        <v>2790</v>
      </c>
      <c r="L428" t="s">
        <v>33</v>
      </c>
      <c r="M428" t="s">
        <v>34</v>
      </c>
      <c r="N428" t="s">
        <v>35</v>
      </c>
      <c r="O428">
        <v>22957</v>
      </c>
      <c r="P428" t="s">
        <v>23</v>
      </c>
      <c r="Q428" t="s">
        <v>40</v>
      </c>
      <c r="R428" t="s">
        <v>31</v>
      </c>
    </row>
    <row r="429" spans="1:18" x14ac:dyDescent="0.25">
      <c r="A429" s="1">
        <v>44478</v>
      </c>
      <c r="B429" t="s">
        <v>37</v>
      </c>
      <c r="C429">
        <v>472</v>
      </c>
      <c r="D429" t="s">
        <v>19</v>
      </c>
      <c r="E429">
        <v>2500</v>
      </c>
      <c r="F429">
        <v>108</v>
      </c>
      <c r="G429">
        <v>33</v>
      </c>
      <c r="H429">
        <v>5000</v>
      </c>
      <c r="I429" s="2">
        <v>165000</v>
      </c>
      <c r="J429">
        <v>2</v>
      </c>
      <c r="K429" s="2">
        <v>4900</v>
      </c>
      <c r="L429" t="s">
        <v>28</v>
      </c>
      <c r="M429" t="s">
        <v>42</v>
      </c>
      <c r="N429" t="s">
        <v>30</v>
      </c>
      <c r="O429">
        <v>22644</v>
      </c>
      <c r="P429" t="s">
        <v>36</v>
      </c>
      <c r="Q429" t="s">
        <v>39</v>
      </c>
      <c r="R429" t="s">
        <v>31</v>
      </c>
    </row>
    <row r="430" spans="1:18" x14ac:dyDescent="0.25">
      <c r="A430" s="1">
        <v>44509</v>
      </c>
      <c r="B430" t="s">
        <v>41</v>
      </c>
      <c r="C430">
        <v>473</v>
      </c>
      <c r="D430" t="s">
        <v>51</v>
      </c>
      <c r="E430">
        <v>1000</v>
      </c>
      <c r="F430">
        <v>125</v>
      </c>
      <c r="G430">
        <v>72</v>
      </c>
      <c r="H430">
        <v>2500</v>
      </c>
      <c r="I430" s="2">
        <v>180000</v>
      </c>
      <c r="J430">
        <v>9</v>
      </c>
      <c r="K430" s="2">
        <v>2275</v>
      </c>
      <c r="L430" t="s">
        <v>50</v>
      </c>
      <c r="M430" t="s">
        <v>34</v>
      </c>
      <c r="N430" t="s">
        <v>35</v>
      </c>
      <c r="O430">
        <v>22628</v>
      </c>
      <c r="P430" t="s">
        <v>23</v>
      </c>
      <c r="Q430" t="s">
        <v>39</v>
      </c>
      <c r="R430" t="s">
        <v>25</v>
      </c>
    </row>
    <row r="431" spans="1:18" x14ac:dyDescent="0.25">
      <c r="A431" s="1">
        <v>44757</v>
      </c>
      <c r="B431" t="s">
        <v>52</v>
      </c>
      <c r="C431">
        <v>474</v>
      </c>
      <c r="D431" t="s">
        <v>45</v>
      </c>
      <c r="E431">
        <v>3000</v>
      </c>
      <c r="F431">
        <v>113</v>
      </c>
      <c r="G431">
        <v>41</v>
      </c>
      <c r="H431">
        <v>7000</v>
      </c>
      <c r="I431" s="2">
        <v>287000</v>
      </c>
      <c r="J431">
        <v>10</v>
      </c>
      <c r="K431" s="2">
        <v>6300</v>
      </c>
      <c r="L431" t="s">
        <v>50</v>
      </c>
      <c r="M431" t="s">
        <v>42</v>
      </c>
      <c r="N431" t="s">
        <v>30</v>
      </c>
      <c r="O431">
        <v>22742</v>
      </c>
      <c r="P431" t="s">
        <v>36</v>
      </c>
      <c r="Q431" t="s">
        <v>24</v>
      </c>
      <c r="R431" t="s">
        <v>31</v>
      </c>
    </row>
    <row r="432" spans="1:18" x14ac:dyDescent="0.25">
      <c r="A432" s="1">
        <v>44950</v>
      </c>
      <c r="B432" t="s">
        <v>44</v>
      </c>
      <c r="C432">
        <v>475</v>
      </c>
      <c r="D432" t="s">
        <v>45</v>
      </c>
      <c r="E432">
        <v>3000</v>
      </c>
      <c r="F432">
        <v>108</v>
      </c>
      <c r="G432">
        <v>92</v>
      </c>
      <c r="H432">
        <v>7000</v>
      </c>
      <c r="I432" s="2">
        <v>644000</v>
      </c>
      <c r="J432">
        <v>6</v>
      </c>
      <c r="K432" s="2">
        <v>6580</v>
      </c>
      <c r="L432" t="s">
        <v>50</v>
      </c>
      <c r="M432" t="s">
        <v>29</v>
      </c>
      <c r="N432" t="s">
        <v>35</v>
      </c>
      <c r="O432">
        <v>21976</v>
      </c>
      <c r="P432" t="s">
        <v>36</v>
      </c>
      <c r="Q432" t="s">
        <v>24</v>
      </c>
      <c r="R432" t="s">
        <v>25</v>
      </c>
    </row>
    <row r="433" spans="1:18" x14ac:dyDescent="0.25">
      <c r="A433" s="1">
        <v>44680</v>
      </c>
      <c r="B433" t="s">
        <v>32</v>
      </c>
      <c r="C433">
        <v>476</v>
      </c>
      <c r="D433" t="s">
        <v>19</v>
      </c>
      <c r="E433">
        <v>2500</v>
      </c>
      <c r="F433">
        <v>148</v>
      </c>
      <c r="G433">
        <v>73</v>
      </c>
      <c r="H433">
        <v>5000</v>
      </c>
      <c r="I433" s="2">
        <v>365000</v>
      </c>
      <c r="J433">
        <v>7</v>
      </c>
      <c r="K433" s="2">
        <v>4650</v>
      </c>
      <c r="L433" t="s">
        <v>38</v>
      </c>
      <c r="M433" t="s">
        <v>29</v>
      </c>
      <c r="N433" t="s">
        <v>22</v>
      </c>
      <c r="O433">
        <v>21433</v>
      </c>
      <c r="P433" t="s">
        <v>36</v>
      </c>
      <c r="Q433" t="s">
        <v>39</v>
      </c>
      <c r="R433" t="s">
        <v>25</v>
      </c>
    </row>
    <row r="434" spans="1:18" x14ac:dyDescent="0.25">
      <c r="A434" s="1">
        <v>44657</v>
      </c>
      <c r="B434" t="s">
        <v>47</v>
      </c>
      <c r="C434">
        <v>479</v>
      </c>
      <c r="D434" t="s">
        <v>48</v>
      </c>
      <c r="E434">
        <v>1500</v>
      </c>
      <c r="F434">
        <v>47</v>
      </c>
      <c r="G434">
        <v>2</v>
      </c>
      <c r="H434">
        <v>3500</v>
      </c>
      <c r="I434" s="2">
        <v>7000</v>
      </c>
      <c r="J434">
        <v>8</v>
      </c>
      <c r="K434" s="2">
        <v>3220</v>
      </c>
      <c r="L434" t="s">
        <v>20</v>
      </c>
      <c r="M434" t="s">
        <v>34</v>
      </c>
      <c r="N434" t="s">
        <v>30</v>
      </c>
      <c r="O434">
        <v>22913</v>
      </c>
      <c r="P434" t="s">
        <v>23</v>
      </c>
      <c r="Q434" t="s">
        <v>40</v>
      </c>
      <c r="R434" t="s">
        <v>25</v>
      </c>
    </row>
    <row r="435" spans="1:18" x14ac:dyDescent="0.25">
      <c r="A435" s="1">
        <v>44894</v>
      </c>
      <c r="B435" t="s">
        <v>52</v>
      </c>
      <c r="C435">
        <v>480</v>
      </c>
      <c r="D435" t="s">
        <v>48</v>
      </c>
      <c r="E435">
        <v>1500</v>
      </c>
      <c r="F435">
        <v>118</v>
      </c>
      <c r="G435">
        <v>79</v>
      </c>
      <c r="H435">
        <v>3500</v>
      </c>
      <c r="I435" s="2">
        <v>276500</v>
      </c>
      <c r="J435">
        <v>8</v>
      </c>
      <c r="K435" s="2">
        <v>3220</v>
      </c>
      <c r="L435" t="s">
        <v>33</v>
      </c>
      <c r="M435" t="s">
        <v>29</v>
      </c>
      <c r="N435" t="s">
        <v>22</v>
      </c>
      <c r="O435">
        <v>21507</v>
      </c>
      <c r="P435" t="s">
        <v>23</v>
      </c>
      <c r="Q435" t="s">
        <v>40</v>
      </c>
      <c r="R435" t="s">
        <v>46</v>
      </c>
    </row>
    <row r="436" spans="1:18" x14ac:dyDescent="0.25">
      <c r="A436" s="1">
        <v>44773</v>
      </c>
      <c r="B436" t="s">
        <v>18</v>
      </c>
      <c r="C436">
        <v>481</v>
      </c>
      <c r="D436" t="s">
        <v>45</v>
      </c>
      <c r="E436">
        <v>3000</v>
      </c>
      <c r="F436">
        <v>147</v>
      </c>
      <c r="G436">
        <v>51</v>
      </c>
      <c r="H436">
        <v>7000</v>
      </c>
      <c r="I436" s="2">
        <v>357000</v>
      </c>
      <c r="J436">
        <v>4</v>
      </c>
      <c r="K436" s="2">
        <v>6720</v>
      </c>
      <c r="L436" t="s">
        <v>50</v>
      </c>
      <c r="M436" t="s">
        <v>29</v>
      </c>
      <c r="N436" t="s">
        <v>22</v>
      </c>
      <c r="O436">
        <v>21764</v>
      </c>
      <c r="P436" t="s">
        <v>36</v>
      </c>
      <c r="Q436" t="s">
        <v>40</v>
      </c>
      <c r="R436" t="s">
        <v>31</v>
      </c>
    </row>
    <row r="437" spans="1:18" x14ac:dyDescent="0.25">
      <c r="A437" s="1">
        <v>44733</v>
      </c>
      <c r="B437" t="s">
        <v>49</v>
      </c>
      <c r="C437">
        <v>482</v>
      </c>
      <c r="D437" t="s">
        <v>51</v>
      </c>
      <c r="E437">
        <v>1000</v>
      </c>
      <c r="F437">
        <v>99</v>
      </c>
      <c r="G437">
        <v>43</v>
      </c>
      <c r="H437">
        <v>2500</v>
      </c>
      <c r="I437" s="2">
        <v>107500</v>
      </c>
      <c r="J437">
        <v>2</v>
      </c>
      <c r="K437" s="2">
        <v>2450</v>
      </c>
      <c r="L437" t="s">
        <v>20</v>
      </c>
      <c r="M437" t="s">
        <v>34</v>
      </c>
      <c r="N437" t="s">
        <v>22</v>
      </c>
      <c r="O437">
        <v>22680</v>
      </c>
      <c r="P437" t="s">
        <v>36</v>
      </c>
      <c r="Q437" t="s">
        <v>24</v>
      </c>
      <c r="R437" t="s">
        <v>31</v>
      </c>
    </row>
    <row r="438" spans="1:18" x14ac:dyDescent="0.25">
      <c r="A438" s="1">
        <v>44516</v>
      </c>
      <c r="B438" t="s">
        <v>32</v>
      </c>
      <c r="C438">
        <v>483</v>
      </c>
      <c r="D438" t="s">
        <v>48</v>
      </c>
      <c r="E438">
        <v>1500</v>
      </c>
      <c r="F438">
        <v>130</v>
      </c>
      <c r="G438">
        <v>23</v>
      </c>
      <c r="H438">
        <v>3500</v>
      </c>
      <c r="I438" s="2">
        <v>80500</v>
      </c>
      <c r="J438">
        <v>9</v>
      </c>
      <c r="K438" s="2">
        <v>3185</v>
      </c>
      <c r="L438" t="s">
        <v>33</v>
      </c>
      <c r="M438" t="s">
        <v>34</v>
      </c>
      <c r="N438" t="s">
        <v>35</v>
      </c>
      <c r="O438">
        <v>22338</v>
      </c>
      <c r="P438" t="s">
        <v>23</v>
      </c>
      <c r="Q438" t="s">
        <v>40</v>
      </c>
      <c r="R438" t="s">
        <v>46</v>
      </c>
    </row>
    <row r="439" spans="1:18" x14ac:dyDescent="0.25">
      <c r="A439" s="1">
        <v>44779</v>
      </c>
      <c r="B439" t="s">
        <v>18</v>
      </c>
      <c r="C439">
        <v>486</v>
      </c>
      <c r="D439" t="s">
        <v>48</v>
      </c>
      <c r="E439">
        <v>1500</v>
      </c>
      <c r="F439">
        <v>130</v>
      </c>
      <c r="G439">
        <v>80</v>
      </c>
      <c r="H439">
        <v>3500</v>
      </c>
      <c r="I439" s="2">
        <v>280000</v>
      </c>
      <c r="J439">
        <v>1</v>
      </c>
      <c r="K439" s="2">
        <v>3465</v>
      </c>
      <c r="L439" t="s">
        <v>28</v>
      </c>
      <c r="M439" t="s">
        <v>34</v>
      </c>
      <c r="N439" t="s">
        <v>35</v>
      </c>
      <c r="O439">
        <v>21408</v>
      </c>
      <c r="P439" t="s">
        <v>23</v>
      </c>
      <c r="Q439" t="s">
        <v>40</v>
      </c>
      <c r="R439" t="s">
        <v>46</v>
      </c>
    </row>
    <row r="440" spans="1:18" x14ac:dyDescent="0.25">
      <c r="A440" s="1">
        <v>44438</v>
      </c>
      <c r="B440" t="s">
        <v>41</v>
      </c>
      <c r="C440">
        <v>487</v>
      </c>
      <c r="D440" t="s">
        <v>19</v>
      </c>
      <c r="E440">
        <v>2500</v>
      </c>
      <c r="F440">
        <v>52</v>
      </c>
      <c r="G440">
        <v>40</v>
      </c>
      <c r="H440">
        <v>5000</v>
      </c>
      <c r="I440" s="2">
        <v>200000</v>
      </c>
      <c r="J440">
        <v>10</v>
      </c>
      <c r="K440" s="2">
        <v>4500</v>
      </c>
      <c r="L440" t="s">
        <v>28</v>
      </c>
      <c r="M440" t="s">
        <v>29</v>
      </c>
      <c r="N440" t="s">
        <v>22</v>
      </c>
      <c r="O440">
        <v>22264</v>
      </c>
      <c r="P440" t="s">
        <v>23</v>
      </c>
      <c r="Q440" t="s">
        <v>39</v>
      </c>
      <c r="R440" t="s">
        <v>31</v>
      </c>
    </row>
    <row r="441" spans="1:18" x14ac:dyDescent="0.25">
      <c r="A441" s="1">
        <v>44569</v>
      </c>
      <c r="B441" t="s">
        <v>26</v>
      </c>
      <c r="C441">
        <v>488</v>
      </c>
      <c r="D441" t="s">
        <v>45</v>
      </c>
      <c r="E441">
        <v>3000</v>
      </c>
      <c r="F441">
        <v>48</v>
      </c>
      <c r="G441">
        <v>38</v>
      </c>
      <c r="H441">
        <v>7000</v>
      </c>
      <c r="I441" s="2">
        <v>266000</v>
      </c>
      <c r="J441">
        <v>1</v>
      </c>
      <c r="K441" s="2">
        <v>6930</v>
      </c>
      <c r="L441" t="s">
        <v>38</v>
      </c>
      <c r="M441" t="s">
        <v>21</v>
      </c>
      <c r="N441" t="s">
        <v>35</v>
      </c>
      <c r="O441">
        <v>22918</v>
      </c>
      <c r="P441" t="s">
        <v>36</v>
      </c>
      <c r="Q441" t="s">
        <v>40</v>
      </c>
      <c r="R441" t="s">
        <v>31</v>
      </c>
    </row>
    <row r="442" spans="1:18" x14ac:dyDescent="0.25">
      <c r="A442" s="1">
        <v>45051</v>
      </c>
      <c r="B442" t="s">
        <v>49</v>
      </c>
      <c r="C442">
        <v>489</v>
      </c>
      <c r="D442" t="s">
        <v>27</v>
      </c>
      <c r="E442">
        <v>1500</v>
      </c>
      <c r="F442">
        <v>126</v>
      </c>
      <c r="G442">
        <v>44</v>
      </c>
      <c r="H442">
        <v>3000</v>
      </c>
      <c r="I442" s="2">
        <v>132000</v>
      </c>
      <c r="J442">
        <v>5</v>
      </c>
      <c r="K442" s="2">
        <v>2850</v>
      </c>
      <c r="L442" t="s">
        <v>50</v>
      </c>
      <c r="M442" t="s">
        <v>42</v>
      </c>
      <c r="N442" t="s">
        <v>22</v>
      </c>
      <c r="O442">
        <v>21669</v>
      </c>
      <c r="P442" t="s">
        <v>36</v>
      </c>
      <c r="Q442" t="s">
        <v>39</v>
      </c>
      <c r="R442" t="s">
        <v>31</v>
      </c>
    </row>
    <row r="443" spans="1:18" x14ac:dyDescent="0.25">
      <c r="A443" s="1">
        <v>44447</v>
      </c>
      <c r="B443" t="s">
        <v>26</v>
      </c>
      <c r="C443">
        <v>490</v>
      </c>
      <c r="D443" t="s">
        <v>51</v>
      </c>
      <c r="E443">
        <v>1000</v>
      </c>
      <c r="F443">
        <v>102</v>
      </c>
      <c r="G443">
        <v>90</v>
      </c>
      <c r="H443">
        <v>2500</v>
      </c>
      <c r="I443" s="2">
        <v>225000</v>
      </c>
      <c r="J443">
        <v>7</v>
      </c>
      <c r="K443" s="2">
        <v>2325</v>
      </c>
      <c r="L443" t="s">
        <v>38</v>
      </c>
      <c r="M443" t="s">
        <v>42</v>
      </c>
      <c r="N443" t="s">
        <v>22</v>
      </c>
      <c r="O443">
        <v>22440</v>
      </c>
      <c r="P443" t="s">
        <v>36</v>
      </c>
      <c r="Q443" t="s">
        <v>24</v>
      </c>
      <c r="R443" t="s">
        <v>46</v>
      </c>
    </row>
    <row r="444" spans="1:18" x14ac:dyDescent="0.25">
      <c r="A444" s="1">
        <v>44861</v>
      </c>
      <c r="B444" t="s">
        <v>53</v>
      </c>
      <c r="C444">
        <v>492</v>
      </c>
      <c r="D444" t="s">
        <v>51</v>
      </c>
      <c r="E444">
        <v>1000</v>
      </c>
      <c r="F444">
        <v>39</v>
      </c>
      <c r="G444">
        <v>35</v>
      </c>
      <c r="H444">
        <v>2500</v>
      </c>
      <c r="I444" s="2">
        <v>87500</v>
      </c>
      <c r="J444">
        <v>2</v>
      </c>
      <c r="K444" s="2">
        <v>2450</v>
      </c>
      <c r="L444" t="s">
        <v>38</v>
      </c>
      <c r="M444" t="s">
        <v>29</v>
      </c>
      <c r="N444" t="s">
        <v>22</v>
      </c>
      <c r="O444">
        <v>21063</v>
      </c>
      <c r="P444" t="s">
        <v>23</v>
      </c>
      <c r="Q444" t="s">
        <v>24</v>
      </c>
      <c r="R444" t="s">
        <v>25</v>
      </c>
    </row>
    <row r="445" spans="1:18" x14ac:dyDescent="0.25">
      <c r="A445" s="1">
        <v>44919</v>
      </c>
      <c r="B445" t="s">
        <v>44</v>
      </c>
      <c r="C445">
        <v>493</v>
      </c>
      <c r="D445" t="s">
        <v>48</v>
      </c>
      <c r="E445">
        <v>1500</v>
      </c>
      <c r="F445">
        <v>64</v>
      </c>
      <c r="G445">
        <v>98</v>
      </c>
      <c r="H445">
        <v>3500</v>
      </c>
      <c r="I445" s="2">
        <v>343000</v>
      </c>
      <c r="J445">
        <v>0</v>
      </c>
      <c r="K445" s="2">
        <v>3500</v>
      </c>
      <c r="L445" t="s">
        <v>28</v>
      </c>
      <c r="M445" t="s">
        <v>42</v>
      </c>
      <c r="N445" t="s">
        <v>30</v>
      </c>
      <c r="O445">
        <v>22457</v>
      </c>
      <c r="P445" t="s">
        <v>23</v>
      </c>
      <c r="Q445" t="s">
        <v>39</v>
      </c>
      <c r="R445" t="s">
        <v>25</v>
      </c>
    </row>
    <row r="446" spans="1:18" x14ac:dyDescent="0.25">
      <c r="A446" s="1">
        <v>44684</v>
      </c>
      <c r="B446" t="s">
        <v>49</v>
      </c>
      <c r="C446">
        <v>495</v>
      </c>
      <c r="D446" t="s">
        <v>51</v>
      </c>
      <c r="E446">
        <v>1000</v>
      </c>
      <c r="F446">
        <v>77</v>
      </c>
      <c r="G446">
        <v>22</v>
      </c>
      <c r="H446">
        <v>2500</v>
      </c>
      <c r="I446" s="2">
        <v>55000</v>
      </c>
      <c r="J446">
        <v>8</v>
      </c>
      <c r="K446" s="2">
        <v>2300</v>
      </c>
      <c r="L446" t="s">
        <v>20</v>
      </c>
      <c r="M446" t="s">
        <v>34</v>
      </c>
      <c r="N446" t="s">
        <v>22</v>
      </c>
      <c r="O446">
        <v>21638</v>
      </c>
      <c r="P446" t="s">
        <v>23</v>
      </c>
      <c r="Q446" t="s">
        <v>24</v>
      </c>
      <c r="R446" t="s">
        <v>25</v>
      </c>
    </row>
    <row r="447" spans="1:18" x14ac:dyDescent="0.25">
      <c r="A447" s="1">
        <v>45106</v>
      </c>
      <c r="B447" t="s">
        <v>18</v>
      </c>
      <c r="C447">
        <v>496</v>
      </c>
      <c r="D447" t="s">
        <v>19</v>
      </c>
      <c r="E447">
        <v>2500</v>
      </c>
      <c r="F447">
        <v>60</v>
      </c>
      <c r="G447">
        <v>15</v>
      </c>
      <c r="H447">
        <v>5000</v>
      </c>
      <c r="I447" s="2">
        <v>75000</v>
      </c>
      <c r="J447">
        <v>8</v>
      </c>
      <c r="K447" s="2">
        <v>4600</v>
      </c>
      <c r="L447" t="s">
        <v>28</v>
      </c>
      <c r="M447" t="s">
        <v>21</v>
      </c>
      <c r="N447" t="s">
        <v>22</v>
      </c>
      <c r="O447">
        <v>22875</v>
      </c>
      <c r="P447" t="s">
        <v>23</v>
      </c>
      <c r="Q447" t="s">
        <v>39</v>
      </c>
      <c r="R447" t="s">
        <v>25</v>
      </c>
    </row>
    <row r="448" spans="1:18" x14ac:dyDescent="0.25">
      <c r="A448" s="1">
        <v>44391</v>
      </c>
      <c r="B448" t="s">
        <v>18</v>
      </c>
      <c r="C448">
        <v>497</v>
      </c>
      <c r="D448" t="s">
        <v>51</v>
      </c>
      <c r="E448">
        <v>1000</v>
      </c>
      <c r="F448">
        <v>30</v>
      </c>
      <c r="G448">
        <v>49</v>
      </c>
      <c r="H448">
        <v>2500</v>
      </c>
      <c r="I448" s="2">
        <v>122500</v>
      </c>
      <c r="J448">
        <v>8</v>
      </c>
      <c r="K448" s="2">
        <v>2300</v>
      </c>
      <c r="L448" t="s">
        <v>20</v>
      </c>
      <c r="M448" t="s">
        <v>34</v>
      </c>
      <c r="N448" t="s">
        <v>22</v>
      </c>
      <c r="O448">
        <v>21392</v>
      </c>
      <c r="P448" t="s">
        <v>23</v>
      </c>
      <c r="Q448" t="s">
        <v>24</v>
      </c>
      <c r="R448" t="s">
        <v>25</v>
      </c>
    </row>
    <row r="449" spans="1:18" x14ac:dyDescent="0.25">
      <c r="A449" s="1">
        <v>44455</v>
      </c>
      <c r="B449" t="s">
        <v>32</v>
      </c>
      <c r="C449">
        <v>498</v>
      </c>
      <c r="D449" t="s">
        <v>51</v>
      </c>
      <c r="E449">
        <v>1000</v>
      </c>
      <c r="F449">
        <v>63</v>
      </c>
      <c r="G449">
        <v>76</v>
      </c>
      <c r="H449">
        <v>2500</v>
      </c>
      <c r="I449" s="2">
        <v>190000</v>
      </c>
      <c r="J449">
        <v>2</v>
      </c>
      <c r="K449" s="2">
        <v>2450</v>
      </c>
      <c r="L449" t="s">
        <v>28</v>
      </c>
      <c r="M449" t="s">
        <v>42</v>
      </c>
      <c r="N449" t="s">
        <v>30</v>
      </c>
      <c r="O449">
        <v>22034</v>
      </c>
      <c r="P449" t="s">
        <v>36</v>
      </c>
      <c r="Q449" t="s">
        <v>39</v>
      </c>
      <c r="R449" t="s">
        <v>31</v>
      </c>
    </row>
    <row r="450" spans="1:18" x14ac:dyDescent="0.25">
      <c r="A450" s="1">
        <v>44868</v>
      </c>
      <c r="B450" t="s">
        <v>37</v>
      </c>
      <c r="C450">
        <v>499</v>
      </c>
      <c r="D450" t="s">
        <v>19</v>
      </c>
      <c r="E450">
        <v>2500</v>
      </c>
      <c r="F450">
        <v>140</v>
      </c>
      <c r="G450">
        <v>51</v>
      </c>
      <c r="H450">
        <v>5000</v>
      </c>
      <c r="I450" s="2">
        <v>255000</v>
      </c>
      <c r="J450">
        <v>4</v>
      </c>
      <c r="K450" s="2">
        <v>4800</v>
      </c>
      <c r="L450" t="s">
        <v>38</v>
      </c>
      <c r="M450" t="s">
        <v>42</v>
      </c>
      <c r="N450" t="s">
        <v>30</v>
      </c>
      <c r="O450">
        <v>22854</v>
      </c>
      <c r="P450" t="s">
        <v>23</v>
      </c>
      <c r="Q450" t="s">
        <v>40</v>
      </c>
      <c r="R450" t="s">
        <v>25</v>
      </c>
    </row>
    <row r="451" spans="1:18" x14ac:dyDescent="0.25">
      <c r="A451" s="1">
        <v>44399</v>
      </c>
      <c r="B451" t="s">
        <v>41</v>
      </c>
      <c r="C451">
        <v>500</v>
      </c>
      <c r="D451" t="s">
        <v>45</v>
      </c>
      <c r="E451">
        <v>3000</v>
      </c>
      <c r="F451">
        <v>116</v>
      </c>
      <c r="G451">
        <v>96</v>
      </c>
      <c r="H451">
        <v>7000</v>
      </c>
      <c r="I451" s="2">
        <v>672000</v>
      </c>
      <c r="J451">
        <v>10</v>
      </c>
      <c r="K451" s="2">
        <v>6300</v>
      </c>
      <c r="L451" t="s">
        <v>50</v>
      </c>
      <c r="M451" t="s">
        <v>34</v>
      </c>
      <c r="N451" t="s">
        <v>22</v>
      </c>
      <c r="O451">
        <v>22017</v>
      </c>
      <c r="P451" t="s">
        <v>36</v>
      </c>
      <c r="Q451" t="s">
        <v>39</v>
      </c>
      <c r="R451" t="s">
        <v>25</v>
      </c>
    </row>
    <row r="452" spans="1:18" x14ac:dyDescent="0.25">
      <c r="A452" s="1">
        <v>44596</v>
      </c>
      <c r="B452" t="s">
        <v>41</v>
      </c>
      <c r="C452">
        <v>501</v>
      </c>
      <c r="D452" t="s">
        <v>19</v>
      </c>
      <c r="E452">
        <v>2500</v>
      </c>
      <c r="F452">
        <v>68</v>
      </c>
      <c r="G452">
        <v>57</v>
      </c>
      <c r="H452">
        <v>5000</v>
      </c>
      <c r="I452" s="2">
        <v>285000</v>
      </c>
      <c r="J452">
        <v>3</v>
      </c>
      <c r="K452" s="2">
        <v>4850</v>
      </c>
      <c r="L452" t="s">
        <v>33</v>
      </c>
      <c r="M452" t="s">
        <v>21</v>
      </c>
      <c r="N452" t="s">
        <v>35</v>
      </c>
      <c r="O452">
        <v>22365</v>
      </c>
      <c r="P452" t="s">
        <v>36</v>
      </c>
      <c r="Q452" t="s">
        <v>24</v>
      </c>
      <c r="R452" t="s">
        <v>25</v>
      </c>
    </row>
    <row r="453" spans="1:18" x14ac:dyDescent="0.25">
      <c r="A453" s="1">
        <v>44471</v>
      </c>
      <c r="B453" t="s">
        <v>18</v>
      </c>
      <c r="C453">
        <v>503</v>
      </c>
      <c r="D453" t="s">
        <v>51</v>
      </c>
      <c r="E453">
        <v>1000</v>
      </c>
      <c r="F453">
        <v>71</v>
      </c>
      <c r="G453">
        <v>9</v>
      </c>
      <c r="H453">
        <v>2500</v>
      </c>
      <c r="I453" s="2">
        <v>22500</v>
      </c>
      <c r="J453">
        <v>10</v>
      </c>
      <c r="K453" s="2">
        <v>2250</v>
      </c>
      <c r="L453" t="s">
        <v>28</v>
      </c>
      <c r="M453" t="s">
        <v>42</v>
      </c>
      <c r="N453" t="s">
        <v>35</v>
      </c>
      <c r="O453">
        <v>22652</v>
      </c>
      <c r="P453" t="s">
        <v>23</v>
      </c>
      <c r="Q453" t="s">
        <v>39</v>
      </c>
      <c r="R453" t="s">
        <v>46</v>
      </c>
    </row>
    <row r="454" spans="1:18" x14ac:dyDescent="0.25">
      <c r="A454" s="1">
        <v>44854</v>
      </c>
      <c r="B454" t="s">
        <v>52</v>
      </c>
      <c r="C454">
        <v>504</v>
      </c>
      <c r="D454" t="s">
        <v>45</v>
      </c>
      <c r="E454">
        <v>3000</v>
      </c>
      <c r="F454">
        <v>126</v>
      </c>
      <c r="G454">
        <v>5</v>
      </c>
      <c r="H454">
        <v>7000</v>
      </c>
      <c r="I454" s="2">
        <v>35000</v>
      </c>
      <c r="J454">
        <v>3</v>
      </c>
      <c r="K454" s="2">
        <v>6790</v>
      </c>
      <c r="L454" t="s">
        <v>33</v>
      </c>
      <c r="M454" t="s">
        <v>21</v>
      </c>
      <c r="N454" t="s">
        <v>30</v>
      </c>
      <c r="O454">
        <v>22398</v>
      </c>
      <c r="P454" t="s">
        <v>23</v>
      </c>
      <c r="Q454" t="s">
        <v>24</v>
      </c>
      <c r="R454" t="s">
        <v>46</v>
      </c>
    </row>
    <row r="455" spans="1:18" x14ac:dyDescent="0.25">
      <c r="A455" s="1">
        <v>45170</v>
      </c>
      <c r="B455" t="s">
        <v>53</v>
      </c>
      <c r="C455">
        <v>506</v>
      </c>
      <c r="D455" t="s">
        <v>45</v>
      </c>
      <c r="E455">
        <v>3000</v>
      </c>
      <c r="F455">
        <v>76</v>
      </c>
      <c r="G455">
        <v>96</v>
      </c>
      <c r="H455">
        <v>7000</v>
      </c>
      <c r="I455" s="2">
        <v>672000</v>
      </c>
      <c r="J455">
        <v>9</v>
      </c>
      <c r="K455" s="2">
        <v>6370</v>
      </c>
      <c r="L455" t="s">
        <v>50</v>
      </c>
      <c r="M455" t="s">
        <v>34</v>
      </c>
      <c r="N455" t="s">
        <v>22</v>
      </c>
      <c r="O455">
        <v>22795</v>
      </c>
      <c r="P455" t="s">
        <v>23</v>
      </c>
      <c r="Q455" t="s">
        <v>40</v>
      </c>
      <c r="R455" t="s">
        <v>31</v>
      </c>
    </row>
    <row r="456" spans="1:18" x14ac:dyDescent="0.25">
      <c r="A456" s="1">
        <v>44948</v>
      </c>
      <c r="B456" t="s">
        <v>41</v>
      </c>
      <c r="C456">
        <v>507</v>
      </c>
      <c r="D456" t="s">
        <v>27</v>
      </c>
      <c r="E456">
        <v>1500</v>
      </c>
      <c r="F456">
        <v>74</v>
      </c>
      <c r="G456">
        <v>61</v>
      </c>
      <c r="H456">
        <v>3000</v>
      </c>
      <c r="I456" s="2">
        <v>183000</v>
      </c>
      <c r="J456">
        <v>8</v>
      </c>
      <c r="K456" s="2">
        <v>2760</v>
      </c>
      <c r="L456" t="s">
        <v>38</v>
      </c>
      <c r="M456" t="s">
        <v>34</v>
      </c>
      <c r="N456" t="s">
        <v>22</v>
      </c>
      <c r="O456">
        <v>22027</v>
      </c>
      <c r="P456" t="s">
        <v>36</v>
      </c>
      <c r="Q456" t="s">
        <v>40</v>
      </c>
      <c r="R456" t="s">
        <v>31</v>
      </c>
    </row>
    <row r="457" spans="1:18" x14ac:dyDescent="0.25">
      <c r="A457" s="1">
        <v>45210</v>
      </c>
      <c r="B457" t="s">
        <v>43</v>
      </c>
      <c r="C457">
        <v>508</v>
      </c>
      <c r="D457" t="s">
        <v>19</v>
      </c>
      <c r="E457">
        <v>2500</v>
      </c>
      <c r="F457">
        <v>88</v>
      </c>
      <c r="G457">
        <v>71</v>
      </c>
      <c r="H457">
        <v>5000</v>
      </c>
      <c r="I457" s="2">
        <v>355000</v>
      </c>
      <c r="J457">
        <v>0</v>
      </c>
      <c r="K457" s="2">
        <v>5000</v>
      </c>
      <c r="L457" t="s">
        <v>33</v>
      </c>
      <c r="M457" t="s">
        <v>29</v>
      </c>
      <c r="N457" t="s">
        <v>30</v>
      </c>
      <c r="O457">
        <v>21501</v>
      </c>
      <c r="P457" t="s">
        <v>23</v>
      </c>
      <c r="Q457" t="s">
        <v>39</v>
      </c>
      <c r="R457" t="s">
        <v>46</v>
      </c>
    </row>
    <row r="458" spans="1:18" x14ac:dyDescent="0.25">
      <c r="A458" s="1">
        <v>44456</v>
      </c>
      <c r="B458" t="s">
        <v>26</v>
      </c>
      <c r="C458">
        <v>510</v>
      </c>
      <c r="D458" t="s">
        <v>45</v>
      </c>
      <c r="E458">
        <v>3000</v>
      </c>
      <c r="F458">
        <v>15</v>
      </c>
      <c r="G458">
        <v>10</v>
      </c>
      <c r="H458">
        <v>7000</v>
      </c>
      <c r="I458" s="2">
        <v>70000</v>
      </c>
      <c r="J458">
        <v>6</v>
      </c>
      <c r="K458" s="2">
        <v>6580</v>
      </c>
      <c r="L458" t="s">
        <v>50</v>
      </c>
      <c r="M458" t="s">
        <v>29</v>
      </c>
      <c r="N458" t="s">
        <v>35</v>
      </c>
      <c r="O458">
        <v>22923</v>
      </c>
      <c r="P458" t="s">
        <v>23</v>
      </c>
      <c r="Q458" t="s">
        <v>24</v>
      </c>
      <c r="R458" t="s">
        <v>25</v>
      </c>
    </row>
    <row r="459" spans="1:18" x14ac:dyDescent="0.25">
      <c r="A459" s="1">
        <v>44500</v>
      </c>
      <c r="B459" t="s">
        <v>52</v>
      </c>
      <c r="C459">
        <v>512</v>
      </c>
      <c r="D459" t="s">
        <v>45</v>
      </c>
      <c r="E459">
        <v>3000</v>
      </c>
      <c r="F459">
        <v>45</v>
      </c>
      <c r="G459">
        <v>98</v>
      </c>
      <c r="H459">
        <v>7000</v>
      </c>
      <c r="I459" s="2">
        <v>686000</v>
      </c>
      <c r="J459">
        <v>1</v>
      </c>
      <c r="K459" s="2">
        <v>6930</v>
      </c>
      <c r="L459" t="s">
        <v>33</v>
      </c>
      <c r="M459" t="s">
        <v>42</v>
      </c>
      <c r="N459" t="s">
        <v>35</v>
      </c>
      <c r="O459">
        <v>22553</v>
      </c>
      <c r="P459" t="s">
        <v>36</v>
      </c>
      <c r="Q459" t="s">
        <v>24</v>
      </c>
      <c r="R459" t="s">
        <v>31</v>
      </c>
    </row>
    <row r="460" spans="1:18" x14ac:dyDescent="0.25">
      <c r="A460" s="1">
        <v>44493</v>
      </c>
      <c r="B460" t="s">
        <v>41</v>
      </c>
      <c r="C460">
        <v>513</v>
      </c>
      <c r="D460" t="s">
        <v>19</v>
      </c>
      <c r="E460">
        <v>2500</v>
      </c>
      <c r="F460">
        <v>95</v>
      </c>
      <c r="G460">
        <v>94</v>
      </c>
      <c r="H460">
        <v>5000</v>
      </c>
      <c r="I460" s="2">
        <v>470000</v>
      </c>
      <c r="J460">
        <v>0</v>
      </c>
      <c r="K460" s="2">
        <v>5000</v>
      </c>
      <c r="L460" t="s">
        <v>33</v>
      </c>
      <c r="M460" t="s">
        <v>29</v>
      </c>
      <c r="N460" t="s">
        <v>35</v>
      </c>
      <c r="O460">
        <v>21089</v>
      </c>
      <c r="P460" t="s">
        <v>23</v>
      </c>
      <c r="Q460" t="s">
        <v>40</v>
      </c>
      <c r="R460" t="s">
        <v>46</v>
      </c>
    </row>
    <row r="461" spans="1:18" x14ac:dyDescent="0.25">
      <c r="A461" s="1">
        <v>44902</v>
      </c>
      <c r="B461" t="s">
        <v>53</v>
      </c>
      <c r="C461">
        <v>515</v>
      </c>
      <c r="D461" t="s">
        <v>51</v>
      </c>
      <c r="E461">
        <v>1000</v>
      </c>
      <c r="F461">
        <v>66</v>
      </c>
      <c r="G461">
        <v>42</v>
      </c>
      <c r="H461">
        <v>2500</v>
      </c>
      <c r="I461" s="2">
        <v>105000</v>
      </c>
      <c r="J461">
        <v>4</v>
      </c>
      <c r="K461" s="2">
        <v>2400</v>
      </c>
      <c r="L461" t="s">
        <v>20</v>
      </c>
      <c r="M461" t="s">
        <v>42</v>
      </c>
      <c r="N461" t="s">
        <v>30</v>
      </c>
      <c r="O461">
        <v>22522</v>
      </c>
      <c r="P461" t="s">
        <v>23</v>
      </c>
      <c r="Q461" t="s">
        <v>40</v>
      </c>
      <c r="R461" t="s">
        <v>25</v>
      </c>
    </row>
    <row r="462" spans="1:18" x14ac:dyDescent="0.25">
      <c r="A462" s="1">
        <v>45203</v>
      </c>
      <c r="B462" t="s">
        <v>18</v>
      </c>
      <c r="C462">
        <v>517</v>
      </c>
      <c r="D462" t="s">
        <v>48</v>
      </c>
      <c r="E462">
        <v>1500</v>
      </c>
      <c r="F462">
        <v>144</v>
      </c>
      <c r="G462">
        <v>2</v>
      </c>
      <c r="H462">
        <v>3500</v>
      </c>
      <c r="I462" s="2">
        <v>7000</v>
      </c>
      <c r="J462">
        <v>3</v>
      </c>
      <c r="K462" s="2">
        <v>3395</v>
      </c>
      <c r="L462" t="s">
        <v>20</v>
      </c>
      <c r="M462" t="s">
        <v>21</v>
      </c>
      <c r="N462" t="s">
        <v>30</v>
      </c>
      <c r="O462">
        <v>22794</v>
      </c>
      <c r="P462" t="s">
        <v>36</v>
      </c>
      <c r="Q462" t="s">
        <v>39</v>
      </c>
      <c r="R462" t="s">
        <v>46</v>
      </c>
    </row>
    <row r="463" spans="1:18" x14ac:dyDescent="0.25">
      <c r="A463" s="1">
        <v>44702</v>
      </c>
      <c r="B463" t="s">
        <v>44</v>
      </c>
      <c r="C463">
        <v>518</v>
      </c>
      <c r="D463" t="s">
        <v>45</v>
      </c>
      <c r="E463">
        <v>3000</v>
      </c>
      <c r="F463">
        <v>55</v>
      </c>
      <c r="G463">
        <v>92</v>
      </c>
      <c r="H463">
        <v>7000</v>
      </c>
      <c r="I463" s="2">
        <v>644000</v>
      </c>
      <c r="J463">
        <v>0</v>
      </c>
      <c r="K463" s="2">
        <v>7000</v>
      </c>
      <c r="L463" t="s">
        <v>28</v>
      </c>
      <c r="M463" t="s">
        <v>21</v>
      </c>
      <c r="N463" t="s">
        <v>35</v>
      </c>
      <c r="O463">
        <v>21215</v>
      </c>
      <c r="P463" t="s">
        <v>23</v>
      </c>
      <c r="Q463" t="s">
        <v>24</v>
      </c>
      <c r="R463" t="s">
        <v>31</v>
      </c>
    </row>
    <row r="464" spans="1:18" x14ac:dyDescent="0.25">
      <c r="A464" s="1">
        <v>44659</v>
      </c>
      <c r="B464" t="s">
        <v>43</v>
      </c>
      <c r="C464">
        <v>519</v>
      </c>
      <c r="D464" t="s">
        <v>48</v>
      </c>
      <c r="E464">
        <v>1500</v>
      </c>
      <c r="F464">
        <v>133</v>
      </c>
      <c r="G464">
        <v>85</v>
      </c>
      <c r="H464">
        <v>3500</v>
      </c>
      <c r="I464" s="2">
        <v>297500</v>
      </c>
      <c r="J464">
        <v>6</v>
      </c>
      <c r="K464" s="2">
        <v>3290</v>
      </c>
      <c r="L464" t="s">
        <v>20</v>
      </c>
      <c r="M464" t="s">
        <v>34</v>
      </c>
      <c r="N464" t="s">
        <v>35</v>
      </c>
      <c r="O464">
        <v>21406</v>
      </c>
      <c r="P464" t="s">
        <v>36</v>
      </c>
      <c r="Q464" t="s">
        <v>24</v>
      </c>
      <c r="R464" t="s">
        <v>46</v>
      </c>
    </row>
    <row r="465" spans="1:18" x14ac:dyDescent="0.25">
      <c r="A465" s="1">
        <v>44960</v>
      </c>
      <c r="B465" t="s">
        <v>53</v>
      </c>
      <c r="C465">
        <v>521</v>
      </c>
      <c r="D465" t="s">
        <v>27</v>
      </c>
      <c r="E465">
        <v>1500</v>
      </c>
      <c r="F465">
        <v>74</v>
      </c>
      <c r="G465">
        <v>65</v>
      </c>
      <c r="H465">
        <v>3000</v>
      </c>
      <c r="I465" s="2">
        <v>195000</v>
      </c>
      <c r="J465">
        <v>7</v>
      </c>
      <c r="K465" s="2">
        <v>2790</v>
      </c>
      <c r="L465" t="s">
        <v>50</v>
      </c>
      <c r="M465" t="s">
        <v>34</v>
      </c>
      <c r="N465" t="s">
        <v>22</v>
      </c>
      <c r="O465">
        <v>22550</v>
      </c>
      <c r="P465" t="s">
        <v>36</v>
      </c>
      <c r="Q465" t="s">
        <v>40</v>
      </c>
      <c r="R465" t="s">
        <v>46</v>
      </c>
    </row>
    <row r="466" spans="1:18" x14ac:dyDescent="0.25">
      <c r="A466" s="1">
        <v>45164</v>
      </c>
      <c r="B466" t="s">
        <v>18</v>
      </c>
      <c r="C466">
        <v>522</v>
      </c>
      <c r="D466" t="s">
        <v>27</v>
      </c>
      <c r="E466">
        <v>1500</v>
      </c>
      <c r="F466">
        <v>132</v>
      </c>
      <c r="G466">
        <v>88</v>
      </c>
      <c r="H466">
        <v>3000</v>
      </c>
      <c r="I466" s="2">
        <v>264000</v>
      </c>
      <c r="J466">
        <v>10</v>
      </c>
      <c r="K466" s="2">
        <v>2700</v>
      </c>
      <c r="L466" t="s">
        <v>20</v>
      </c>
      <c r="M466" t="s">
        <v>29</v>
      </c>
      <c r="N466" t="s">
        <v>22</v>
      </c>
      <c r="O466">
        <v>21190</v>
      </c>
      <c r="P466" t="s">
        <v>23</v>
      </c>
      <c r="Q466" t="s">
        <v>24</v>
      </c>
      <c r="R466" t="s">
        <v>25</v>
      </c>
    </row>
    <row r="467" spans="1:18" x14ac:dyDescent="0.25">
      <c r="A467" s="1">
        <v>44387</v>
      </c>
      <c r="B467" t="s">
        <v>49</v>
      </c>
      <c r="C467">
        <v>523</v>
      </c>
      <c r="D467" t="s">
        <v>48</v>
      </c>
      <c r="E467">
        <v>1500</v>
      </c>
      <c r="F467">
        <v>131</v>
      </c>
      <c r="G467">
        <v>57</v>
      </c>
      <c r="H467">
        <v>3500</v>
      </c>
      <c r="I467" s="2">
        <v>199500</v>
      </c>
      <c r="J467">
        <v>5</v>
      </c>
      <c r="K467" s="2">
        <v>3325</v>
      </c>
      <c r="L467" t="s">
        <v>50</v>
      </c>
      <c r="M467" t="s">
        <v>34</v>
      </c>
      <c r="N467" t="s">
        <v>22</v>
      </c>
      <c r="O467">
        <v>21477</v>
      </c>
      <c r="P467" t="s">
        <v>23</v>
      </c>
      <c r="Q467" t="s">
        <v>24</v>
      </c>
      <c r="R467" t="s">
        <v>46</v>
      </c>
    </row>
    <row r="468" spans="1:18" x14ac:dyDescent="0.25">
      <c r="A468" s="1">
        <v>44900</v>
      </c>
      <c r="B468" t="s">
        <v>44</v>
      </c>
      <c r="C468">
        <v>524</v>
      </c>
      <c r="D468" t="s">
        <v>48</v>
      </c>
      <c r="E468">
        <v>1500</v>
      </c>
      <c r="F468">
        <v>21</v>
      </c>
      <c r="G468">
        <v>95</v>
      </c>
      <c r="H468">
        <v>3500</v>
      </c>
      <c r="I468" s="2">
        <v>332500</v>
      </c>
      <c r="J468">
        <v>3</v>
      </c>
      <c r="K468" s="2">
        <v>3395</v>
      </c>
      <c r="L468" t="s">
        <v>38</v>
      </c>
      <c r="M468" t="s">
        <v>21</v>
      </c>
      <c r="N468" t="s">
        <v>35</v>
      </c>
      <c r="O468">
        <v>22292</v>
      </c>
      <c r="P468" t="s">
        <v>36</v>
      </c>
      <c r="Q468" t="s">
        <v>40</v>
      </c>
      <c r="R468" t="s">
        <v>25</v>
      </c>
    </row>
    <row r="469" spans="1:18" x14ac:dyDescent="0.25">
      <c r="A469" s="1">
        <v>45197</v>
      </c>
      <c r="B469" t="s">
        <v>37</v>
      </c>
      <c r="C469">
        <v>525</v>
      </c>
      <c r="D469" t="s">
        <v>48</v>
      </c>
      <c r="E469">
        <v>1500</v>
      </c>
      <c r="F469">
        <v>73</v>
      </c>
      <c r="G469">
        <v>38</v>
      </c>
      <c r="H469">
        <v>3500</v>
      </c>
      <c r="I469" s="2">
        <v>133000</v>
      </c>
      <c r="J469">
        <v>6</v>
      </c>
      <c r="K469" s="2">
        <v>3290</v>
      </c>
      <c r="L469" t="s">
        <v>33</v>
      </c>
      <c r="M469" t="s">
        <v>34</v>
      </c>
      <c r="N469" t="s">
        <v>22</v>
      </c>
      <c r="O469">
        <v>22042</v>
      </c>
      <c r="P469" t="s">
        <v>36</v>
      </c>
      <c r="Q469" t="s">
        <v>40</v>
      </c>
      <c r="R469" t="s">
        <v>31</v>
      </c>
    </row>
    <row r="470" spans="1:18" x14ac:dyDescent="0.25">
      <c r="A470" s="1">
        <v>44403</v>
      </c>
      <c r="B470" t="s">
        <v>43</v>
      </c>
      <c r="C470">
        <v>526</v>
      </c>
      <c r="D470" t="s">
        <v>27</v>
      </c>
      <c r="E470">
        <v>1500</v>
      </c>
      <c r="F470">
        <v>88</v>
      </c>
      <c r="G470">
        <v>13</v>
      </c>
      <c r="H470">
        <v>3000</v>
      </c>
      <c r="I470" s="2">
        <v>39000</v>
      </c>
      <c r="J470">
        <v>7</v>
      </c>
      <c r="K470" s="2">
        <v>2790</v>
      </c>
      <c r="L470" t="s">
        <v>50</v>
      </c>
      <c r="M470" t="s">
        <v>29</v>
      </c>
      <c r="N470" t="s">
        <v>22</v>
      </c>
      <c r="O470">
        <v>21516</v>
      </c>
      <c r="P470" t="s">
        <v>23</v>
      </c>
      <c r="Q470" t="s">
        <v>39</v>
      </c>
      <c r="R470" t="s">
        <v>46</v>
      </c>
    </row>
    <row r="471" spans="1:18" x14ac:dyDescent="0.25">
      <c r="A471" s="1">
        <v>44846</v>
      </c>
      <c r="B471" t="s">
        <v>18</v>
      </c>
      <c r="C471">
        <v>527</v>
      </c>
      <c r="D471" t="s">
        <v>27</v>
      </c>
      <c r="E471">
        <v>1500</v>
      </c>
      <c r="F471">
        <v>148</v>
      </c>
      <c r="G471">
        <v>75</v>
      </c>
      <c r="H471">
        <v>3000</v>
      </c>
      <c r="I471" s="2">
        <v>225000</v>
      </c>
      <c r="J471">
        <v>10</v>
      </c>
      <c r="K471" s="2">
        <v>2700</v>
      </c>
      <c r="L471" t="s">
        <v>50</v>
      </c>
      <c r="M471" t="s">
        <v>21</v>
      </c>
      <c r="N471" t="s">
        <v>22</v>
      </c>
      <c r="O471">
        <v>22780</v>
      </c>
      <c r="P471" t="s">
        <v>36</v>
      </c>
      <c r="Q471" t="s">
        <v>24</v>
      </c>
      <c r="R471" t="s">
        <v>31</v>
      </c>
    </row>
    <row r="472" spans="1:18" x14ac:dyDescent="0.25">
      <c r="A472" s="1">
        <v>45237</v>
      </c>
      <c r="B472" t="s">
        <v>18</v>
      </c>
      <c r="C472">
        <v>529</v>
      </c>
      <c r="D472" t="s">
        <v>19</v>
      </c>
      <c r="E472">
        <v>2500</v>
      </c>
      <c r="F472">
        <v>136</v>
      </c>
      <c r="G472">
        <v>57</v>
      </c>
      <c r="H472">
        <v>5000</v>
      </c>
      <c r="I472" s="2">
        <v>285000</v>
      </c>
      <c r="J472">
        <v>1</v>
      </c>
      <c r="K472" s="2">
        <v>4950</v>
      </c>
      <c r="L472" t="s">
        <v>50</v>
      </c>
      <c r="M472" t="s">
        <v>34</v>
      </c>
      <c r="N472" t="s">
        <v>35</v>
      </c>
      <c r="O472">
        <v>21895</v>
      </c>
      <c r="P472" t="s">
        <v>36</v>
      </c>
      <c r="Q472" t="s">
        <v>39</v>
      </c>
      <c r="R472" t="s">
        <v>31</v>
      </c>
    </row>
    <row r="473" spans="1:18" x14ac:dyDescent="0.25">
      <c r="A473" s="1">
        <v>44630</v>
      </c>
      <c r="B473" t="s">
        <v>49</v>
      </c>
      <c r="C473">
        <v>530</v>
      </c>
      <c r="D473" t="s">
        <v>51</v>
      </c>
      <c r="E473">
        <v>1000</v>
      </c>
      <c r="F473">
        <v>31</v>
      </c>
      <c r="G473">
        <v>75</v>
      </c>
      <c r="H473">
        <v>2500</v>
      </c>
      <c r="I473" s="2">
        <v>187500</v>
      </c>
      <c r="J473">
        <v>8</v>
      </c>
      <c r="K473" s="2">
        <v>2300</v>
      </c>
      <c r="L473" t="s">
        <v>33</v>
      </c>
      <c r="M473" t="s">
        <v>21</v>
      </c>
      <c r="N473" t="s">
        <v>35</v>
      </c>
      <c r="O473">
        <v>22461</v>
      </c>
      <c r="P473" t="s">
        <v>36</v>
      </c>
      <c r="Q473" t="s">
        <v>24</v>
      </c>
      <c r="R473" t="s">
        <v>46</v>
      </c>
    </row>
    <row r="474" spans="1:18" x14ac:dyDescent="0.25">
      <c r="A474" s="1">
        <v>44602</v>
      </c>
      <c r="B474" t="s">
        <v>54</v>
      </c>
      <c r="C474">
        <v>532</v>
      </c>
      <c r="D474" t="s">
        <v>45</v>
      </c>
      <c r="E474">
        <v>3000</v>
      </c>
      <c r="F474">
        <v>126</v>
      </c>
      <c r="G474">
        <v>73</v>
      </c>
      <c r="H474">
        <v>7000</v>
      </c>
      <c r="I474" s="2">
        <v>511000</v>
      </c>
      <c r="J474">
        <v>1</v>
      </c>
      <c r="K474" s="2">
        <v>6930</v>
      </c>
      <c r="L474" t="s">
        <v>28</v>
      </c>
      <c r="M474" t="s">
        <v>34</v>
      </c>
      <c r="N474" t="s">
        <v>35</v>
      </c>
      <c r="O474">
        <v>21833</v>
      </c>
      <c r="P474" t="s">
        <v>36</v>
      </c>
      <c r="Q474" t="s">
        <v>24</v>
      </c>
      <c r="R474" t="s">
        <v>46</v>
      </c>
    </row>
    <row r="475" spans="1:18" x14ac:dyDescent="0.25">
      <c r="A475" s="1">
        <v>45042</v>
      </c>
      <c r="B475" t="s">
        <v>41</v>
      </c>
      <c r="C475">
        <v>533</v>
      </c>
      <c r="D475" t="s">
        <v>48</v>
      </c>
      <c r="E475">
        <v>1500</v>
      </c>
      <c r="F475">
        <v>16</v>
      </c>
      <c r="G475">
        <v>40</v>
      </c>
      <c r="H475">
        <v>3500</v>
      </c>
      <c r="I475" s="2">
        <v>140000</v>
      </c>
      <c r="J475">
        <v>3</v>
      </c>
      <c r="K475" s="2">
        <v>3395</v>
      </c>
      <c r="L475" t="s">
        <v>38</v>
      </c>
      <c r="M475" t="s">
        <v>34</v>
      </c>
      <c r="N475" t="s">
        <v>22</v>
      </c>
      <c r="O475">
        <v>22244</v>
      </c>
      <c r="P475" t="s">
        <v>23</v>
      </c>
      <c r="Q475" t="s">
        <v>24</v>
      </c>
      <c r="R475" t="s">
        <v>25</v>
      </c>
    </row>
    <row r="476" spans="1:18" x14ac:dyDescent="0.25">
      <c r="A476" s="1">
        <v>44589</v>
      </c>
      <c r="B476" t="s">
        <v>43</v>
      </c>
      <c r="C476">
        <v>535</v>
      </c>
      <c r="D476" t="s">
        <v>51</v>
      </c>
      <c r="E476">
        <v>1000</v>
      </c>
      <c r="F476">
        <v>39</v>
      </c>
      <c r="G476">
        <v>30</v>
      </c>
      <c r="H476">
        <v>2500</v>
      </c>
      <c r="I476" s="2">
        <v>75000</v>
      </c>
      <c r="J476">
        <v>4</v>
      </c>
      <c r="K476" s="2">
        <v>2400</v>
      </c>
      <c r="L476" t="s">
        <v>38</v>
      </c>
      <c r="M476" t="s">
        <v>29</v>
      </c>
      <c r="N476" t="s">
        <v>35</v>
      </c>
      <c r="O476">
        <v>21347</v>
      </c>
      <c r="P476" t="s">
        <v>36</v>
      </c>
      <c r="Q476" t="s">
        <v>39</v>
      </c>
      <c r="R476" t="s">
        <v>46</v>
      </c>
    </row>
    <row r="477" spans="1:18" x14ac:dyDescent="0.25">
      <c r="A477" s="1">
        <v>44501</v>
      </c>
      <c r="B477" t="s">
        <v>26</v>
      </c>
      <c r="C477">
        <v>536</v>
      </c>
      <c r="D477" t="s">
        <v>51</v>
      </c>
      <c r="E477">
        <v>1000</v>
      </c>
      <c r="F477">
        <v>132</v>
      </c>
      <c r="G477">
        <v>20</v>
      </c>
      <c r="H477">
        <v>2500</v>
      </c>
      <c r="I477" s="2">
        <v>50000</v>
      </c>
      <c r="J477">
        <v>0</v>
      </c>
      <c r="K477" s="2">
        <v>2500</v>
      </c>
      <c r="L477" t="s">
        <v>50</v>
      </c>
      <c r="M477" t="s">
        <v>34</v>
      </c>
      <c r="N477" t="s">
        <v>30</v>
      </c>
      <c r="O477">
        <v>22898</v>
      </c>
      <c r="P477" t="s">
        <v>36</v>
      </c>
      <c r="Q477" t="s">
        <v>40</v>
      </c>
      <c r="R477" t="s">
        <v>31</v>
      </c>
    </row>
    <row r="478" spans="1:18" x14ac:dyDescent="0.25">
      <c r="A478" s="1">
        <v>44618</v>
      </c>
      <c r="B478" t="s">
        <v>54</v>
      </c>
      <c r="C478">
        <v>537</v>
      </c>
      <c r="D478" t="s">
        <v>51</v>
      </c>
      <c r="E478">
        <v>1000</v>
      </c>
      <c r="F478">
        <v>148</v>
      </c>
      <c r="G478">
        <v>85</v>
      </c>
      <c r="H478">
        <v>2500</v>
      </c>
      <c r="I478" s="2">
        <v>212500</v>
      </c>
      <c r="J478">
        <v>2</v>
      </c>
      <c r="K478" s="2">
        <v>2450</v>
      </c>
      <c r="L478" t="s">
        <v>38</v>
      </c>
      <c r="M478" t="s">
        <v>21</v>
      </c>
      <c r="N478" t="s">
        <v>30</v>
      </c>
      <c r="O478">
        <v>21663</v>
      </c>
      <c r="P478" t="s">
        <v>23</v>
      </c>
      <c r="Q478" t="s">
        <v>40</v>
      </c>
      <c r="R478" t="s">
        <v>46</v>
      </c>
    </row>
    <row r="479" spans="1:18" x14ac:dyDescent="0.25">
      <c r="A479" s="1">
        <v>44696</v>
      </c>
      <c r="B479" t="s">
        <v>41</v>
      </c>
      <c r="C479">
        <v>538</v>
      </c>
      <c r="D479" t="s">
        <v>27</v>
      </c>
      <c r="E479">
        <v>1500</v>
      </c>
      <c r="F479">
        <v>61</v>
      </c>
      <c r="G479">
        <v>91</v>
      </c>
      <c r="H479">
        <v>3000</v>
      </c>
      <c r="I479" s="2">
        <v>273000</v>
      </c>
      <c r="J479">
        <v>3</v>
      </c>
      <c r="K479" s="2">
        <v>2910</v>
      </c>
      <c r="L479" t="s">
        <v>50</v>
      </c>
      <c r="M479" t="s">
        <v>29</v>
      </c>
      <c r="N479" t="s">
        <v>30</v>
      </c>
      <c r="O479">
        <v>22113</v>
      </c>
      <c r="P479" t="s">
        <v>23</v>
      </c>
      <c r="Q479" t="s">
        <v>24</v>
      </c>
      <c r="R479" t="s">
        <v>46</v>
      </c>
    </row>
    <row r="480" spans="1:18" x14ac:dyDescent="0.25">
      <c r="A480" s="1">
        <v>45256</v>
      </c>
      <c r="B480" t="s">
        <v>18</v>
      </c>
      <c r="C480">
        <v>539</v>
      </c>
      <c r="D480" t="s">
        <v>51</v>
      </c>
      <c r="E480">
        <v>1000</v>
      </c>
      <c r="F480">
        <v>35</v>
      </c>
      <c r="G480">
        <v>5</v>
      </c>
      <c r="H480">
        <v>2500</v>
      </c>
      <c r="I480" s="2">
        <v>12500</v>
      </c>
      <c r="J480">
        <v>6</v>
      </c>
      <c r="K480" s="2">
        <v>2350</v>
      </c>
      <c r="L480" t="s">
        <v>20</v>
      </c>
      <c r="M480" t="s">
        <v>42</v>
      </c>
      <c r="N480" t="s">
        <v>30</v>
      </c>
      <c r="O480">
        <v>22976</v>
      </c>
      <c r="P480" t="s">
        <v>23</v>
      </c>
      <c r="Q480" t="s">
        <v>39</v>
      </c>
      <c r="R480" t="s">
        <v>46</v>
      </c>
    </row>
    <row r="481" spans="1:18" x14ac:dyDescent="0.25">
      <c r="A481" s="1">
        <v>45017</v>
      </c>
      <c r="B481" t="s">
        <v>49</v>
      </c>
      <c r="C481">
        <v>540</v>
      </c>
      <c r="D481" t="s">
        <v>45</v>
      </c>
      <c r="E481">
        <v>3000</v>
      </c>
      <c r="F481">
        <v>66</v>
      </c>
      <c r="G481">
        <v>63</v>
      </c>
      <c r="H481">
        <v>7000</v>
      </c>
      <c r="I481" s="2">
        <v>441000</v>
      </c>
      <c r="J481">
        <v>5</v>
      </c>
      <c r="K481" s="2">
        <v>6650</v>
      </c>
      <c r="L481" t="s">
        <v>33</v>
      </c>
      <c r="M481" t="s">
        <v>21</v>
      </c>
      <c r="N481" t="s">
        <v>35</v>
      </c>
      <c r="O481">
        <v>22705</v>
      </c>
      <c r="P481" t="s">
        <v>36</v>
      </c>
      <c r="Q481" t="s">
        <v>24</v>
      </c>
      <c r="R481" t="s">
        <v>25</v>
      </c>
    </row>
    <row r="482" spans="1:18" x14ac:dyDescent="0.25">
      <c r="A482" s="1">
        <v>44682</v>
      </c>
      <c r="B482" t="s">
        <v>37</v>
      </c>
      <c r="C482">
        <v>541</v>
      </c>
      <c r="D482" t="s">
        <v>48</v>
      </c>
      <c r="E482">
        <v>1500</v>
      </c>
      <c r="F482">
        <v>60</v>
      </c>
      <c r="G482">
        <v>71</v>
      </c>
      <c r="H482">
        <v>3500</v>
      </c>
      <c r="I482" s="2">
        <v>248500</v>
      </c>
      <c r="J482">
        <v>6</v>
      </c>
      <c r="K482" s="2">
        <v>3290</v>
      </c>
      <c r="L482" t="s">
        <v>50</v>
      </c>
      <c r="M482" t="s">
        <v>29</v>
      </c>
      <c r="N482" t="s">
        <v>35</v>
      </c>
      <c r="O482">
        <v>21509</v>
      </c>
      <c r="P482" t="s">
        <v>36</v>
      </c>
      <c r="Q482" t="s">
        <v>39</v>
      </c>
      <c r="R482" t="s">
        <v>46</v>
      </c>
    </row>
    <row r="483" spans="1:18" x14ac:dyDescent="0.25">
      <c r="A483" s="1">
        <v>45177</v>
      </c>
      <c r="B483" t="s">
        <v>53</v>
      </c>
      <c r="C483">
        <v>542</v>
      </c>
      <c r="D483" t="s">
        <v>51</v>
      </c>
      <c r="E483">
        <v>1000</v>
      </c>
      <c r="F483">
        <v>139</v>
      </c>
      <c r="G483">
        <v>30</v>
      </c>
      <c r="H483">
        <v>2500</v>
      </c>
      <c r="I483" s="2">
        <v>75000</v>
      </c>
      <c r="J483">
        <v>1</v>
      </c>
      <c r="K483" s="2">
        <v>2475</v>
      </c>
      <c r="L483" t="s">
        <v>38</v>
      </c>
      <c r="M483" t="s">
        <v>21</v>
      </c>
      <c r="N483" t="s">
        <v>35</v>
      </c>
      <c r="O483">
        <v>22526</v>
      </c>
      <c r="P483" t="s">
        <v>36</v>
      </c>
      <c r="Q483" t="s">
        <v>39</v>
      </c>
      <c r="R483" t="s">
        <v>31</v>
      </c>
    </row>
    <row r="484" spans="1:18" x14ac:dyDescent="0.25">
      <c r="A484" s="1">
        <v>45259</v>
      </c>
      <c r="B484" t="s">
        <v>49</v>
      </c>
      <c r="C484">
        <v>544</v>
      </c>
      <c r="D484" t="s">
        <v>48</v>
      </c>
      <c r="E484">
        <v>1500</v>
      </c>
      <c r="F484">
        <v>29</v>
      </c>
      <c r="G484">
        <v>38</v>
      </c>
      <c r="H484">
        <v>3500</v>
      </c>
      <c r="I484" s="2">
        <v>133000</v>
      </c>
      <c r="J484">
        <v>1</v>
      </c>
      <c r="K484" s="2">
        <v>3465</v>
      </c>
      <c r="L484" t="s">
        <v>33</v>
      </c>
      <c r="M484" t="s">
        <v>42</v>
      </c>
      <c r="N484" t="s">
        <v>22</v>
      </c>
      <c r="O484">
        <v>21451</v>
      </c>
      <c r="P484" t="s">
        <v>36</v>
      </c>
      <c r="Q484" t="s">
        <v>40</v>
      </c>
      <c r="R484" t="s">
        <v>25</v>
      </c>
    </row>
    <row r="485" spans="1:18" x14ac:dyDescent="0.25">
      <c r="A485" s="1">
        <v>45105</v>
      </c>
      <c r="B485" t="s">
        <v>49</v>
      </c>
      <c r="C485">
        <v>545</v>
      </c>
      <c r="D485" t="s">
        <v>19</v>
      </c>
      <c r="E485">
        <v>2500</v>
      </c>
      <c r="F485">
        <v>30</v>
      </c>
      <c r="G485">
        <v>13</v>
      </c>
      <c r="H485">
        <v>5000</v>
      </c>
      <c r="I485" s="2">
        <v>65000</v>
      </c>
      <c r="J485">
        <v>9</v>
      </c>
      <c r="K485" s="2">
        <v>4550</v>
      </c>
      <c r="L485" t="s">
        <v>33</v>
      </c>
      <c r="M485" t="s">
        <v>42</v>
      </c>
      <c r="N485" t="s">
        <v>35</v>
      </c>
      <c r="O485">
        <v>21072</v>
      </c>
      <c r="P485" t="s">
        <v>36</v>
      </c>
      <c r="Q485" t="s">
        <v>24</v>
      </c>
      <c r="R485" t="s">
        <v>46</v>
      </c>
    </row>
    <row r="486" spans="1:18" x14ac:dyDescent="0.25">
      <c r="A486" s="1">
        <v>45114</v>
      </c>
      <c r="B486" t="s">
        <v>18</v>
      </c>
      <c r="C486">
        <v>546</v>
      </c>
      <c r="D486" t="s">
        <v>45</v>
      </c>
      <c r="E486">
        <v>3000</v>
      </c>
      <c r="F486">
        <v>136</v>
      </c>
      <c r="G486">
        <v>43</v>
      </c>
      <c r="H486">
        <v>7000</v>
      </c>
      <c r="I486" s="2">
        <v>301000</v>
      </c>
      <c r="J486">
        <v>2</v>
      </c>
      <c r="K486" s="2">
        <v>6860</v>
      </c>
      <c r="L486" t="s">
        <v>50</v>
      </c>
      <c r="M486" t="s">
        <v>42</v>
      </c>
      <c r="N486" t="s">
        <v>35</v>
      </c>
      <c r="O486">
        <v>22753</v>
      </c>
      <c r="P486" t="s">
        <v>23</v>
      </c>
      <c r="Q486" t="s">
        <v>39</v>
      </c>
      <c r="R486" t="s">
        <v>25</v>
      </c>
    </row>
    <row r="487" spans="1:18" x14ac:dyDescent="0.25">
      <c r="A487" s="1">
        <v>45120</v>
      </c>
      <c r="B487" t="s">
        <v>53</v>
      </c>
      <c r="C487">
        <v>547</v>
      </c>
      <c r="D487" t="s">
        <v>19</v>
      </c>
      <c r="E487">
        <v>2500</v>
      </c>
      <c r="F487">
        <v>101</v>
      </c>
      <c r="G487">
        <v>61</v>
      </c>
      <c r="H487">
        <v>5000</v>
      </c>
      <c r="I487" s="2">
        <v>305000</v>
      </c>
      <c r="J487">
        <v>9</v>
      </c>
      <c r="K487" s="2">
        <v>4550</v>
      </c>
      <c r="L487" t="s">
        <v>28</v>
      </c>
      <c r="M487" t="s">
        <v>21</v>
      </c>
      <c r="N487" t="s">
        <v>22</v>
      </c>
      <c r="O487">
        <v>21729</v>
      </c>
      <c r="P487" t="s">
        <v>23</v>
      </c>
      <c r="Q487" t="s">
        <v>39</v>
      </c>
      <c r="R487" t="s">
        <v>46</v>
      </c>
    </row>
    <row r="488" spans="1:18" x14ac:dyDescent="0.25">
      <c r="A488" s="1">
        <v>44832</v>
      </c>
      <c r="B488" t="s">
        <v>26</v>
      </c>
      <c r="C488">
        <v>548</v>
      </c>
      <c r="D488" t="s">
        <v>48</v>
      </c>
      <c r="E488">
        <v>1500</v>
      </c>
      <c r="F488">
        <v>149</v>
      </c>
      <c r="G488">
        <v>89</v>
      </c>
      <c r="H488">
        <v>3500</v>
      </c>
      <c r="I488" s="2">
        <v>311500</v>
      </c>
      <c r="J488">
        <v>5</v>
      </c>
      <c r="K488" s="2">
        <v>3325</v>
      </c>
      <c r="L488" t="s">
        <v>38</v>
      </c>
      <c r="M488" t="s">
        <v>21</v>
      </c>
      <c r="N488" t="s">
        <v>35</v>
      </c>
      <c r="O488">
        <v>21957</v>
      </c>
      <c r="P488" t="s">
        <v>23</v>
      </c>
      <c r="Q488" t="s">
        <v>40</v>
      </c>
      <c r="R488" t="s">
        <v>31</v>
      </c>
    </row>
    <row r="489" spans="1:18" x14ac:dyDescent="0.25">
      <c r="A489" s="1">
        <v>44858</v>
      </c>
      <c r="B489" t="s">
        <v>54</v>
      </c>
      <c r="C489">
        <v>550</v>
      </c>
      <c r="D489" t="s">
        <v>27</v>
      </c>
      <c r="E489">
        <v>1500</v>
      </c>
      <c r="F489">
        <v>129</v>
      </c>
      <c r="G489">
        <v>52</v>
      </c>
      <c r="H489">
        <v>3000</v>
      </c>
      <c r="I489" s="2">
        <v>156000</v>
      </c>
      <c r="J489">
        <v>5</v>
      </c>
      <c r="K489" s="2">
        <v>2850</v>
      </c>
      <c r="L489" t="s">
        <v>38</v>
      </c>
      <c r="M489" t="s">
        <v>21</v>
      </c>
      <c r="N489" t="s">
        <v>22</v>
      </c>
      <c r="O489">
        <v>21302</v>
      </c>
      <c r="P489" t="s">
        <v>36</v>
      </c>
      <c r="Q489" t="s">
        <v>24</v>
      </c>
      <c r="R489" t="s">
        <v>25</v>
      </c>
    </row>
    <row r="490" spans="1:18" x14ac:dyDescent="0.25">
      <c r="A490" s="1">
        <v>44755</v>
      </c>
      <c r="B490" t="s">
        <v>44</v>
      </c>
      <c r="C490">
        <v>552</v>
      </c>
      <c r="D490" t="s">
        <v>27</v>
      </c>
      <c r="E490">
        <v>1500</v>
      </c>
      <c r="F490">
        <v>60</v>
      </c>
      <c r="G490">
        <v>69</v>
      </c>
      <c r="H490">
        <v>3000</v>
      </c>
      <c r="I490" s="2">
        <v>207000</v>
      </c>
      <c r="J490">
        <v>1</v>
      </c>
      <c r="K490" s="2">
        <v>2970</v>
      </c>
      <c r="L490" t="s">
        <v>38</v>
      </c>
      <c r="M490" t="s">
        <v>34</v>
      </c>
      <c r="N490" t="s">
        <v>22</v>
      </c>
      <c r="O490">
        <v>22107</v>
      </c>
      <c r="P490" t="s">
        <v>36</v>
      </c>
      <c r="Q490" t="s">
        <v>40</v>
      </c>
      <c r="R490" t="s">
        <v>31</v>
      </c>
    </row>
    <row r="491" spans="1:18" x14ac:dyDescent="0.25">
      <c r="A491" s="1">
        <v>44849</v>
      </c>
      <c r="B491" t="s">
        <v>49</v>
      </c>
      <c r="C491">
        <v>556</v>
      </c>
      <c r="D491" t="s">
        <v>51</v>
      </c>
      <c r="E491">
        <v>1000</v>
      </c>
      <c r="F491">
        <v>142</v>
      </c>
      <c r="G491">
        <v>38</v>
      </c>
      <c r="H491">
        <v>2500</v>
      </c>
      <c r="I491" s="2">
        <v>95000</v>
      </c>
      <c r="J491">
        <v>10</v>
      </c>
      <c r="K491" s="2">
        <v>2250</v>
      </c>
      <c r="L491" t="s">
        <v>20</v>
      </c>
      <c r="M491" t="s">
        <v>34</v>
      </c>
      <c r="N491" t="s">
        <v>30</v>
      </c>
      <c r="O491">
        <v>21686</v>
      </c>
      <c r="P491" t="s">
        <v>36</v>
      </c>
      <c r="Q491" t="s">
        <v>24</v>
      </c>
      <c r="R491" t="s">
        <v>31</v>
      </c>
    </row>
    <row r="492" spans="1:18" x14ac:dyDescent="0.25">
      <c r="A492" s="1">
        <v>45075</v>
      </c>
      <c r="B492" t="s">
        <v>37</v>
      </c>
      <c r="C492">
        <v>557</v>
      </c>
      <c r="D492" t="s">
        <v>45</v>
      </c>
      <c r="E492">
        <v>3000</v>
      </c>
      <c r="F492">
        <v>137</v>
      </c>
      <c r="G492">
        <v>62</v>
      </c>
      <c r="H492">
        <v>7000</v>
      </c>
      <c r="I492" s="2">
        <v>434000</v>
      </c>
      <c r="J492">
        <v>9</v>
      </c>
      <c r="K492" s="2">
        <v>6370</v>
      </c>
      <c r="L492" t="s">
        <v>33</v>
      </c>
      <c r="M492" t="s">
        <v>29</v>
      </c>
      <c r="N492" t="s">
        <v>35</v>
      </c>
      <c r="O492">
        <v>21847</v>
      </c>
      <c r="P492" t="s">
        <v>23</v>
      </c>
      <c r="Q492" t="s">
        <v>24</v>
      </c>
      <c r="R492" t="s">
        <v>25</v>
      </c>
    </row>
    <row r="493" spans="1:18" x14ac:dyDescent="0.25">
      <c r="A493" s="1">
        <v>44470</v>
      </c>
      <c r="B493" t="s">
        <v>41</v>
      </c>
      <c r="C493">
        <v>558</v>
      </c>
      <c r="D493" t="s">
        <v>51</v>
      </c>
      <c r="E493">
        <v>1000</v>
      </c>
      <c r="F493">
        <v>120</v>
      </c>
      <c r="G493">
        <v>53</v>
      </c>
      <c r="H493">
        <v>2500</v>
      </c>
      <c r="I493" s="2">
        <v>132500</v>
      </c>
      <c r="J493">
        <v>0</v>
      </c>
      <c r="K493" s="2">
        <v>2500</v>
      </c>
      <c r="L493" t="s">
        <v>28</v>
      </c>
      <c r="M493" t="s">
        <v>42</v>
      </c>
      <c r="N493" t="s">
        <v>35</v>
      </c>
      <c r="O493">
        <v>21415</v>
      </c>
      <c r="P493" t="s">
        <v>36</v>
      </c>
      <c r="Q493" t="s">
        <v>40</v>
      </c>
      <c r="R493" t="s">
        <v>25</v>
      </c>
    </row>
    <row r="494" spans="1:18" x14ac:dyDescent="0.25">
      <c r="A494" s="1">
        <v>44733</v>
      </c>
      <c r="B494" t="s">
        <v>43</v>
      </c>
      <c r="C494">
        <v>559</v>
      </c>
      <c r="D494" t="s">
        <v>45</v>
      </c>
      <c r="E494">
        <v>3000</v>
      </c>
      <c r="F494">
        <v>130</v>
      </c>
      <c r="G494">
        <v>58</v>
      </c>
      <c r="H494">
        <v>7000</v>
      </c>
      <c r="I494" s="2">
        <v>406000</v>
      </c>
      <c r="J494">
        <v>5</v>
      </c>
      <c r="K494" s="2">
        <v>6650</v>
      </c>
      <c r="L494" t="s">
        <v>20</v>
      </c>
      <c r="M494" t="s">
        <v>29</v>
      </c>
      <c r="N494" t="s">
        <v>35</v>
      </c>
      <c r="O494">
        <v>21282</v>
      </c>
      <c r="P494" t="s">
        <v>36</v>
      </c>
      <c r="Q494" t="s">
        <v>24</v>
      </c>
      <c r="R494" t="s">
        <v>25</v>
      </c>
    </row>
    <row r="495" spans="1:18" x14ac:dyDescent="0.25">
      <c r="A495" s="1">
        <v>44601</v>
      </c>
      <c r="B495" t="s">
        <v>49</v>
      </c>
      <c r="C495">
        <v>561</v>
      </c>
      <c r="D495" t="s">
        <v>51</v>
      </c>
      <c r="E495">
        <v>1000</v>
      </c>
      <c r="F495">
        <v>65</v>
      </c>
      <c r="G495">
        <v>28</v>
      </c>
      <c r="H495">
        <v>2500</v>
      </c>
      <c r="I495" s="2">
        <v>70000</v>
      </c>
      <c r="J495">
        <v>8</v>
      </c>
      <c r="K495" s="2">
        <v>2300</v>
      </c>
      <c r="L495" t="s">
        <v>20</v>
      </c>
      <c r="M495" t="s">
        <v>34</v>
      </c>
      <c r="N495" t="s">
        <v>35</v>
      </c>
      <c r="O495">
        <v>22986</v>
      </c>
      <c r="P495" t="s">
        <v>36</v>
      </c>
      <c r="Q495" t="s">
        <v>39</v>
      </c>
      <c r="R495" t="s">
        <v>25</v>
      </c>
    </row>
    <row r="496" spans="1:18" x14ac:dyDescent="0.25">
      <c r="A496" s="1">
        <v>44560</v>
      </c>
      <c r="B496" t="s">
        <v>26</v>
      </c>
      <c r="C496">
        <v>562</v>
      </c>
      <c r="D496" t="s">
        <v>45</v>
      </c>
      <c r="E496">
        <v>3000</v>
      </c>
      <c r="F496">
        <v>58</v>
      </c>
      <c r="G496">
        <v>50</v>
      </c>
      <c r="H496">
        <v>7000</v>
      </c>
      <c r="I496" s="2">
        <v>350000</v>
      </c>
      <c r="J496">
        <v>8</v>
      </c>
      <c r="K496" s="2">
        <v>6440</v>
      </c>
      <c r="L496" t="s">
        <v>38</v>
      </c>
      <c r="M496" t="s">
        <v>34</v>
      </c>
      <c r="N496" t="s">
        <v>35</v>
      </c>
      <c r="O496">
        <v>21946</v>
      </c>
      <c r="P496" t="s">
        <v>23</v>
      </c>
      <c r="Q496" t="s">
        <v>39</v>
      </c>
      <c r="R496" t="s">
        <v>31</v>
      </c>
    </row>
    <row r="497" spans="1:18" x14ac:dyDescent="0.25">
      <c r="A497" s="1">
        <v>44708</v>
      </c>
      <c r="B497" t="s">
        <v>37</v>
      </c>
      <c r="C497">
        <v>563</v>
      </c>
      <c r="D497" t="s">
        <v>45</v>
      </c>
      <c r="E497">
        <v>3000</v>
      </c>
      <c r="F497">
        <v>41</v>
      </c>
      <c r="G497">
        <v>96</v>
      </c>
      <c r="H497">
        <v>7000</v>
      </c>
      <c r="I497" s="2">
        <v>672000</v>
      </c>
      <c r="J497">
        <v>2</v>
      </c>
      <c r="K497" s="2">
        <v>6860</v>
      </c>
      <c r="L497" t="s">
        <v>20</v>
      </c>
      <c r="M497" t="s">
        <v>21</v>
      </c>
      <c r="N497" t="s">
        <v>22</v>
      </c>
      <c r="O497">
        <v>21158</v>
      </c>
      <c r="P497" t="s">
        <v>23</v>
      </c>
      <c r="Q497" t="s">
        <v>24</v>
      </c>
      <c r="R497" t="s">
        <v>25</v>
      </c>
    </row>
    <row r="498" spans="1:18" x14ac:dyDescent="0.25">
      <c r="A498" s="1">
        <v>44920</v>
      </c>
      <c r="B498" t="s">
        <v>43</v>
      </c>
      <c r="C498">
        <v>564</v>
      </c>
      <c r="D498" t="s">
        <v>27</v>
      </c>
      <c r="E498">
        <v>1500</v>
      </c>
      <c r="F498">
        <v>150</v>
      </c>
      <c r="G498">
        <v>10</v>
      </c>
      <c r="H498">
        <v>3000</v>
      </c>
      <c r="I498" s="2">
        <v>30000</v>
      </c>
      <c r="J498">
        <v>8</v>
      </c>
      <c r="K498" s="2">
        <v>2760</v>
      </c>
      <c r="L498" t="s">
        <v>33</v>
      </c>
      <c r="M498" t="s">
        <v>21</v>
      </c>
      <c r="N498" t="s">
        <v>35</v>
      </c>
      <c r="O498">
        <v>22058</v>
      </c>
      <c r="P498" t="s">
        <v>23</v>
      </c>
      <c r="Q498" t="s">
        <v>39</v>
      </c>
      <c r="R498" t="s">
        <v>25</v>
      </c>
    </row>
    <row r="499" spans="1:18" x14ac:dyDescent="0.25">
      <c r="A499" s="1">
        <v>45225</v>
      </c>
      <c r="B499" t="s">
        <v>52</v>
      </c>
      <c r="C499">
        <v>566</v>
      </c>
      <c r="D499" t="s">
        <v>19</v>
      </c>
      <c r="E499">
        <v>2500</v>
      </c>
      <c r="F499">
        <v>122</v>
      </c>
      <c r="G499">
        <v>74</v>
      </c>
      <c r="H499">
        <v>5000</v>
      </c>
      <c r="I499" s="2">
        <v>370000</v>
      </c>
      <c r="J499">
        <v>1</v>
      </c>
      <c r="K499" s="2">
        <v>4950</v>
      </c>
      <c r="L499" t="s">
        <v>50</v>
      </c>
      <c r="M499" t="s">
        <v>34</v>
      </c>
      <c r="N499" t="s">
        <v>22</v>
      </c>
      <c r="O499">
        <v>22845</v>
      </c>
      <c r="P499" t="s">
        <v>23</v>
      </c>
      <c r="Q499" t="s">
        <v>40</v>
      </c>
      <c r="R499" t="s">
        <v>46</v>
      </c>
    </row>
    <row r="500" spans="1:18" x14ac:dyDescent="0.25">
      <c r="A500" s="1">
        <v>44881</v>
      </c>
      <c r="B500" t="s">
        <v>37</v>
      </c>
      <c r="C500">
        <v>567</v>
      </c>
      <c r="D500" t="s">
        <v>48</v>
      </c>
      <c r="E500">
        <v>1500</v>
      </c>
      <c r="F500">
        <v>98</v>
      </c>
      <c r="G500">
        <v>70</v>
      </c>
      <c r="H500">
        <v>3500</v>
      </c>
      <c r="I500" s="2">
        <v>245000</v>
      </c>
      <c r="J500">
        <v>6</v>
      </c>
      <c r="K500" s="2">
        <v>3290</v>
      </c>
      <c r="L500" t="s">
        <v>28</v>
      </c>
      <c r="M500" t="s">
        <v>21</v>
      </c>
      <c r="N500" t="s">
        <v>35</v>
      </c>
      <c r="O500">
        <v>22532</v>
      </c>
      <c r="P500" t="s">
        <v>23</v>
      </c>
      <c r="Q500" t="s">
        <v>40</v>
      </c>
      <c r="R500" t="s">
        <v>25</v>
      </c>
    </row>
    <row r="501" spans="1:18" x14ac:dyDescent="0.25">
      <c r="A501" s="1">
        <v>44603</v>
      </c>
      <c r="B501" t="s">
        <v>47</v>
      </c>
      <c r="C501">
        <v>570</v>
      </c>
      <c r="D501" t="s">
        <v>27</v>
      </c>
      <c r="E501">
        <v>1500</v>
      </c>
      <c r="F501">
        <v>42</v>
      </c>
      <c r="G501">
        <v>41</v>
      </c>
      <c r="H501">
        <v>3000</v>
      </c>
      <c r="I501" s="2">
        <v>123000</v>
      </c>
      <c r="J501">
        <v>9</v>
      </c>
      <c r="K501" s="2">
        <v>2730</v>
      </c>
      <c r="L501" t="s">
        <v>38</v>
      </c>
      <c r="M501" t="s">
        <v>21</v>
      </c>
      <c r="N501" t="s">
        <v>30</v>
      </c>
      <c r="O501">
        <v>21837</v>
      </c>
      <c r="P501" t="s">
        <v>36</v>
      </c>
      <c r="Q501" t="s">
        <v>40</v>
      </c>
      <c r="R501" t="s">
        <v>25</v>
      </c>
    </row>
    <row r="502" spans="1:18" x14ac:dyDescent="0.25">
      <c r="A502" s="1">
        <v>44438</v>
      </c>
      <c r="B502" t="s">
        <v>18</v>
      </c>
      <c r="C502">
        <v>571</v>
      </c>
      <c r="D502" t="s">
        <v>51</v>
      </c>
      <c r="E502">
        <v>1000</v>
      </c>
      <c r="F502">
        <v>32</v>
      </c>
      <c r="G502">
        <v>89</v>
      </c>
      <c r="H502">
        <v>2500</v>
      </c>
      <c r="I502" s="2">
        <v>222500</v>
      </c>
      <c r="J502">
        <v>6</v>
      </c>
      <c r="K502" s="2">
        <v>2350</v>
      </c>
      <c r="L502" t="s">
        <v>20</v>
      </c>
      <c r="M502" t="s">
        <v>29</v>
      </c>
      <c r="N502" t="s">
        <v>22</v>
      </c>
      <c r="O502">
        <v>22229</v>
      </c>
      <c r="P502" t="s">
        <v>23</v>
      </c>
      <c r="Q502" t="s">
        <v>39</v>
      </c>
      <c r="R502" t="s">
        <v>31</v>
      </c>
    </row>
    <row r="503" spans="1:18" x14ac:dyDescent="0.25">
      <c r="A503" s="1">
        <v>44669</v>
      </c>
      <c r="B503" t="s">
        <v>49</v>
      </c>
      <c r="C503">
        <v>572</v>
      </c>
      <c r="D503" t="s">
        <v>51</v>
      </c>
      <c r="E503">
        <v>1000</v>
      </c>
      <c r="F503">
        <v>27</v>
      </c>
      <c r="G503">
        <v>11</v>
      </c>
      <c r="H503">
        <v>2500</v>
      </c>
      <c r="I503" s="2">
        <v>27500</v>
      </c>
      <c r="J503">
        <v>9</v>
      </c>
      <c r="K503" s="2">
        <v>2275</v>
      </c>
      <c r="L503" t="s">
        <v>33</v>
      </c>
      <c r="M503" t="s">
        <v>21</v>
      </c>
      <c r="N503" t="s">
        <v>22</v>
      </c>
      <c r="O503">
        <v>22796</v>
      </c>
      <c r="P503" t="s">
        <v>23</v>
      </c>
      <c r="Q503" t="s">
        <v>40</v>
      </c>
      <c r="R503" t="s">
        <v>25</v>
      </c>
    </row>
    <row r="504" spans="1:18" x14ac:dyDescent="0.25">
      <c r="A504" s="1">
        <v>44850</v>
      </c>
      <c r="B504" t="s">
        <v>47</v>
      </c>
      <c r="C504">
        <v>573</v>
      </c>
      <c r="D504" t="s">
        <v>45</v>
      </c>
      <c r="E504">
        <v>3000</v>
      </c>
      <c r="F504">
        <v>97</v>
      </c>
      <c r="G504">
        <v>16</v>
      </c>
      <c r="H504">
        <v>7000</v>
      </c>
      <c r="I504" s="2">
        <v>112000</v>
      </c>
      <c r="J504">
        <v>4</v>
      </c>
      <c r="K504" s="2">
        <v>6720</v>
      </c>
      <c r="L504" t="s">
        <v>33</v>
      </c>
      <c r="M504" t="s">
        <v>42</v>
      </c>
      <c r="N504" t="s">
        <v>35</v>
      </c>
      <c r="O504">
        <v>22212</v>
      </c>
      <c r="P504" t="s">
        <v>36</v>
      </c>
      <c r="Q504" t="s">
        <v>24</v>
      </c>
      <c r="R504" t="s">
        <v>46</v>
      </c>
    </row>
    <row r="505" spans="1:18" x14ac:dyDescent="0.25">
      <c r="A505" s="1">
        <v>45132</v>
      </c>
      <c r="B505" t="s">
        <v>44</v>
      </c>
      <c r="C505">
        <v>575</v>
      </c>
      <c r="D505" t="s">
        <v>19</v>
      </c>
      <c r="E505">
        <v>2500</v>
      </c>
      <c r="F505">
        <v>84</v>
      </c>
      <c r="G505">
        <v>46</v>
      </c>
      <c r="H505">
        <v>5000</v>
      </c>
      <c r="I505" s="2">
        <v>230000</v>
      </c>
      <c r="J505">
        <v>8</v>
      </c>
      <c r="K505" s="2">
        <v>4600</v>
      </c>
      <c r="L505" t="s">
        <v>50</v>
      </c>
      <c r="M505" t="s">
        <v>29</v>
      </c>
      <c r="N505" t="s">
        <v>30</v>
      </c>
      <c r="O505">
        <v>21694</v>
      </c>
      <c r="P505" t="s">
        <v>36</v>
      </c>
      <c r="Q505" t="s">
        <v>24</v>
      </c>
      <c r="R505" t="s">
        <v>46</v>
      </c>
    </row>
    <row r="506" spans="1:18" x14ac:dyDescent="0.25">
      <c r="A506" s="1">
        <v>45222</v>
      </c>
      <c r="B506" t="s">
        <v>47</v>
      </c>
      <c r="C506">
        <v>576</v>
      </c>
      <c r="D506" t="s">
        <v>48</v>
      </c>
      <c r="E506">
        <v>1500</v>
      </c>
      <c r="F506">
        <v>134</v>
      </c>
      <c r="G506">
        <v>52</v>
      </c>
      <c r="H506">
        <v>3500</v>
      </c>
      <c r="I506" s="2">
        <v>182000</v>
      </c>
      <c r="J506">
        <v>10</v>
      </c>
      <c r="K506" s="2">
        <v>3150</v>
      </c>
      <c r="L506" t="s">
        <v>38</v>
      </c>
      <c r="M506" t="s">
        <v>29</v>
      </c>
      <c r="N506" t="s">
        <v>30</v>
      </c>
      <c r="O506">
        <v>22787</v>
      </c>
      <c r="P506" t="s">
        <v>23</v>
      </c>
      <c r="Q506" t="s">
        <v>39</v>
      </c>
      <c r="R506" t="s">
        <v>46</v>
      </c>
    </row>
    <row r="507" spans="1:18" x14ac:dyDescent="0.25">
      <c r="A507" s="1">
        <v>44783</v>
      </c>
      <c r="B507" t="s">
        <v>49</v>
      </c>
      <c r="C507">
        <v>577</v>
      </c>
      <c r="D507" t="s">
        <v>27</v>
      </c>
      <c r="E507">
        <v>1500</v>
      </c>
      <c r="F507">
        <v>113</v>
      </c>
      <c r="G507">
        <v>68</v>
      </c>
      <c r="H507">
        <v>3000</v>
      </c>
      <c r="I507" s="2">
        <v>204000</v>
      </c>
      <c r="J507">
        <v>6</v>
      </c>
      <c r="K507" s="2">
        <v>2820</v>
      </c>
      <c r="L507" t="s">
        <v>33</v>
      </c>
      <c r="M507" t="s">
        <v>29</v>
      </c>
      <c r="N507" t="s">
        <v>22</v>
      </c>
      <c r="O507">
        <v>21678</v>
      </c>
      <c r="P507" t="s">
        <v>36</v>
      </c>
      <c r="Q507" t="s">
        <v>40</v>
      </c>
      <c r="R507" t="s">
        <v>25</v>
      </c>
    </row>
    <row r="508" spans="1:18" x14ac:dyDescent="0.25">
      <c r="A508" s="1">
        <v>44958</v>
      </c>
      <c r="B508" t="s">
        <v>44</v>
      </c>
      <c r="C508">
        <v>579</v>
      </c>
      <c r="D508" t="s">
        <v>27</v>
      </c>
      <c r="E508">
        <v>1500</v>
      </c>
      <c r="F508">
        <v>140</v>
      </c>
      <c r="G508">
        <v>12</v>
      </c>
      <c r="H508">
        <v>3000</v>
      </c>
      <c r="I508" s="2">
        <v>36000</v>
      </c>
      <c r="J508">
        <v>4</v>
      </c>
      <c r="K508" s="2">
        <v>2880</v>
      </c>
      <c r="L508" t="s">
        <v>20</v>
      </c>
      <c r="M508" t="s">
        <v>21</v>
      </c>
      <c r="N508" t="s">
        <v>35</v>
      </c>
      <c r="O508">
        <v>21872</v>
      </c>
      <c r="P508" t="s">
        <v>23</v>
      </c>
      <c r="Q508" t="s">
        <v>39</v>
      </c>
      <c r="R508" t="s">
        <v>46</v>
      </c>
    </row>
    <row r="509" spans="1:18" x14ac:dyDescent="0.25">
      <c r="A509" s="1">
        <v>44803</v>
      </c>
      <c r="B509" t="s">
        <v>53</v>
      </c>
      <c r="C509">
        <v>580</v>
      </c>
      <c r="D509" t="s">
        <v>27</v>
      </c>
      <c r="E509">
        <v>1500</v>
      </c>
      <c r="F509">
        <v>119</v>
      </c>
      <c r="G509">
        <v>76</v>
      </c>
      <c r="H509">
        <v>3000</v>
      </c>
      <c r="I509" s="2">
        <v>228000</v>
      </c>
      <c r="J509">
        <v>8</v>
      </c>
      <c r="K509" s="2">
        <v>2760</v>
      </c>
      <c r="L509" t="s">
        <v>38</v>
      </c>
      <c r="M509" t="s">
        <v>34</v>
      </c>
      <c r="N509" t="s">
        <v>22</v>
      </c>
      <c r="O509">
        <v>22654</v>
      </c>
      <c r="P509" t="s">
        <v>36</v>
      </c>
      <c r="Q509" t="s">
        <v>40</v>
      </c>
      <c r="R509" t="s">
        <v>25</v>
      </c>
    </row>
    <row r="510" spans="1:18" x14ac:dyDescent="0.25">
      <c r="A510" s="1">
        <v>44561</v>
      </c>
      <c r="B510" t="s">
        <v>44</v>
      </c>
      <c r="C510">
        <v>581</v>
      </c>
      <c r="D510" t="s">
        <v>51</v>
      </c>
      <c r="E510">
        <v>1000</v>
      </c>
      <c r="F510">
        <v>148</v>
      </c>
      <c r="G510">
        <v>7</v>
      </c>
      <c r="H510">
        <v>2500</v>
      </c>
      <c r="I510" s="2">
        <v>17500</v>
      </c>
      <c r="J510">
        <v>3</v>
      </c>
      <c r="K510" s="2">
        <v>2425</v>
      </c>
      <c r="L510" t="s">
        <v>33</v>
      </c>
      <c r="M510" t="s">
        <v>29</v>
      </c>
      <c r="N510" t="s">
        <v>35</v>
      </c>
      <c r="O510">
        <v>22637</v>
      </c>
      <c r="P510" t="s">
        <v>36</v>
      </c>
      <c r="Q510" t="s">
        <v>39</v>
      </c>
      <c r="R510" t="s">
        <v>25</v>
      </c>
    </row>
    <row r="511" spans="1:18" x14ac:dyDescent="0.25">
      <c r="A511" s="1">
        <v>45228</v>
      </c>
      <c r="B511" t="s">
        <v>53</v>
      </c>
      <c r="C511">
        <v>582</v>
      </c>
      <c r="D511" t="s">
        <v>51</v>
      </c>
      <c r="E511">
        <v>1000</v>
      </c>
      <c r="F511">
        <v>58</v>
      </c>
      <c r="G511">
        <v>22</v>
      </c>
      <c r="H511">
        <v>2500</v>
      </c>
      <c r="I511" s="2">
        <v>55000</v>
      </c>
      <c r="J511">
        <v>7</v>
      </c>
      <c r="K511" s="2">
        <v>2325</v>
      </c>
      <c r="L511" t="s">
        <v>28</v>
      </c>
      <c r="M511" t="s">
        <v>21</v>
      </c>
      <c r="N511" t="s">
        <v>35</v>
      </c>
      <c r="O511">
        <v>21875</v>
      </c>
      <c r="P511" t="s">
        <v>36</v>
      </c>
      <c r="Q511" t="s">
        <v>39</v>
      </c>
      <c r="R511" t="s">
        <v>25</v>
      </c>
    </row>
    <row r="512" spans="1:18" x14ac:dyDescent="0.25">
      <c r="A512" s="1">
        <v>44546</v>
      </c>
      <c r="B512" t="s">
        <v>37</v>
      </c>
      <c r="C512">
        <v>583</v>
      </c>
      <c r="D512" t="s">
        <v>27</v>
      </c>
      <c r="E512">
        <v>1500</v>
      </c>
      <c r="F512">
        <v>12</v>
      </c>
      <c r="G512">
        <v>37</v>
      </c>
      <c r="H512">
        <v>3000</v>
      </c>
      <c r="I512" s="2">
        <v>111000</v>
      </c>
      <c r="J512">
        <v>7</v>
      </c>
      <c r="K512" s="2">
        <v>2790</v>
      </c>
      <c r="L512" t="s">
        <v>20</v>
      </c>
      <c r="M512" t="s">
        <v>34</v>
      </c>
      <c r="N512" t="s">
        <v>30</v>
      </c>
      <c r="O512">
        <v>22754</v>
      </c>
      <c r="P512" t="s">
        <v>36</v>
      </c>
      <c r="Q512" t="s">
        <v>40</v>
      </c>
      <c r="R512" t="s">
        <v>31</v>
      </c>
    </row>
    <row r="513" spans="1:18" x14ac:dyDescent="0.25">
      <c r="A513" s="1">
        <v>44601</v>
      </c>
      <c r="B513" t="s">
        <v>41</v>
      </c>
      <c r="C513">
        <v>584</v>
      </c>
      <c r="D513" t="s">
        <v>19</v>
      </c>
      <c r="E513">
        <v>2500</v>
      </c>
      <c r="F513">
        <v>25</v>
      </c>
      <c r="G513">
        <v>12</v>
      </c>
      <c r="H513">
        <v>5000</v>
      </c>
      <c r="I513" s="2">
        <v>60000</v>
      </c>
      <c r="J513">
        <v>2</v>
      </c>
      <c r="K513" s="2">
        <v>4900</v>
      </c>
      <c r="L513" t="s">
        <v>50</v>
      </c>
      <c r="M513" t="s">
        <v>34</v>
      </c>
      <c r="N513" t="s">
        <v>22</v>
      </c>
      <c r="O513">
        <v>21735</v>
      </c>
      <c r="P513" t="s">
        <v>23</v>
      </c>
      <c r="Q513" t="s">
        <v>39</v>
      </c>
      <c r="R513" t="s">
        <v>25</v>
      </c>
    </row>
    <row r="514" spans="1:18" x14ac:dyDescent="0.25">
      <c r="A514" s="1">
        <v>44750</v>
      </c>
      <c r="B514" t="s">
        <v>53</v>
      </c>
      <c r="C514">
        <v>585</v>
      </c>
      <c r="D514" t="s">
        <v>51</v>
      </c>
      <c r="E514">
        <v>1000</v>
      </c>
      <c r="F514">
        <v>43</v>
      </c>
      <c r="G514">
        <v>41</v>
      </c>
      <c r="H514">
        <v>2500</v>
      </c>
      <c r="I514" s="2">
        <v>102500</v>
      </c>
      <c r="J514">
        <v>9</v>
      </c>
      <c r="K514" s="2">
        <v>2275</v>
      </c>
      <c r="L514" t="s">
        <v>50</v>
      </c>
      <c r="M514" t="s">
        <v>29</v>
      </c>
      <c r="N514" t="s">
        <v>35</v>
      </c>
      <c r="O514">
        <v>21760</v>
      </c>
      <c r="P514" t="s">
        <v>36</v>
      </c>
      <c r="Q514" t="s">
        <v>39</v>
      </c>
      <c r="R514" t="s">
        <v>31</v>
      </c>
    </row>
    <row r="515" spans="1:18" x14ac:dyDescent="0.25">
      <c r="A515" s="1">
        <v>44980</v>
      </c>
      <c r="B515" t="s">
        <v>32</v>
      </c>
      <c r="C515">
        <v>586</v>
      </c>
      <c r="D515" t="s">
        <v>27</v>
      </c>
      <c r="E515">
        <v>1500</v>
      </c>
      <c r="F515">
        <v>78</v>
      </c>
      <c r="G515">
        <v>80</v>
      </c>
      <c r="H515">
        <v>3000</v>
      </c>
      <c r="I515" s="2">
        <v>240000</v>
      </c>
      <c r="J515">
        <v>0</v>
      </c>
      <c r="K515" s="2">
        <v>3000</v>
      </c>
      <c r="L515" t="s">
        <v>28</v>
      </c>
      <c r="M515" t="s">
        <v>42</v>
      </c>
      <c r="N515" t="s">
        <v>35</v>
      </c>
      <c r="O515">
        <v>21955</v>
      </c>
      <c r="P515" t="s">
        <v>36</v>
      </c>
      <c r="Q515" t="s">
        <v>39</v>
      </c>
      <c r="R515" t="s">
        <v>46</v>
      </c>
    </row>
    <row r="516" spans="1:18" x14ac:dyDescent="0.25">
      <c r="A516" s="1">
        <v>45124</v>
      </c>
      <c r="B516" t="s">
        <v>18</v>
      </c>
      <c r="C516">
        <v>588</v>
      </c>
      <c r="D516" t="s">
        <v>48</v>
      </c>
      <c r="E516">
        <v>1500</v>
      </c>
      <c r="F516">
        <v>120</v>
      </c>
      <c r="G516">
        <v>60</v>
      </c>
      <c r="H516">
        <v>3500</v>
      </c>
      <c r="I516" s="2">
        <v>210000</v>
      </c>
      <c r="J516">
        <v>7</v>
      </c>
      <c r="K516" s="2">
        <v>3255</v>
      </c>
      <c r="L516" t="s">
        <v>33</v>
      </c>
      <c r="M516" t="s">
        <v>42</v>
      </c>
      <c r="N516" t="s">
        <v>30</v>
      </c>
      <c r="O516">
        <v>21798</v>
      </c>
      <c r="P516" t="s">
        <v>23</v>
      </c>
      <c r="Q516" t="s">
        <v>40</v>
      </c>
      <c r="R516" t="s">
        <v>46</v>
      </c>
    </row>
    <row r="517" spans="1:18" x14ac:dyDescent="0.25">
      <c r="A517" s="1">
        <v>44522</v>
      </c>
      <c r="B517" t="s">
        <v>26</v>
      </c>
      <c r="C517">
        <v>589</v>
      </c>
      <c r="D517" t="s">
        <v>45</v>
      </c>
      <c r="E517">
        <v>3000</v>
      </c>
      <c r="F517">
        <v>40</v>
      </c>
      <c r="G517">
        <v>30</v>
      </c>
      <c r="H517">
        <v>7000</v>
      </c>
      <c r="I517" s="2">
        <v>210000</v>
      </c>
      <c r="J517">
        <v>6</v>
      </c>
      <c r="K517" s="2">
        <v>6580</v>
      </c>
      <c r="L517" t="s">
        <v>38</v>
      </c>
      <c r="M517" t="s">
        <v>34</v>
      </c>
      <c r="N517" t="s">
        <v>30</v>
      </c>
      <c r="O517">
        <v>21168</v>
      </c>
      <c r="P517" t="s">
        <v>36</v>
      </c>
      <c r="Q517" t="s">
        <v>24</v>
      </c>
      <c r="R517" t="s">
        <v>25</v>
      </c>
    </row>
    <row r="518" spans="1:18" x14ac:dyDescent="0.25">
      <c r="A518" s="1">
        <v>44416</v>
      </c>
      <c r="B518" t="s">
        <v>32</v>
      </c>
      <c r="C518">
        <v>590</v>
      </c>
      <c r="D518" t="s">
        <v>27</v>
      </c>
      <c r="E518">
        <v>1500</v>
      </c>
      <c r="F518">
        <v>36</v>
      </c>
      <c r="G518">
        <v>41</v>
      </c>
      <c r="H518">
        <v>3000</v>
      </c>
      <c r="I518" s="2">
        <v>123000</v>
      </c>
      <c r="J518">
        <v>6</v>
      </c>
      <c r="K518" s="2">
        <v>2820</v>
      </c>
      <c r="L518" t="s">
        <v>33</v>
      </c>
      <c r="M518" t="s">
        <v>34</v>
      </c>
      <c r="N518" t="s">
        <v>30</v>
      </c>
      <c r="O518">
        <v>22436</v>
      </c>
      <c r="P518" t="s">
        <v>36</v>
      </c>
      <c r="Q518" t="s">
        <v>39</v>
      </c>
      <c r="R518" t="s">
        <v>46</v>
      </c>
    </row>
    <row r="519" spans="1:18" x14ac:dyDescent="0.25">
      <c r="A519" s="1">
        <v>44789</v>
      </c>
      <c r="B519" t="s">
        <v>41</v>
      </c>
      <c r="C519">
        <v>591</v>
      </c>
      <c r="D519" t="s">
        <v>27</v>
      </c>
      <c r="E519">
        <v>1500</v>
      </c>
      <c r="F519">
        <v>100</v>
      </c>
      <c r="G519">
        <v>48</v>
      </c>
      <c r="H519">
        <v>3000</v>
      </c>
      <c r="I519" s="2">
        <v>144000</v>
      </c>
      <c r="J519">
        <v>7</v>
      </c>
      <c r="K519" s="2">
        <v>2790</v>
      </c>
      <c r="L519" t="s">
        <v>33</v>
      </c>
      <c r="M519" t="s">
        <v>42</v>
      </c>
      <c r="N519" t="s">
        <v>35</v>
      </c>
      <c r="O519">
        <v>22661</v>
      </c>
      <c r="P519" t="s">
        <v>23</v>
      </c>
      <c r="Q519" t="s">
        <v>39</v>
      </c>
      <c r="R519" t="s">
        <v>31</v>
      </c>
    </row>
    <row r="520" spans="1:18" x14ac:dyDescent="0.25">
      <c r="A520" s="1">
        <v>44685</v>
      </c>
      <c r="B520" t="s">
        <v>26</v>
      </c>
      <c r="C520">
        <v>593</v>
      </c>
      <c r="D520" t="s">
        <v>45</v>
      </c>
      <c r="E520">
        <v>3000</v>
      </c>
      <c r="F520">
        <v>81</v>
      </c>
      <c r="G520">
        <v>6</v>
      </c>
      <c r="H520">
        <v>7000</v>
      </c>
      <c r="I520" s="2">
        <v>42000</v>
      </c>
      <c r="J520">
        <v>1</v>
      </c>
      <c r="K520" s="2">
        <v>6930</v>
      </c>
      <c r="L520" t="s">
        <v>50</v>
      </c>
      <c r="M520" t="s">
        <v>34</v>
      </c>
      <c r="N520" t="s">
        <v>22</v>
      </c>
      <c r="O520">
        <v>21051</v>
      </c>
      <c r="P520" t="s">
        <v>23</v>
      </c>
      <c r="Q520" t="s">
        <v>39</v>
      </c>
      <c r="R520" t="s">
        <v>25</v>
      </c>
    </row>
    <row r="521" spans="1:18" x14ac:dyDescent="0.25">
      <c r="A521" s="1">
        <v>45053</v>
      </c>
      <c r="B521" t="s">
        <v>43</v>
      </c>
      <c r="C521">
        <v>594</v>
      </c>
      <c r="D521" t="s">
        <v>19</v>
      </c>
      <c r="E521">
        <v>2500</v>
      </c>
      <c r="F521">
        <v>63</v>
      </c>
      <c r="G521">
        <v>36</v>
      </c>
      <c r="H521">
        <v>5000</v>
      </c>
      <c r="I521" s="2">
        <v>180000</v>
      </c>
      <c r="J521">
        <v>4</v>
      </c>
      <c r="K521" s="2">
        <v>4800</v>
      </c>
      <c r="L521" t="s">
        <v>28</v>
      </c>
      <c r="M521" t="s">
        <v>29</v>
      </c>
      <c r="N521" t="s">
        <v>30</v>
      </c>
      <c r="O521">
        <v>22374</v>
      </c>
      <c r="P521" t="s">
        <v>23</v>
      </c>
      <c r="Q521" t="s">
        <v>24</v>
      </c>
      <c r="R521" t="s">
        <v>31</v>
      </c>
    </row>
    <row r="522" spans="1:18" x14ac:dyDescent="0.25">
      <c r="A522" s="1">
        <v>45009</v>
      </c>
      <c r="B522" t="s">
        <v>47</v>
      </c>
      <c r="C522">
        <v>595</v>
      </c>
      <c r="D522" t="s">
        <v>45</v>
      </c>
      <c r="E522">
        <v>3000</v>
      </c>
      <c r="F522">
        <v>124</v>
      </c>
      <c r="G522">
        <v>13</v>
      </c>
      <c r="H522">
        <v>7000</v>
      </c>
      <c r="I522" s="2">
        <v>91000</v>
      </c>
      <c r="J522">
        <v>5</v>
      </c>
      <c r="K522" s="2">
        <v>6650</v>
      </c>
      <c r="L522" t="s">
        <v>33</v>
      </c>
      <c r="M522" t="s">
        <v>34</v>
      </c>
      <c r="N522" t="s">
        <v>22</v>
      </c>
      <c r="O522">
        <v>21438</v>
      </c>
      <c r="P522" t="s">
        <v>23</v>
      </c>
      <c r="Q522" t="s">
        <v>24</v>
      </c>
      <c r="R522" t="s">
        <v>31</v>
      </c>
    </row>
    <row r="523" spans="1:18" x14ac:dyDescent="0.25">
      <c r="A523" s="1">
        <v>44461</v>
      </c>
      <c r="B523" t="s">
        <v>26</v>
      </c>
      <c r="C523">
        <v>596</v>
      </c>
      <c r="D523" t="s">
        <v>51</v>
      </c>
      <c r="E523">
        <v>1000</v>
      </c>
      <c r="F523">
        <v>40</v>
      </c>
      <c r="G523">
        <v>6</v>
      </c>
      <c r="H523">
        <v>2500</v>
      </c>
      <c r="I523" s="2">
        <v>15000</v>
      </c>
      <c r="J523">
        <v>9</v>
      </c>
      <c r="K523" s="2">
        <v>2275</v>
      </c>
      <c r="L523" t="s">
        <v>28</v>
      </c>
      <c r="M523" t="s">
        <v>42</v>
      </c>
      <c r="N523" t="s">
        <v>22</v>
      </c>
      <c r="O523">
        <v>21055</v>
      </c>
      <c r="P523" t="s">
        <v>23</v>
      </c>
      <c r="Q523" t="s">
        <v>39</v>
      </c>
      <c r="R523" t="s">
        <v>31</v>
      </c>
    </row>
    <row r="524" spans="1:18" x14ac:dyDescent="0.25">
      <c r="A524" s="1">
        <v>44992</v>
      </c>
      <c r="B524" t="s">
        <v>47</v>
      </c>
      <c r="C524">
        <v>597</v>
      </c>
      <c r="D524" t="s">
        <v>48</v>
      </c>
      <c r="E524">
        <v>1500</v>
      </c>
      <c r="F524">
        <v>72</v>
      </c>
      <c r="G524">
        <v>71</v>
      </c>
      <c r="H524">
        <v>3500</v>
      </c>
      <c r="I524" s="2">
        <v>248500</v>
      </c>
      <c r="J524">
        <v>5</v>
      </c>
      <c r="K524" s="2">
        <v>3325</v>
      </c>
      <c r="L524" t="s">
        <v>38</v>
      </c>
      <c r="M524" t="s">
        <v>34</v>
      </c>
      <c r="N524" t="s">
        <v>35</v>
      </c>
      <c r="O524">
        <v>21683</v>
      </c>
      <c r="P524" t="s">
        <v>23</v>
      </c>
      <c r="Q524" t="s">
        <v>39</v>
      </c>
      <c r="R524" t="s">
        <v>31</v>
      </c>
    </row>
    <row r="525" spans="1:18" x14ac:dyDescent="0.25">
      <c r="A525" s="1">
        <v>45224</v>
      </c>
      <c r="B525" t="s">
        <v>32</v>
      </c>
      <c r="C525">
        <v>598</v>
      </c>
      <c r="D525" t="s">
        <v>19</v>
      </c>
      <c r="E525">
        <v>2500</v>
      </c>
      <c r="F525">
        <v>68</v>
      </c>
      <c r="G525">
        <v>13</v>
      </c>
      <c r="H525">
        <v>5000</v>
      </c>
      <c r="I525" s="2">
        <v>65000</v>
      </c>
      <c r="J525">
        <v>6</v>
      </c>
      <c r="K525" s="2">
        <v>4700</v>
      </c>
      <c r="L525" t="s">
        <v>28</v>
      </c>
      <c r="M525" t="s">
        <v>42</v>
      </c>
      <c r="N525" t="s">
        <v>35</v>
      </c>
      <c r="O525">
        <v>22607</v>
      </c>
      <c r="P525" t="s">
        <v>36</v>
      </c>
      <c r="Q525" t="s">
        <v>39</v>
      </c>
      <c r="R525" t="s">
        <v>46</v>
      </c>
    </row>
    <row r="526" spans="1:18" x14ac:dyDescent="0.25">
      <c r="A526" s="1">
        <v>44788</v>
      </c>
      <c r="B526" t="s">
        <v>43</v>
      </c>
      <c r="C526">
        <v>599</v>
      </c>
      <c r="D526" t="s">
        <v>51</v>
      </c>
      <c r="E526">
        <v>1000</v>
      </c>
      <c r="F526">
        <v>84</v>
      </c>
      <c r="G526">
        <v>63</v>
      </c>
      <c r="H526">
        <v>2500</v>
      </c>
      <c r="I526" s="2">
        <v>157500</v>
      </c>
      <c r="J526">
        <v>4</v>
      </c>
      <c r="K526" s="2">
        <v>2400</v>
      </c>
      <c r="L526" t="s">
        <v>50</v>
      </c>
      <c r="M526" t="s">
        <v>21</v>
      </c>
      <c r="N526" t="s">
        <v>30</v>
      </c>
      <c r="O526">
        <v>22423</v>
      </c>
      <c r="P526" t="s">
        <v>36</v>
      </c>
      <c r="Q526" t="s">
        <v>40</v>
      </c>
      <c r="R526" t="s">
        <v>25</v>
      </c>
    </row>
    <row r="527" spans="1:18" x14ac:dyDescent="0.25">
      <c r="A527" s="1">
        <v>45256</v>
      </c>
      <c r="B527" t="s">
        <v>52</v>
      </c>
      <c r="C527">
        <v>600</v>
      </c>
      <c r="D527" t="s">
        <v>51</v>
      </c>
      <c r="E527">
        <v>1000</v>
      </c>
      <c r="F527">
        <v>85</v>
      </c>
      <c r="G527">
        <v>54</v>
      </c>
      <c r="H527">
        <v>2500</v>
      </c>
      <c r="I527" s="2">
        <v>135000</v>
      </c>
      <c r="J527">
        <v>5</v>
      </c>
      <c r="K527" s="2">
        <v>2375</v>
      </c>
      <c r="L527" t="s">
        <v>38</v>
      </c>
      <c r="M527" t="s">
        <v>34</v>
      </c>
      <c r="N527" t="s">
        <v>35</v>
      </c>
      <c r="O527">
        <v>21351</v>
      </c>
      <c r="P527" t="s">
        <v>36</v>
      </c>
      <c r="Q527" t="s">
        <v>24</v>
      </c>
      <c r="R527" t="s">
        <v>46</v>
      </c>
    </row>
    <row r="528" spans="1:18" x14ac:dyDescent="0.25">
      <c r="A528" s="1">
        <v>44995</v>
      </c>
      <c r="B528" t="s">
        <v>49</v>
      </c>
      <c r="C528">
        <v>601</v>
      </c>
      <c r="D528" t="s">
        <v>51</v>
      </c>
      <c r="E528">
        <v>1000</v>
      </c>
      <c r="F528">
        <v>12</v>
      </c>
      <c r="G528">
        <v>41</v>
      </c>
      <c r="H528">
        <v>2500</v>
      </c>
      <c r="I528" s="2">
        <v>102500</v>
      </c>
      <c r="J528">
        <v>0</v>
      </c>
      <c r="K528" s="2">
        <v>2500</v>
      </c>
      <c r="L528" t="s">
        <v>50</v>
      </c>
      <c r="M528" t="s">
        <v>34</v>
      </c>
      <c r="N528" t="s">
        <v>35</v>
      </c>
      <c r="O528">
        <v>22746</v>
      </c>
      <c r="P528" t="s">
        <v>23</v>
      </c>
      <c r="Q528" t="s">
        <v>39</v>
      </c>
      <c r="R528" t="s">
        <v>46</v>
      </c>
    </row>
    <row r="529" spans="1:18" x14ac:dyDescent="0.25">
      <c r="A529" s="1">
        <v>44740</v>
      </c>
      <c r="B529" t="s">
        <v>32</v>
      </c>
      <c r="C529">
        <v>602</v>
      </c>
      <c r="D529" t="s">
        <v>51</v>
      </c>
      <c r="E529">
        <v>1000</v>
      </c>
      <c r="F529">
        <v>48</v>
      </c>
      <c r="G529">
        <v>70</v>
      </c>
      <c r="H529">
        <v>2500</v>
      </c>
      <c r="I529" s="2">
        <v>175000</v>
      </c>
      <c r="J529">
        <v>2</v>
      </c>
      <c r="K529" s="2">
        <v>2450</v>
      </c>
      <c r="L529" t="s">
        <v>33</v>
      </c>
      <c r="M529" t="s">
        <v>34</v>
      </c>
      <c r="N529" t="s">
        <v>22</v>
      </c>
      <c r="O529">
        <v>21120</v>
      </c>
      <c r="P529" t="s">
        <v>23</v>
      </c>
      <c r="Q529" t="s">
        <v>24</v>
      </c>
      <c r="R529" t="s">
        <v>31</v>
      </c>
    </row>
    <row r="530" spans="1:18" x14ac:dyDescent="0.25">
      <c r="A530" s="1">
        <v>44869</v>
      </c>
      <c r="B530" t="s">
        <v>41</v>
      </c>
      <c r="C530">
        <v>603</v>
      </c>
      <c r="D530" t="s">
        <v>45</v>
      </c>
      <c r="E530">
        <v>3000</v>
      </c>
      <c r="F530">
        <v>92</v>
      </c>
      <c r="G530">
        <v>97</v>
      </c>
      <c r="H530">
        <v>7000</v>
      </c>
      <c r="I530" s="2">
        <v>679000</v>
      </c>
      <c r="J530">
        <v>0</v>
      </c>
      <c r="K530" s="2">
        <v>7000</v>
      </c>
      <c r="L530" t="s">
        <v>50</v>
      </c>
      <c r="M530" t="s">
        <v>21</v>
      </c>
      <c r="N530" t="s">
        <v>35</v>
      </c>
      <c r="O530">
        <v>21276</v>
      </c>
      <c r="P530" t="s">
        <v>36</v>
      </c>
      <c r="Q530" t="s">
        <v>24</v>
      </c>
      <c r="R530" t="s">
        <v>25</v>
      </c>
    </row>
    <row r="531" spans="1:18" x14ac:dyDescent="0.25">
      <c r="A531" s="1">
        <v>44396</v>
      </c>
      <c r="B531" t="s">
        <v>18</v>
      </c>
      <c r="C531">
        <v>605</v>
      </c>
      <c r="D531" t="s">
        <v>19</v>
      </c>
      <c r="E531">
        <v>2500</v>
      </c>
      <c r="F531">
        <v>113</v>
      </c>
      <c r="G531">
        <v>62</v>
      </c>
      <c r="H531">
        <v>5000</v>
      </c>
      <c r="I531" s="2">
        <v>310000</v>
      </c>
      <c r="J531">
        <v>9</v>
      </c>
      <c r="K531" s="2">
        <v>4550</v>
      </c>
      <c r="L531" t="s">
        <v>50</v>
      </c>
      <c r="M531" t="s">
        <v>34</v>
      </c>
      <c r="N531" t="s">
        <v>30</v>
      </c>
      <c r="O531">
        <v>22349</v>
      </c>
      <c r="P531" t="s">
        <v>36</v>
      </c>
      <c r="Q531" t="s">
        <v>39</v>
      </c>
      <c r="R531" t="s">
        <v>31</v>
      </c>
    </row>
    <row r="532" spans="1:18" x14ac:dyDescent="0.25">
      <c r="A532" s="1">
        <v>45271</v>
      </c>
      <c r="B532" t="s">
        <v>47</v>
      </c>
      <c r="C532">
        <v>606</v>
      </c>
      <c r="D532" t="s">
        <v>48</v>
      </c>
      <c r="E532">
        <v>1500</v>
      </c>
      <c r="F532">
        <v>101</v>
      </c>
      <c r="G532">
        <v>43</v>
      </c>
      <c r="H532">
        <v>3500</v>
      </c>
      <c r="I532" s="2">
        <v>150500</v>
      </c>
      <c r="J532">
        <v>7</v>
      </c>
      <c r="K532" s="2">
        <v>3255</v>
      </c>
      <c r="L532" t="s">
        <v>33</v>
      </c>
      <c r="M532" t="s">
        <v>21</v>
      </c>
      <c r="N532" t="s">
        <v>35</v>
      </c>
      <c r="O532">
        <v>21616</v>
      </c>
      <c r="P532" t="s">
        <v>36</v>
      </c>
      <c r="Q532" t="s">
        <v>40</v>
      </c>
      <c r="R532" t="s">
        <v>25</v>
      </c>
    </row>
    <row r="533" spans="1:18" x14ac:dyDescent="0.25">
      <c r="A533" s="1">
        <v>44391</v>
      </c>
      <c r="B533" t="s">
        <v>49</v>
      </c>
      <c r="C533">
        <v>607</v>
      </c>
      <c r="D533" t="s">
        <v>27</v>
      </c>
      <c r="E533">
        <v>1500</v>
      </c>
      <c r="F533">
        <v>69</v>
      </c>
      <c r="G533">
        <v>92</v>
      </c>
      <c r="H533">
        <v>3000</v>
      </c>
      <c r="I533" s="2">
        <v>276000</v>
      </c>
      <c r="J533">
        <v>9</v>
      </c>
      <c r="K533" s="2">
        <v>2730</v>
      </c>
      <c r="L533" t="s">
        <v>38</v>
      </c>
      <c r="M533" t="s">
        <v>34</v>
      </c>
      <c r="N533" t="s">
        <v>35</v>
      </c>
      <c r="O533">
        <v>21523</v>
      </c>
      <c r="P533" t="s">
        <v>23</v>
      </c>
      <c r="Q533" t="s">
        <v>40</v>
      </c>
      <c r="R533" t="s">
        <v>46</v>
      </c>
    </row>
    <row r="534" spans="1:18" x14ac:dyDescent="0.25">
      <c r="A534" s="1">
        <v>44795</v>
      </c>
      <c r="B534" t="s">
        <v>41</v>
      </c>
      <c r="C534">
        <v>608</v>
      </c>
      <c r="D534" t="s">
        <v>27</v>
      </c>
      <c r="E534">
        <v>1500</v>
      </c>
      <c r="F534">
        <v>143</v>
      </c>
      <c r="G534">
        <v>3</v>
      </c>
      <c r="H534">
        <v>3000</v>
      </c>
      <c r="I534" s="2">
        <v>9000</v>
      </c>
      <c r="J534">
        <v>6</v>
      </c>
      <c r="K534" s="2">
        <v>2820</v>
      </c>
      <c r="L534" t="s">
        <v>28</v>
      </c>
      <c r="M534" t="s">
        <v>29</v>
      </c>
      <c r="N534" t="s">
        <v>22</v>
      </c>
      <c r="O534">
        <v>22761</v>
      </c>
      <c r="P534" t="s">
        <v>36</v>
      </c>
      <c r="Q534" t="s">
        <v>39</v>
      </c>
      <c r="R534" t="s">
        <v>31</v>
      </c>
    </row>
    <row r="535" spans="1:18" x14ac:dyDescent="0.25">
      <c r="A535" s="1">
        <v>44713</v>
      </c>
      <c r="B535" t="s">
        <v>47</v>
      </c>
      <c r="C535">
        <v>610</v>
      </c>
      <c r="D535" t="s">
        <v>45</v>
      </c>
      <c r="E535">
        <v>3000</v>
      </c>
      <c r="F535">
        <v>146</v>
      </c>
      <c r="G535">
        <v>40</v>
      </c>
      <c r="H535">
        <v>7000</v>
      </c>
      <c r="I535" s="2">
        <v>280000</v>
      </c>
      <c r="J535">
        <v>8</v>
      </c>
      <c r="K535" s="2">
        <v>6440</v>
      </c>
      <c r="L535" t="s">
        <v>38</v>
      </c>
      <c r="M535" t="s">
        <v>34</v>
      </c>
      <c r="N535" t="s">
        <v>30</v>
      </c>
      <c r="O535">
        <v>21313</v>
      </c>
      <c r="P535" t="s">
        <v>36</v>
      </c>
      <c r="Q535" t="s">
        <v>40</v>
      </c>
      <c r="R535" t="s">
        <v>46</v>
      </c>
    </row>
    <row r="536" spans="1:18" x14ac:dyDescent="0.25">
      <c r="A536" s="1">
        <v>44458</v>
      </c>
      <c r="B536" t="s">
        <v>54</v>
      </c>
      <c r="C536">
        <v>612</v>
      </c>
      <c r="D536" t="s">
        <v>48</v>
      </c>
      <c r="E536">
        <v>1500</v>
      </c>
      <c r="F536">
        <v>13</v>
      </c>
      <c r="G536">
        <v>11</v>
      </c>
      <c r="H536">
        <v>3500</v>
      </c>
      <c r="I536" s="2">
        <v>38500</v>
      </c>
      <c r="J536">
        <v>2</v>
      </c>
      <c r="K536" s="2">
        <v>3430</v>
      </c>
      <c r="L536" t="s">
        <v>33</v>
      </c>
      <c r="M536" t="s">
        <v>21</v>
      </c>
      <c r="N536" t="s">
        <v>22</v>
      </c>
      <c r="O536">
        <v>22859</v>
      </c>
      <c r="P536" t="s">
        <v>36</v>
      </c>
      <c r="Q536" t="s">
        <v>24</v>
      </c>
      <c r="R536" t="s">
        <v>25</v>
      </c>
    </row>
    <row r="537" spans="1:18" x14ac:dyDescent="0.25">
      <c r="A537" s="1">
        <v>44563</v>
      </c>
      <c r="B537" t="s">
        <v>49</v>
      </c>
      <c r="C537">
        <v>614</v>
      </c>
      <c r="D537" t="s">
        <v>51</v>
      </c>
      <c r="E537">
        <v>1000</v>
      </c>
      <c r="F537">
        <v>136</v>
      </c>
      <c r="G537">
        <v>59</v>
      </c>
      <c r="H537">
        <v>2500</v>
      </c>
      <c r="I537" s="2">
        <v>147500</v>
      </c>
      <c r="J537">
        <v>0</v>
      </c>
      <c r="K537" s="2">
        <v>2500</v>
      </c>
      <c r="L537" t="s">
        <v>38</v>
      </c>
      <c r="M537" t="s">
        <v>42</v>
      </c>
      <c r="N537" t="s">
        <v>22</v>
      </c>
      <c r="O537">
        <v>21841</v>
      </c>
      <c r="P537" t="s">
        <v>23</v>
      </c>
      <c r="Q537" t="s">
        <v>24</v>
      </c>
      <c r="R537" t="s">
        <v>25</v>
      </c>
    </row>
    <row r="538" spans="1:18" x14ac:dyDescent="0.25">
      <c r="A538" s="1">
        <v>45146</v>
      </c>
      <c r="B538" t="s">
        <v>32</v>
      </c>
      <c r="C538">
        <v>615</v>
      </c>
      <c r="D538" t="s">
        <v>19</v>
      </c>
      <c r="E538">
        <v>2500</v>
      </c>
      <c r="F538">
        <v>111</v>
      </c>
      <c r="G538">
        <v>66</v>
      </c>
      <c r="H538">
        <v>5000</v>
      </c>
      <c r="I538" s="2">
        <v>330000</v>
      </c>
      <c r="J538">
        <v>6</v>
      </c>
      <c r="K538" s="2">
        <v>4700</v>
      </c>
      <c r="L538" t="s">
        <v>38</v>
      </c>
      <c r="M538" t="s">
        <v>34</v>
      </c>
      <c r="N538" t="s">
        <v>35</v>
      </c>
      <c r="O538">
        <v>21081</v>
      </c>
      <c r="P538" t="s">
        <v>36</v>
      </c>
      <c r="Q538" t="s">
        <v>24</v>
      </c>
      <c r="R538" t="s">
        <v>46</v>
      </c>
    </row>
    <row r="539" spans="1:18" x14ac:dyDescent="0.25">
      <c r="A539" s="1">
        <v>45049</v>
      </c>
      <c r="B539" t="s">
        <v>37</v>
      </c>
      <c r="C539">
        <v>617</v>
      </c>
      <c r="D539" t="s">
        <v>45</v>
      </c>
      <c r="E539">
        <v>3000</v>
      </c>
      <c r="F539">
        <v>126</v>
      </c>
      <c r="G539">
        <v>23</v>
      </c>
      <c r="H539">
        <v>7000</v>
      </c>
      <c r="I539" s="2">
        <v>161000</v>
      </c>
      <c r="J539">
        <v>3</v>
      </c>
      <c r="K539" s="2">
        <v>6790</v>
      </c>
      <c r="L539" t="s">
        <v>50</v>
      </c>
      <c r="M539" t="s">
        <v>21</v>
      </c>
      <c r="N539" t="s">
        <v>35</v>
      </c>
      <c r="O539">
        <v>21444</v>
      </c>
      <c r="P539" t="s">
        <v>23</v>
      </c>
      <c r="Q539" t="s">
        <v>39</v>
      </c>
      <c r="R539" t="s">
        <v>31</v>
      </c>
    </row>
    <row r="540" spans="1:18" x14ac:dyDescent="0.25">
      <c r="A540" s="1">
        <v>45085</v>
      </c>
      <c r="B540" t="s">
        <v>32</v>
      </c>
      <c r="C540">
        <v>618</v>
      </c>
      <c r="D540" t="s">
        <v>48</v>
      </c>
      <c r="E540">
        <v>1500</v>
      </c>
      <c r="F540">
        <v>132</v>
      </c>
      <c r="G540">
        <v>7</v>
      </c>
      <c r="H540">
        <v>3500</v>
      </c>
      <c r="I540" s="2">
        <v>24500</v>
      </c>
      <c r="J540">
        <v>2</v>
      </c>
      <c r="K540" s="2">
        <v>3430</v>
      </c>
      <c r="L540" t="s">
        <v>33</v>
      </c>
      <c r="M540" t="s">
        <v>42</v>
      </c>
      <c r="N540" t="s">
        <v>30</v>
      </c>
      <c r="O540">
        <v>21005</v>
      </c>
      <c r="P540" t="s">
        <v>36</v>
      </c>
      <c r="Q540" t="s">
        <v>39</v>
      </c>
      <c r="R540" t="s">
        <v>31</v>
      </c>
    </row>
    <row r="541" spans="1:18" x14ac:dyDescent="0.25">
      <c r="A541" s="1">
        <v>44401</v>
      </c>
      <c r="B541" t="s">
        <v>43</v>
      </c>
      <c r="C541">
        <v>619</v>
      </c>
      <c r="D541" t="s">
        <v>51</v>
      </c>
      <c r="E541">
        <v>1000</v>
      </c>
      <c r="F541">
        <v>130</v>
      </c>
      <c r="G541">
        <v>42</v>
      </c>
      <c r="H541">
        <v>2500</v>
      </c>
      <c r="I541" s="2">
        <v>105000</v>
      </c>
      <c r="J541">
        <v>7</v>
      </c>
      <c r="K541" s="2">
        <v>2325</v>
      </c>
      <c r="L541" t="s">
        <v>50</v>
      </c>
      <c r="M541" t="s">
        <v>34</v>
      </c>
      <c r="N541" t="s">
        <v>30</v>
      </c>
      <c r="O541">
        <v>21917</v>
      </c>
      <c r="P541" t="s">
        <v>23</v>
      </c>
      <c r="Q541" t="s">
        <v>39</v>
      </c>
      <c r="R541" t="s">
        <v>46</v>
      </c>
    </row>
    <row r="542" spans="1:18" x14ac:dyDescent="0.25">
      <c r="A542" s="1">
        <v>45174</v>
      </c>
      <c r="B542" t="s">
        <v>37</v>
      </c>
      <c r="C542">
        <v>621</v>
      </c>
      <c r="D542" t="s">
        <v>51</v>
      </c>
      <c r="E542">
        <v>1000</v>
      </c>
      <c r="F542">
        <v>38</v>
      </c>
      <c r="G542">
        <v>100</v>
      </c>
      <c r="H542">
        <v>2500</v>
      </c>
      <c r="I542" s="2">
        <v>250000</v>
      </c>
      <c r="J542">
        <v>7</v>
      </c>
      <c r="K542" s="2">
        <v>2325</v>
      </c>
      <c r="L542" t="s">
        <v>38</v>
      </c>
      <c r="M542" t="s">
        <v>34</v>
      </c>
      <c r="N542" t="s">
        <v>30</v>
      </c>
      <c r="O542">
        <v>21341</v>
      </c>
      <c r="P542" t="s">
        <v>23</v>
      </c>
      <c r="Q542" t="s">
        <v>24</v>
      </c>
      <c r="R542" t="s">
        <v>25</v>
      </c>
    </row>
    <row r="543" spans="1:18" x14ac:dyDescent="0.25">
      <c r="A543" s="1">
        <v>45248</v>
      </c>
      <c r="B543" t="s">
        <v>44</v>
      </c>
      <c r="C543">
        <v>623</v>
      </c>
      <c r="D543" t="s">
        <v>45</v>
      </c>
      <c r="E543">
        <v>3000</v>
      </c>
      <c r="F543">
        <v>97</v>
      </c>
      <c r="G543">
        <v>39</v>
      </c>
      <c r="H543">
        <v>7000</v>
      </c>
      <c r="I543" s="2">
        <v>273000</v>
      </c>
      <c r="J543">
        <v>1</v>
      </c>
      <c r="K543" s="2">
        <v>6930</v>
      </c>
      <c r="L543" t="s">
        <v>50</v>
      </c>
      <c r="M543" t="s">
        <v>21</v>
      </c>
      <c r="N543" t="s">
        <v>35</v>
      </c>
      <c r="O543">
        <v>22093</v>
      </c>
      <c r="P543" t="s">
        <v>23</v>
      </c>
      <c r="Q543" t="s">
        <v>24</v>
      </c>
      <c r="R543" t="s">
        <v>46</v>
      </c>
    </row>
    <row r="544" spans="1:18" x14ac:dyDescent="0.25">
      <c r="A544" s="1">
        <v>44521</v>
      </c>
      <c r="B544" t="s">
        <v>32</v>
      </c>
      <c r="C544">
        <v>624</v>
      </c>
      <c r="D544" t="s">
        <v>48</v>
      </c>
      <c r="E544">
        <v>1500</v>
      </c>
      <c r="F544">
        <v>47</v>
      </c>
      <c r="G544">
        <v>32</v>
      </c>
      <c r="H544">
        <v>3500</v>
      </c>
      <c r="I544" s="2">
        <v>112000</v>
      </c>
      <c r="J544">
        <v>5</v>
      </c>
      <c r="K544" s="2">
        <v>3325</v>
      </c>
      <c r="L544" t="s">
        <v>28</v>
      </c>
      <c r="M544" t="s">
        <v>21</v>
      </c>
      <c r="N544" t="s">
        <v>30</v>
      </c>
      <c r="O544">
        <v>21654</v>
      </c>
      <c r="P544" t="s">
        <v>23</v>
      </c>
      <c r="Q544" t="s">
        <v>24</v>
      </c>
      <c r="R544" t="s">
        <v>46</v>
      </c>
    </row>
    <row r="545" spans="1:18" x14ac:dyDescent="0.25">
      <c r="A545" s="1">
        <v>45234</v>
      </c>
      <c r="B545" t="s">
        <v>37</v>
      </c>
      <c r="C545">
        <v>625</v>
      </c>
      <c r="D545" t="s">
        <v>51</v>
      </c>
      <c r="E545">
        <v>1000</v>
      </c>
      <c r="F545">
        <v>30</v>
      </c>
      <c r="G545">
        <v>26</v>
      </c>
      <c r="H545">
        <v>2500</v>
      </c>
      <c r="I545" s="2">
        <v>65000</v>
      </c>
      <c r="J545">
        <v>5</v>
      </c>
      <c r="K545" s="2">
        <v>2375</v>
      </c>
      <c r="L545" t="s">
        <v>20</v>
      </c>
      <c r="M545" t="s">
        <v>42</v>
      </c>
      <c r="N545" t="s">
        <v>30</v>
      </c>
      <c r="O545">
        <v>21041</v>
      </c>
      <c r="P545" t="s">
        <v>36</v>
      </c>
      <c r="Q545" t="s">
        <v>39</v>
      </c>
      <c r="R545" t="s">
        <v>25</v>
      </c>
    </row>
    <row r="546" spans="1:18" x14ac:dyDescent="0.25">
      <c r="A546" s="1">
        <v>45276</v>
      </c>
      <c r="B546" t="s">
        <v>32</v>
      </c>
      <c r="C546">
        <v>626</v>
      </c>
      <c r="D546" t="s">
        <v>19</v>
      </c>
      <c r="E546">
        <v>2500</v>
      </c>
      <c r="F546">
        <v>46</v>
      </c>
      <c r="G546">
        <v>46</v>
      </c>
      <c r="H546">
        <v>5000</v>
      </c>
      <c r="I546" s="2">
        <v>230000</v>
      </c>
      <c r="J546">
        <v>6</v>
      </c>
      <c r="K546" s="2">
        <v>4700</v>
      </c>
      <c r="L546" t="s">
        <v>38</v>
      </c>
      <c r="M546" t="s">
        <v>34</v>
      </c>
      <c r="N546" t="s">
        <v>30</v>
      </c>
      <c r="O546">
        <v>21368</v>
      </c>
      <c r="P546" t="s">
        <v>36</v>
      </c>
      <c r="Q546" t="s">
        <v>40</v>
      </c>
      <c r="R546" t="s">
        <v>31</v>
      </c>
    </row>
    <row r="547" spans="1:18" x14ac:dyDescent="0.25">
      <c r="A547" s="1">
        <v>45118</v>
      </c>
      <c r="B547" t="s">
        <v>37</v>
      </c>
      <c r="C547">
        <v>627</v>
      </c>
      <c r="D547" t="s">
        <v>51</v>
      </c>
      <c r="E547">
        <v>1000</v>
      </c>
      <c r="F547">
        <v>105</v>
      </c>
      <c r="G547">
        <v>18</v>
      </c>
      <c r="H547">
        <v>2500</v>
      </c>
      <c r="I547" s="2">
        <v>45000</v>
      </c>
      <c r="J547">
        <v>2</v>
      </c>
      <c r="K547" s="2">
        <v>2450</v>
      </c>
      <c r="L547" t="s">
        <v>38</v>
      </c>
      <c r="M547" t="s">
        <v>21</v>
      </c>
      <c r="N547" t="s">
        <v>35</v>
      </c>
      <c r="O547">
        <v>21241</v>
      </c>
      <c r="P547" t="s">
        <v>23</v>
      </c>
      <c r="Q547" t="s">
        <v>24</v>
      </c>
      <c r="R547" t="s">
        <v>31</v>
      </c>
    </row>
    <row r="548" spans="1:18" x14ac:dyDescent="0.25">
      <c r="A548" s="1">
        <v>44955</v>
      </c>
      <c r="B548" t="s">
        <v>44</v>
      </c>
      <c r="C548">
        <v>628</v>
      </c>
      <c r="D548" t="s">
        <v>48</v>
      </c>
      <c r="E548">
        <v>1500</v>
      </c>
      <c r="F548">
        <v>89</v>
      </c>
      <c r="G548">
        <v>27</v>
      </c>
      <c r="H548">
        <v>3500</v>
      </c>
      <c r="I548" s="2">
        <v>94500</v>
      </c>
      <c r="J548">
        <v>10</v>
      </c>
      <c r="K548" s="2">
        <v>3150</v>
      </c>
      <c r="L548" t="s">
        <v>50</v>
      </c>
      <c r="M548" t="s">
        <v>21</v>
      </c>
      <c r="N548" t="s">
        <v>22</v>
      </c>
      <c r="O548">
        <v>21761</v>
      </c>
      <c r="P548" t="s">
        <v>23</v>
      </c>
      <c r="Q548" t="s">
        <v>24</v>
      </c>
      <c r="R548" t="s">
        <v>31</v>
      </c>
    </row>
    <row r="549" spans="1:18" x14ac:dyDescent="0.25">
      <c r="A549" s="1">
        <v>45084</v>
      </c>
      <c r="B549" t="s">
        <v>53</v>
      </c>
      <c r="C549">
        <v>629</v>
      </c>
      <c r="D549" t="s">
        <v>51</v>
      </c>
      <c r="E549">
        <v>1000</v>
      </c>
      <c r="F549">
        <v>65</v>
      </c>
      <c r="G549">
        <v>97</v>
      </c>
      <c r="H549">
        <v>2500</v>
      </c>
      <c r="I549" s="2">
        <v>242500</v>
      </c>
      <c r="J549">
        <v>0</v>
      </c>
      <c r="K549" s="2">
        <v>2500</v>
      </c>
      <c r="L549" t="s">
        <v>33</v>
      </c>
      <c r="M549" t="s">
        <v>29</v>
      </c>
      <c r="N549" t="s">
        <v>30</v>
      </c>
      <c r="O549">
        <v>21812</v>
      </c>
      <c r="P549" t="s">
        <v>36</v>
      </c>
      <c r="Q549" t="s">
        <v>40</v>
      </c>
      <c r="R549" t="s">
        <v>46</v>
      </c>
    </row>
    <row r="550" spans="1:18" x14ac:dyDescent="0.25">
      <c r="A550" s="1">
        <v>44596</v>
      </c>
      <c r="B550" t="s">
        <v>47</v>
      </c>
      <c r="C550">
        <v>631</v>
      </c>
      <c r="D550" t="s">
        <v>51</v>
      </c>
      <c r="E550">
        <v>1000</v>
      </c>
      <c r="F550">
        <v>53</v>
      </c>
      <c r="G550">
        <v>95</v>
      </c>
      <c r="H550">
        <v>2500</v>
      </c>
      <c r="I550" s="2">
        <v>237500</v>
      </c>
      <c r="J550">
        <v>4</v>
      </c>
      <c r="K550" s="2">
        <v>2400</v>
      </c>
      <c r="L550" t="s">
        <v>33</v>
      </c>
      <c r="M550" t="s">
        <v>42</v>
      </c>
      <c r="N550" t="s">
        <v>22</v>
      </c>
      <c r="O550">
        <v>22952</v>
      </c>
      <c r="P550" t="s">
        <v>23</v>
      </c>
      <c r="Q550" t="s">
        <v>40</v>
      </c>
      <c r="R550" t="s">
        <v>31</v>
      </c>
    </row>
    <row r="551" spans="1:18" x14ac:dyDescent="0.25">
      <c r="A551" s="1">
        <v>45262</v>
      </c>
      <c r="B551" t="s">
        <v>53</v>
      </c>
      <c r="C551">
        <v>632</v>
      </c>
      <c r="D551" t="s">
        <v>51</v>
      </c>
      <c r="E551">
        <v>1000</v>
      </c>
      <c r="F551">
        <v>63</v>
      </c>
      <c r="G551">
        <v>57</v>
      </c>
      <c r="H551">
        <v>2500</v>
      </c>
      <c r="I551" s="2">
        <v>142500</v>
      </c>
      <c r="J551">
        <v>2</v>
      </c>
      <c r="K551" s="2">
        <v>2450</v>
      </c>
      <c r="L551" t="s">
        <v>38</v>
      </c>
      <c r="M551" t="s">
        <v>21</v>
      </c>
      <c r="N551" t="s">
        <v>30</v>
      </c>
      <c r="O551">
        <v>22564</v>
      </c>
      <c r="P551" t="s">
        <v>23</v>
      </c>
      <c r="Q551" t="s">
        <v>24</v>
      </c>
      <c r="R551" t="s">
        <v>46</v>
      </c>
    </row>
    <row r="552" spans="1:18" x14ac:dyDescent="0.25">
      <c r="A552" s="1">
        <v>44397</v>
      </c>
      <c r="B552" t="s">
        <v>18</v>
      </c>
      <c r="C552">
        <v>633</v>
      </c>
      <c r="D552" t="s">
        <v>51</v>
      </c>
      <c r="E552">
        <v>1000</v>
      </c>
      <c r="F552">
        <v>47</v>
      </c>
      <c r="G552">
        <v>92</v>
      </c>
      <c r="H552">
        <v>2500</v>
      </c>
      <c r="I552" s="2">
        <v>230000</v>
      </c>
      <c r="J552">
        <v>10</v>
      </c>
      <c r="K552" s="2">
        <v>2250</v>
      </c>
      <c r="L552" t="s">
        <v>38</v>
      </c>
      <c r="M552" t="s">
        <v>29</v>
      </c>
      <c r="N552" t="s">
        <v>30</v>
      </c>
      <c r="O552">
        <v>22086</v>
      </c>
      <c r="P552" t="s">
        <v>36</v>
      </c>
      <c r="Q552" t="s">
        <v>40</v>
      </c>
      <c r="R552" t="s">
        <v>25</v>
      </c>
    </row>
    <row r="553" spans="1:18" x14ac:dyDescent="0.25">
      <c r="A553" s="1">
        <v>44402</v>
      </c>
      <c r="B553" t="s">
        <v>54</v>
      </c>
      <c r="C553">
        <v>635</v>
      </c>
      <c r="D553" t="s">
        <v>45</v>
      </c>
      <c r="E553">
        <v>3000</v>
      </c>
      <c r="F553">
        <v>119</v>
      </c>
      <c r="G553">
        <v>6</v>
      </c>
      <c r="H553">
        <v>7000</v>
      </c>
      <c r="I553" s="2">
        <v>42000</v>
      </c>
      <c r="J553">
        <v>7</v>
      </c>
      <c r="K553" s="2">
        <v>6510</v>
      </c>
      <c r="L553" t="s">
        <v>38</v>
      </c>
      <c r="M553" t="s">
        <v>21</v>
      </c>
      <c r="N553" t="s">
        <v>22</v>
      </c>
      <c r="O553">
        <v>21578</v>
      </c>
      <c r="P553" t="s">
        <v>36</v>
      </c>
      <c r="Q553" t="s">
        <v>40</v>
      </c>
      <c r="R553" t="s">
        <v>46</v>
      </c>
    </row>
    <row r="554" spans="1:18" x14ac:dyDescent="0.25">
      <c r="A554" s="1">
        <v>44981</v>
      </c>
      <c r="B554" t="s">
        <v>26</v>
      </c>
      <c r="C554">
        <v>637</v>
      </c>
      <c r="D554" t="s">
        <v>19</v>
      </c>
      <c r="E554">
        <v>2500</v>
      </c>
      <c r="F554">
        <v>15</v>
      </c>
      <c r="G554">
        <v>20</v>
      </c>
      <c r="H554">
        <v>5000</v>
      </c>
      <c r="I554" s="2">
        <v>100000</v>
      </c>
      <c r="J554">
        <v>0</v>
      </c>
      <c r="K554" s="2">
        <v>5000</v>
      </c>
      <c r="L554" t="s">
        <v>50</v>
      </c>
      <c r="M554" t="s">
        <v>34</v>
      </c>
      <c r="N554" t="s">
        <v>35</v>
      </c>
      <c r="O554">
        <v>22426</v>
      </c>
      <c r="P554" t="s">
        <v>23</v>
      </c>
      <c r="Q554" t="s">
        <v>24</v>
      </c>
      <c r="R554" t="s">
        <v>31</v>
      </c>
    </row>
    <row r="555" spans="1:18" x14ac:dyDescent="0.25">
      <c r="A555" s="1">
        <v>44919</v>
      </c>
      <c r="B555" t="s">
        <v>53</v>
      </c>
      <c r="C555">
        <v>638</v>
      </c>
      <c r="D555" t="s">
        <v>27</v>
      </c>
      <c r="E555">
        <v>1500</v>
      </c>
      <c r="F555">
        <v>85</v>
      </c>
      <c r="G555">
        <v>33</v>
      </c>
      <c r="H555">
        <v>3000</v>
      </c>
      <c r="I555" s="2">
        <v>99000</v>
      </c>
      <c r="J555">
        <v>4</v>
      </c>
      <c r="K555" s="2">
        <v>2880</v>
      </c>
      <c r="L555" t="s">
        <v>50</v>
      </c>
      <c r="M555" t="s">
        <v>34</v>
      </c>
      <c r="N555" t="s">
        <v>35</v>
      </c>
      <c r="O555">
        <v>21262</v>
      </c>
      <c r="P555" t="s">
        <v>36</v>
      </c>
      <c r="Q555" t="s">
        <v>24</v>
      </c>
      <c r="R555" t="s">
        <v>25</v>
      </c>
    </row>
    <row r="556" spans="1:18" x14ac:dyDescent="0.25">
      <c r="A556" s="1">
        <v>44765</v>
      </c>
      <c r="B556" t="s">
        <v>26</v>
      </c>
      <c r="C556">
        <v>639</v>
      </c>
      <c r="D556" t="s">
        <v>27</v>
      </c>
      <c r="E556">
        <v>1500</v>
      </c>
      <c r="F556">
        <v>102</v>
      </c>
      <c r="G556">
        <v>49</v>
      </c>
      <c r="H556">
        <v>3000</v>
      </c>
      <c r="I556" s="2">
        <v>147000</v>
      </c>
      <c r="J556">
        <v>3</v>
      </c>
      <c r="K556" s="2">
        <v>2910</v>
      </c>
      <c r="L556" t="s">
        <v>50</v>
      </c>
      <c r="M556" t="s">
        <v>21</v>
      </c>
      <c r="N556" t="s">
        <v>35</v>
      </c>
      <c r="O556">
        <v>21306</v>
      </c>
      <c r="P556" t="s">
        <v>36</v>
      </c>
      <c r="Q556" t="s">
        <v>40</v>
      </c>
      <c r="R556" t="s">
        <v>46</v>
      </c>
    </row>
    <row r="557" spans="1:18" x14ac:dyDescent="0.25">
      <c r="A557" s="1">
        <v>44752</v>
      </c>
      <c r="B557" t="s">
        <v>52</v>
      </c>
      <c r="C557">
        <v>640</v>
      </c>
      <c r="D557" t="s">
        <v>45</v>
      </c>
      <c r="E557">
        <v>3000</v>
      </c>
      <c r="F557">
        <v>110</v>
      </c>
      <c r="G557">
        <v>13</v>
      </c>
      <c r="H557">
        <v>7000</v>
      </c>
      <c r="I557" s="2">
        <v>91000</v>
      </c>
      <c r="J557">
        <v>2</v>
      </c>
      <c r="K557" s="2">
        <v>6860</v>
      </c>
      <c r="L557" t="s">
        <v>33</v>
      </c>
      <c r="M557" t="s">
        <v>34</v>
      </c>
      <c r="N557" t="s">
        <v>22</v>
      </c>
      <c r="O557">
        <v>21472</v>
      </c>
      <c r="P557" t="s">
        <v>36</v>
      </c>
      <c r="Q557" t="s">
        <v>24</v>
      </c>
      <c r="R557" t="s">
        <v>31</v>
      </c>
    </row>
    <row r="558" spans="1:18" x14ac:dyDescent="0.25">
      <c r="A558" s="1">
        <v>44756</v>
      </c>
      <c r="B558" t="s">
        <v>43</v>
      </c>
      <c r="C558">
        <v>641</v>
      </c>
      <c r="D558" t="s">
        <v>48</v>
      </c>
      <c r="E558">
        <v>1500</v>
      </c>
      <c r="F558">
        <v>72</v>
      </c>
      <c r="G558">
        <v>1</v>
      </c>
      <c r="H558">
        <v>3500</v>
      </c>
      <c r="I558" s="2">
        <v>3500</v>
      </c>
      <c r="J558">
        <v>5</v>
      </c>
      <c r="K558" s="2">
        <v>3325</v>
      </c>
      <c r="L558" t="s">
        <v>28</v>
      </c>
      <c r="M558" t="s">
        <v>42</v>
      </c>
      <c r="N558" t="s">
        <v>22</v>
      </c>
      <c r="O558">
        <v>21133</v>
      </c>
      <c r="P558" t="s">
        <v>36</v>
      </c>
      <c r="Q558" t="s">
        <v>24</v>
      </c>
      <c r="R558" t="s">
        <v>25</v>
      </c>
    </row>
    <row r="559" spans="1:18" x14ac:dyDescent="0.25">
      <c r="A559" s="1">
        <v>44639</v>
      </c>
      <c r="B559" t="s">
        <v>32</v>
      </c>
      <c r="C559">
        <v>642</v>
      </c>
      <c r="D559" t="s">
        <v>19</v>
      </c>
      <c r="E559">
        <v>2500</v>
      </c>
      <c r="F559">
        <v>31</v>
      </c>
      <c r="G559">
        <v>27</v>
      </c>
      <c r="H559">
        <v>5000</v>
      </c>
      <c r="I559" s="2">
        <v>135000</v>
      </c>
      <c r="J559">
        <v>6</v>
      </c>
      <c r="K559" s="2">
        <v>4700</v>
      </c>
      <c r="L559" t="s">
        <v>20</v>
      </c>
      <c r="M559" t="s">
        <v>21</v>
      </c>
      <c r="N559" t="s">
        <v>30</v>
      </c>
      <c r="O559">
        <v>22061</v>
      </c>
      <c r="P559" t="s">
        <v>23</v>
      </c>
      <c r="Q559" t="s">
        <v>40</v>
      </c>
      <c r="R559" t="s">
        <v>25</v>
      </c>
    </row>
    <row r="560" spans="1:18" x14ac:dyDescent="0.25">
      <c r="A560" s="1">
        <v>44408</v>
      </c>
      <c r="B560" t="s">
        <v>26</v>
      </c>
      <c r="C560">
        <v>643</v>
      </c>
      <c r="D560" t="s">
        <v>19</v>
      </c>
      <c r="E560">
        <v>2500</v>
      </c>
      <c r="F560">
        <v>150</v>
      </c>
      <c r="G560">
        <v>86</v>
      </c>
      <c r="H560">
        <v>5000</v>
      </c>
      <c r="I560" s="2">
        <v>430000</v>
      </c>
      <c r="J560">
        <v>6</v>
      </c>
      <c r="K560" s="2">
        <v>4700</v>
      </c>
      <c r="L560" t="s">
        <v>50</v>
      </c>
      <c r="M560" t="s">
        <v>42</v>
      </c>
      <c r="N560" t="s">
        <v>30</v>
      </c>
      <c r="O560">
        <v>21975</v>
      </c>
      <c r="P560" t="s">
        <v>23</v>
      </c>
      <c r="Q560" t="s">
        <v>39</v>
      </c>
      <c r="R560" t="s">
        <v>25</v>
      </c>
    </row>
    <row r="561" spans="1:18" x14ac:dyDescent="0.25">
      <c r="A561" s="1">
        <v>44717</v>
      </c>
      <c r="B561" t="s">
        <v>49</v>
      </c>
      <c r="C561">
        <v>645</v>
      </c>
      <c r="D561" t="s">
        <v>27</v>
      </c>
      <c r="E561">
        <v>1500</v>
      </c>
      <c r="F561">
        <v>82</v>
      </c>
      <c r="G561">
        <v>1</v>
      </c>
      <c r="H561">
        <v>3000</v>
      </c>
      <c r="I561" s="2">
        <v>3000</v>
      </c>
      <c r="J561">
        <v>6</v>
      </c>
      <c r="K561" s="2">
        <v>2820</v>
      </c>
      <c r="L561" t="s">
        <v>20</v>
      </c>
      <c r="M561" t="s">
        <v>29</v>
      </c>
      <c r="N561" t="s">
        <v>22</v>
      </c>
      <c r="O561">
        <v>22056</v>
      </c>
      <c r="P561" t="s">
        <v>36</v>
      </c>
      <c r="Q561" t="s">
        <v>40</v>
      </c>
      <c r="R561" t="s">
        <v>25</v>
      </c>
    </row>
    <row r="562" spans="1:18" x14ac:dyDescent="0.25">
      <c r="A562" s="1">
        <v>44376</v>
      </c>
      <c r="B562" t="s">
        <v>32</v>
      </c>
      <c r="C562">
        <v>646</v>
      </c>
      <c r="D562" t="s">
        <v>19</v>
      </c>
      <c r="E562">
        <v>2500</v>
      </c>
      <c r="F562">
        <v>33</v>
      </c>
      <c r="G562">
        <v>8</v>
      </c>
      <c r="H562">
        <v>5000</v>
      </c>
      <c r="I562" s="2">
        <v>40000</v>
      </c>
      <c r="J562">
        <v>0</v>
      </c>
      <c r="K562" s="2">
        <v>5000</v>
      </c>
      <c r="L562" t="s">
        <v>20</v>
      </c>
      <c r="M562" t="s">
        <v>21</v>
      </c>
      <c r="N562" t="s">
        <v>35</v>
      </c>
      <c r="O562">
        <v>21556</v>
      </c>
      <c r="P562" t="s">
        <v>36</v>
      </c>
      <c r="Q562" t="s">
        <v>40</v>
      </c>
      <c r="R562" t="s">
        <v>46</v>
      </c>
    </row>
    <row r="563" spans="1:18" x14ac:dyDescent="0.25">
      <c r="A563" s="1">
        <v>44735</v>
      </c>
      <c r="B563" t="s">
        <v>47</v>
      </c>
      <c r="C563">
        <v>648</v>
      </c>
      <c r="D563" t="s">
        <v>51</v>
      </c>
      <c r="E563">
        <v>1000</v>
      </c>
      <c r="F563">
        <v>34</v>
      </c>
      <c r="G563">
        <v>6</v>
      </c>
      <c r="H563">
        <v>2500</v>
      </c>
      <c r="I563" s="2">
        <v>15000</v>
      </c>
      <c r="J563">
        <v>3</v>
      </c>
      <c r="K563" s="2">
        <v>2425</v>
      </c>
      <c r="L563" t="s">
        <v>20</v>
      </c>
      <c r="M563" t="s">
        <v>42</v>
      </c>
      <c r="N563" t="s">
        <v>30</v>
      </c>
      <c r="O563">
        <v>21726</v>
      </c>
      <c r="P563" t="s">
        <v>23</v>
      </c>
      <c r="Q563" t="s">
        <v>40</v>
      </c>
      <c r="R563" t="s">
        <v>25</v>
      </c>
    </row>
    <row r="564" spans="1:18" x14ac:dyDescent="0.25">
      <c r="A564" s="1">
        <v>45233</v>
      </c>
      <c r="B564" t="s">
        <v>47</v>
      </c>
      <c r="C564">
        <v>650</v>
      </c>
      <c r="D564" t="s">
        <v>19</v>
      </c>
      <c r="E564">
        <v>2500</v>
      </c>
      <c r="F564">
        <v>73</v>
      </c>
      <c r="G564">
        <v>11</v>
      </c>
      <c r="H564">
        <v>5000</v>
      </c>
      <c r="I564" s="2">
        <v>55000</v>
      </c>
      <c r="J564">
        <v>1</v>
      </c>
      <c r="K564" s="2">
        <v>4950</v>
      </c>
      <c r="L564" t="s">
        <v>33</v>
      </c>
      <c r="M564" t="s">
        <v>34</v>
      </c>
      <c r="N564" t="s">
        <v>22</v>
      </c>
      <c r="O564">
        <v>21223</v>
      </c>
      <c r="P564" t="s">
        <v>36</v>
      </c>
      <c r="Q564" t="s">
        <v>24</v>
      </c>
      <c r="R564" t="s">
        <v>31</v>
      </c>
    </row>
    <row r="565" spans="1:18" x14ac:dyDescent="0.25">
      <c r="A565" s="1">
        <v>44564</v>
      </c>
      <c r="B565" t="s">
        <v>43</v>
      </c>
      <c r="C565">
        <v>651</v>
      </c>
      <c r="D565" t="s">
        <v>48</v>
      </c>
      <c r="E565">
        <v>1500</v>
      </c>
      <c r="F565">
        <v>109</v>
      </c>
      <c r="G565">
        <v>82</v>
      </c>
      <c r="H565">
        <v>3500</v>
      </c>
      <c r="I565" s="2">
        <v>287000</v>
      </c>
      <c r="J565">
        <v>7</v>
      </c>
      <c r="K565" s="2">
        <v>3255</v>
      </c>
      <c r="L565" t="s">
        <v>20</v>
      </c>
      <c r="M565" t="s">
        <v>21</v>
      </c>
      <c r="N565" t="s">
        <v>35</v>
      </c>
      <c r="O565">
        <v>22962</v>
      </c>
      <c r="P565" t="s">
        <v>23</v>
      </c>
      <c r="Q565" t="s">
        <v>39</v>
      </c>
      <c r="R565" t="s">
        <v>25</v>
      </c>
    </row>
    <row r="566" spans="1:18" x14ac:dyDescent="0.25">
      <c r="A566" s="1">
        <v>44451</v>
      </c>
      <c r="B566" t="s">
        <v>41</v>
      </c>
      <c r="C566">
        <v>652</v>
      </c>
      <c r="D566" t="s">
        <v>48</v>
      </c>
      <c r="E566">
        <v>1500</v>
      </c>
      <c r="F566">
        <v>137</v>
      </c>
      <c r="G566">
        <v>96</v>
      </c>
      <c r="H566">
        <v>3500</v>
      </c>
      <c r="I566" s="2">
        <v>336000</v>
      </c>
      <c r="J566">
        <v>3</v>
      </c>
      <c r="K566" s="2">
        <v>3395</v>
      </c>
      <c r="L566" t="s">
        <v>38</v>
      </c>
      <c r="M566" t="s">
        <v>34</v>
      </c>
      <c r="N566" t="s">
        <v>22</v>
      </c>
      <c r="O566">
        <v>21958</v>
      </c>
      <c r="P566" t="s">
        <v>36</v>
      </c>
      <c r="Q566" t="s">
        <v>40</v>
      </c>
      <c r="R566" t="s">
        <v>46</v>
      </c>
    </row>
    <row r="567" spans="1:18" x14ac:dyDescent="0.25">
      <c r="A567" s="1">
        <v>44643</v>
      </c>
      <c r="B567" t="s">
        <v>49</v>
      </c>
      <c r="C567">
        <v>653</v>
      </c>
      <c r="D567" t="s">
        <v>19</v>
      </c>
      <c r="E567">
        <v>2500</v>
      </c>
      <c r="F567">
        <v>67</v>
      </c>
      <c r="G567">
        <v>58</v>
      </c>
      <c r="H567">
        <v>5000</v>
      </c>
      <c r="I567" s="2">
        <v>290000</v>
      </c>
      <c r="J567">
        <v>1</v>
      </c>
      <c r="K567" s="2">
        <v>4950</v>
      </c>
      <c r="L567" t="s">
        <v>33</v>
      </c>
      <c r="M567" t="s">
        <v>42</v>
      </c>
      <c r="N567" t="s">
        <v>30</v>
      </c>
      <c r="O567">
        <v>21816</v>
      </c>
      <c r="P567" t="s">
        <v>23</v>
      </c>
      <c r="Q567" t="s">
        <v>39</v>
      </c>
      <c r="R567" t="s">
        <v>25</v>
      </c>
    </row>
    <row r="568" spans="1:18" x14ac:dyDescent="0.25">
      <c r="A568" s="1">
        <v>45075</v>
      </c>
      <c r="B568" t="s">
        <v>44</v>
      </c>
      <c r="C568">
        <v>654</v>
      </c>
      <c r="D568" t="s">
        <v>27</v>
      </c>
      <c r="E568">
        <v>1500</v>
      </c>
      <c r="F568">
        <v>83</v>
      </c>
      <c r="G568">
        <v>60</v>
      </c>
      <c r="H568">
        <v>3000</v>
      </c>
      <c r="I568" s="2">
        <v>180000</v>
      </c>
      <c r="J568">
        <v>3</v>
      </c>
      <c r="K568" s="2">
        <v>2910</v>
      </c>
      <c r="L568" t="s">
        <v>33</v>
      </c>
      <c r="M568" t="s">
        <v>21</v>
      </c>
      <c r="N568" t="s">
        <v>35</v>
      </c>
      <c r="O568">
        <v>21577</v>
      </c>
      <c r="P568" t="s">
        <v>36</v>
      </c>
      <c r="Q568" t="s">
        <v>39</v>
      </c>
      <c r="R568" t="s">
        <v>25</v>
      </c>
    </row>
    <row r="569" spans="1:18" x14ac:dyDescent="0.25">
      <c r="A569" s="1">
        <v>45040</v>
      </c>
      <c r="B569" t="s">
        <v>44</v>
      </c>
      <c r="C569">
        <v>655</v>
      </c>
      <c r="D569" t="s">
        <v>27</v>
      </c>
      <c r="E569">
        <v>1500</v>
      </c>
      <c r="F569">
        <v>25</v>
      </c>
      <c r="G569">
        <v>75</v>
      </c>
      <c r="H569">
        <v>3000</v>
      </c>
      <c r="I569" s="2">
        <v>225000</v>
      </c>
      <c r="J569">
        <v>10</v>
      </c>
      <c r="K569" s="2">
        <v>2700</v>
      </c>
      <c r="L569" t="s">
        <v>38</v>
      </c>
      <c r="M569" t="s">
        <v>34</v>
      </c>
      <c r="N569" t="s">
        <v>30</v>
      </c>
      <c r="O569">
        <v>22101</v>
      </c>
      <c r="P569" t="s">
        <v>36</v>
      </c>
      <c r="Q569" t="s">
        <v>39</v>
      </c>
      <c r="R569" t="s">
        <v>25</v>
      </c>
    </row>
    <row r="570" spans="1:18" x14ac:dyDescent="0.25">
      <c r="A570" s="1">
        <v>44422</v>
      </c>
      <c r="B570" t="s">
        <v>54</v>
      </c>
      <c r="C570">
        <v>657</v>
      </c>
      <c r="D570" t="s">
        <v>48</v>
      </c>
      <c r="E570">
        <v>1500</v>
      </c>
      <c r="F570">
        <v>140</v>
      </c>
      <c r="G570">
        <v>58</v>
      </c>
      <c r="H570">
        <v>3500</v>
      </c>
      <c r="I570" s="2">
        <v>203000</v>
      </c>
      <c r="J570">
        <v>7</v>
      </c>
      <c r="K570" s="2">
        <v>3255</v>
      </c>
      <c r="L570" t="s">
        <v>20</v>
      </c>
      <c r="M570" t="s">
        <v>42</v>
      </c>
      <c r="N570" t="s">
        <v>35</v>
      </c>
      <c r="O570">
        <v>21265</v>
      </c>
      <c r="P570" t="s">
        <v>36</v>
      </c>
      <c r="Q570" t="s">
        <v>39</v>
      </c>
      <c r="R570" t="s">
        <v>25</v>
      </c>
    </row>
    <row r="571" spans="1:18" x14ac:dyDescent="0.25">
      <c r="A571" s="1">
        <v>45149</v>
      </c>
      <c r="B571" t="s">
        <v>52</v>
      </c>
      <c r="C571">
        <v>659</v>
      </c>
      <c r="D571" t="s">
        <v>45</v>
      </c>
      <c r="E571">
        <v>3000</v>
      </c>
      <c r="F571">
        <v>38</v>
      </c>
      <c r="G571">
        <v>18</v>
      </c>
      <c r="H571">
        <v>7000</v>
      </c>
      <c r="I571" s="2">
        <v>126000</v>
      </c>
      <c r="J571">
        <v>5</v>
      </c>
      <c r="K571" s="2">
        <v>6650</v>
      </c>
      <c r="L571" t="s">
        <v>28</v>
      </c>
      <c r="M571" t="s">
        <v>21</v>
      </c>
      <c r="N571" t="s">
        <v>35</v>
      </c>
      <c r="O571">
        <v>22561</v>
      </c>
      <c r="P571" t="s">
        <v>23</v>
      </c>
      <c r="Q571" t="s">
        <v>24</v>
      </c>
      <c r="R571" t="s">
        <v>25</v>
      </c>
    </row>
    <row r="572" spans="1:18" x14ac:dyDescent="0.25">
      <c r="A572" s="1">
        <v>45226</v>
      </c>
      <c r="B572" t="s">
        <v>18</v>
      </c>
      <c r="C572">
        <v>660</v>
      </c>
      <c r="D572" t="s">
        <v>27</v>
      </c>
      <c r="E572">
        <v>1500</v>
      </c>
      <c r="F572">
        <v>35</v>
      </c>
      <c r="G572">
        <v>28</v>
      </c>
      <c r="H572">
        <v>3000</v>
      </c>
      <c r="I572" s="2">
        <v>84000</v>
      </c>
      <c r="J572">
        <v>7</v>
      </c>
      <c r="K572" s="2">
        <v>2790</v>
      </c>
      <c r="L572" t="s">
        <v>38</v>
      </c>
      <c r="M572" t="s">
        <v>29</v>
      </c>
      <c r="N572" t="s">
        <v>35</v>
      </c>
      <c r="O572">
        <v>21658</v>
      </c>
      <c r="P572" t="s">
        <v>36</v>
      </c>
      <c r="Q572" t="s">
        <v>24</v>
      </c>
      <c r="R572" t="s">
        <v>25</v>
      </c>
    </row>
    <row r="573" spans="1:18" x14ac:dyDescent="0.25">
      <c r="A573" s="1">
        <v>44917</v>
      </c>
      <c r="B573" t="s">
        <v>53</v>
      </c>
      <c r="C573">
        <v>661</v>
      </c>
      <c r="D573" t="s">
        <v>48</v>
      </c>
      <c r="E573">
        <v>1500</v>
      </c>
      <c r="F573">
        <v>48</v>
      </c>
      <c r="G573">
        <v>9</v>
      </c>
      <c r="H573">
        <v>3500</v>
      </c>
      <c r="I573" s="2">
        <v>31500</v>
      </c>
      <c r="J573">
        <v>2</v>
      </c>
      <c r="K573" s="2">
        <v>3430</v>
      </c>
      <c r="L573" t="s">
        <v>38</v>
      </c>
      <c r="M573" t="s">
        <v>21</v>
      </c>
      <c r="N573" t="s">
        <v>30</v>
      </c>
      <c r="O573">
        <v>22464</v>
      </c>
      <c r="P573" t="s">
        <v>36</v>
      </c>
      <c r="Q573" t="s">
        <v>24</v>
      </c>
      <c r="R573" t="s">
        <v>31</v>
      </c>
    </row>
    <row r="574" spans="1:18" x14ac:dyDescent="0.25">
      <c r="A574" s="1">
        <v>44681</v>
      </c>
      <c r="B574" t="s">
        <v>32</v>
      </c>
      <c r="C574">
        <v>663</v>
      </c>
      <c r="D574" t="s">
        <v>51</v>
      </c>
      <c r="E574">
        <v>1000</v>
      </c>
      <c r="F574">
        <v>113</v>
      </c>
      <c r="G574">
        <v>6</v>
      </c>
      <c r="H574">
        <v>2500</v>
      </c>
      <c r="I574" s="2">
        <v>15000</v>
      </c>
      <c r="J574">
        <v>6</v>
      </c>
      <c r="K574" s="2">
        <v>2350</v>
      </c>
      <c r="L574" t="s">
        <v>38</v>
      </c>
      <c r="M574" t="s">
        <v>29</v>
      </c>
      <c r="N574" t="s">
        <v>30</v>
      </c>
      <c r="O574">
        <v>22128</v>
      </c>
      <c r="P574" t="s">
        <v>23</v>
      </c>
      <c r="Q574" t="s">
        <v>40</v>
      </c>
      <c r="R574" t="s">
        <v>25</v>
      </c>
    </row>
    <row r="575" spans="1:18" x14ac:dyDescent="0.25">
      <c r="A575" s="1">
        <v>44893</v>
      </c>
      <c r="B575" t="s">
        <v>53</v>
      </c>
      <c r="C575">
        <v>664</v>
      </c>
      <c r="D575" t="s">
        <v>48</v>
      </c>
      <c r="E575">
        <v>1500</v>
      </c>
      <c r="F575">
        <v>86</v>
      </c>
      <c r="G575">
        <v>62</v>
      </c>
      <c r="H575">
        <v>3500</v>
      </c>
      <c r="I575" s="2">
        <v>217000</v>
      </c>
      <c r="J575">
        <v>4</v>
      </c>
      <c r="K575" s="2">
        <v>3360</v>
      </c>
      <c r="L575" t="s">
        <v>28</v>
      </c>
      <c r="M575" t="s">
        <v>29</v>
      </c>
      <c r="N575" t="s">
        <v>30</v>
      </c>
      <c r="O575">
        <v>22325</v>
      </c>
      <c r="P575" t="s">
        <v>36</v>
      </c>
      <c r="Q575" t="s">
        <v>24</v>
      </c>
      <c r="R575" t="s">
        <v>25</v>
      </c>
    </row>
    <row r="576" spans="1:18" x14ac:dyDescent="0.25">
      <c r="A576" s="1">
        <v>44356</v>
      </c>
      <c r="B576" t="s">
        <v>32</v>
      </c>
      <c r="C576">
        <v>665</v>
      </c>
      <c r="D576" t="s">
        <v>51</v>
      </c>
      <c r="E576">
        <v>1000</v>
      </c>
      <c r="F576">
        <v>82</v>
      </c>
      <c r="G576">
        <v>49</v>
      </c>
      <c r="H576">
        <v>2500</v>
      </c>
      <c r="I576" s="2">
        <v>122500</v>
      </c>
      <c r="J576">
        <v>3</v>
      </c>
      <c r="K576" s="2">
        <v>2425</v>
      </c>
      <c r="L576" t="s">
        <v>50</v>
      </c>
      <c r="M576" t="s">
        <v>42</v>
      </c>
      <c r="N576" t="s">
        <v>30</v>
      </c>
      <c r="O576">
        <v>22857</v>
      </c>
      <c r="P576" t="s">
        <v>23</v>
      </c>
      <c r="Q576" t="s">
        <v>39</v>
      </c>
      <c r="R576" t="s">
        <v>25</v>
      </c>
    </row>
    <row r="577" spans="1:18" x14ac:dyDescent="0.25">
      <c r="A577" s="1">
        <v>44712</v>
      </c>
      <c r="B577" t="s">
        <v>52</v>
      </c>
      <c r="C577">
        <v>667</v>
      </c>
      <c r="D577" t="s">
        <v>27</v>
      </c>
      <c r="E577">
        <v>1500</v>
      </c>
      <c r="F577">
        <v>129</v>
      </c>
      <c r="G577">
        <v>11</v>
      </c>
      <c r="H577">
        <v>3000</v>
      </c>
      <c r="I577" s="2">
        <v>33000</v>
      </c>
      <c r="J577">
        <v>1</v>
      </c>
      <c r="K577" s="2">
        <v>2970</v>
      </c>
      <c r="L577" t="s">
        <v>28</v>
      </c>
      <c r="M577" t="s">
        <v>29</v>
      </c>
      <c r="N577" t="s">
        <v>22</v>
      </c>
      <c r="O577">
        <v>21987</v>
      </c>
      <c r="P577" t="s">
        <v>36</v>
      </c>
      <c r="Q577" t="s">
        <v>24</v>
      </c>
      <c r="R577" t="s">
        <v>25</v>
      </c>
    </row>
    <row r="578" spans="1:18" x14ac:dyDescent="0.25">
      <c r="A578" s="1">
        <v>44534</v>
      </c>
      <c r="B578" t="s">
        <v>18</v>
      </c>
      <c r="C578">
        <v>668</v>
      </c>
      <c r="D578" t="s">
        <v>48</v>
      </c>
      <c r="E578">
        <v>1500</v>
      </c>
      <c r="F578">
        <v>47</v>
      </c>
      <c r="G578">
        <v>42</v>
      </c>
      <c r="H578">
        <v>3500</v>
      </c>
      <c r="I578" s="2">
        <v>147000</v>
      </c>
      <c r="J578">
        <v>1</v>
      </c>
      <c r="K578" s="2">
        <v>3465</v>
      </c>
      <c r="L578" t="s">
        <v>50</v>
      </c>
      <c r="M578" t="s">
        <v>29</v>
      </c>
      <c r="N578" t="s">
        <v>22</v>
      </c>
      <c r="O578">
        <v>22597</v>
      </c>
      <c r="P578" t="s">
        <v>23</v>
      </c>
      <c r="Q578" t="s">
        <v>24</v>
      </c>
      <c r="R578" t="s">
        <v>46</v>
      </c>
    </row>
    <row r="579" spans="1:18" x14ac:dyDescent="0.25">
      <c r="A579" s="1">
        <v>44987</v>
      </c>
      <c r="B579" t="s">
        <v>53</v>
      </c>
      <c r="C579">
        <v>669</v>
      </c>
      <c r="D579" t="s">
        <v>27</v>
      </c>
      <c r="E579">
        <v>1500</v>
      </c>
      <c r="F579">
        <v>92</v>
      </c>
      <c r="G579">
        <v>6</v>
      </c>
      <c r="H579">
        <v>3000</v>
      </c>
      <c r="I579" s="2">
        <v>18000</v>
      </c>
      <c r="J579">
        <v>7</v>
      </c>
      <c r="K579" s="2">
        <v>2790</v>
      </c>
      <c r="L579" t="s">
        <v>38</v>
      </c>
      <c r="M579" t="s">
        <v>42</v>
      </c>
      <c r="N579" t="s">
        <v>30</v>
      </c>
      <c r="O579">
        <v>21366</v>
      </c>
      <c r="P579" t="s">
        <v>36</v>
      </c>
      <c r="Q579" t="s">
        <v>39</v>
      </c>
      <c r="R579" t="s">
        <v>46</v>
      </c>
    </row>
    <row r="580" spans="1:18" x14ac:dyDescent="0.25">
      <c r="A580" s="1">
        <v>44629</v>
      </c>
      <c r="B580" t="s">
        <v>32</v>
      </c>
      <c r="C580">
        <v>670</v>
      </c>
      <c r="D580" t="s">
        <v>48</v>
      </c>
      <c r="E580">
        <v>1500</v>
      </c>
      <c r="F580">
        <v>134</v>
      </c>
      <c r="G580">
        <v>66</v>
      </c>
      <c r="H580">
        <v>3500</v>
      </c>
      <c r="I580" s="2">
        <v>231000</v>
      </c>
      <c r="J580">
        <v>9</v>
      </c>
      <c r="K580" s="2">
        <v>3185</v>
      </c>
      <c r="L580" t="s">
        <v>20</v>
      </c>
      <c r="M580" t="s">
        <v>34</v>
      </c>
      <c r="N580" t="s">
        <v>35</v>
      </c>
      <c r="O580">
        <v>22760</v>
      </c>
      <c r="P580" t="s">
        <v>36</v>
      </c>
      <c r="Q580" t="s">
        <v>24</v>
      </c>
      <c r="R580" t="s">
        <v>31</v>
      </c>
    </row>
    <row r="581" spans="1:18" x14ac:dyDescent="0.25">
      <c r="A581" s="1">
        <v>44914</v>
      </c>
      <c r="B581" t="s">
        <v>26</v>
      </c>
      <c r="C581">
        <v>671</v>
      </c>
      <c r="D581" t="s">
        <v>51</v>
      </c>
      <c r="E581">
        <v>1000</v>
      </c>
      <c r="F581">
        <v>57</v>
      </c>
      <c r="G581">
        <v>57</v>
      </c>
      <c r="H581">
        <v>2500</v>
      </c>
      <c r="I581" s="2">
        <v>142500</v>
      </c>
      <c r="J581">
        <v>7</v>
      </c>
      <c r="K581" s="2">
        <v>2325</v>
      </c>
      <c r="L581" t="s">
        <v>33</v>
      </c>
      <c r="M581" t="s">
        <v>21</v>
      </c>
      <c r="N581" t="s">
        <v>22</v>
      </c>
      <c r="O581">
        <v>21160</v>
      </c>
      <c r="P581" t="s">
        <v>23</v>
      </c>
      <c r="Q581" t="s">
        <v>24</v>
      </c>
      <c r="R581" t="s">
        <v>25</v>
      </c>
    </row>
    <row r="582" spans="1:18" x14ac:dyDescent="0.25">
      <c r="A582" s="1">
        <v>44442</v>
      </c>
      <c r="B582" t="s">
        <v>37</v>
      </c>
      <c r="C582">
        <v>673</v>
      </c>
      <c r="D582" t="s">
        <v>19</v>
      </c>
      <c r="E582">
        <v>2500</v>
      </c>
      <c r="F582">
        <v>149</v>
      </c>
      <c r="G582">
        <v>97</v>
      </c>
      <c r="H582">
        <v>5000</v>
      </c>
      <c r="I582" s="2">
        <v>485000</v>
      </c>
      <c r="J582">
        <v>3</v>
      </c>
      <c r="K582" s="2">
        <v>4850</v>
      </c>
      <c r="L582" t="s">
        <v>38</v>
      </c>
      <c r="M582" t="s">
        <v>29</v>
      </c>
      <c r="N582" t="s">
        <v>22</v>
      </c>
      <c r="O582">
        <v>21195</v>
      </c>
      <c r="P582" t="s">
        <v>23</v>
      </c>
      <c r="Q582" t="s">
        <v>24</v>
      </c>
      <c r="R582" t="s">
        <v>46</v>
      </c>
    </row>
    <row r="583" spans="1:18" x14ac:dyDescent="0.25">
      <c r="A583" s="1">
        <v>44881</v>
      </c>
      <c r="B583" t="s">
        <v>54</v>
      </c>
      <c r="C583">
        <v>676</v>
      </c>
      <c r="D583" t="s">
        <v>51</v>
      </c>
      <c r="E583">
        <v>1000</v>
      </c>
      <c r="F583">
        <v>30</v>
      </c>
      <c r="G583">
        <v>2</v>
      </c>
      <c r="H583">
        <v>2500</v>
      </c>
      <c r="I583" s="2">
        <v>5000</v>
      </c>
      <c r="J583">
        <v>6</v>
      </c>
      <c r="K583" s="2">
        <v>2350</v>
      </c>
      <c r="L583" t="s">
        <v>33</v>
      </c>
      <c r="M583" t="s">
        <v>21</v>
      </c>
      <c r="N583" t="s">
        <v>35</v>
      </c>
      <c r="O583">
        <v>21747</v>
      </c>
      <c r="P583" t="s">
        <v>23</v>
      </c>
      <c r="Q583" t="s">
        <v>40</v>
      </c>
      <c r="R583" t="s">
        <v>25</v>
      </c>
    </row>
    <row r="584" spans="1:18" x14ac:dyDescent="0.25">
      <c r="A584" s="1">
        <v>44864</v>
      </c>
      <c r="B584" t="s">
        <v>54</v>
      </c>
      <c r="C584">
        <v>678</v>
      </c>
      <c r="D584" t="s">
        <v>45</v>
      </c>
      <c r="E584">
        <v>3000</v>
      </c>
      <c r="F584">
        <v>122</v>
      </c>
      <c r="G584">
        <v>91</v>
      </c>
      <c r="H584">
        <v>7000</v>
      </c>
      <c r="I584" s="2">
        <v>637000</v>
      </c>
      <c r="J584">
        <v>1</v>
      </c>
      <c r="K584" s="2">
        <v>6930</v>
      </c>
      <c r="L584" t="s">
        <v>33</v>
      </c>
      <c r="M584" t="s">
        <v>42</v>
      </c>
      <c r="N584" t="s">
        <v>22</v>
      </c>
      <c r="O584">
        <v>22642</v>
      </c>
      <c r="P584" t="s">
        <v>36</v>
      </c>
      <c r="Q584" t="s">
        <v>24</v>
      </c>
      <c r="R584" t="s">
        <v>46</v>
      </c>
    </row>
    <row r="585" spans="1:18" x14ac:dyDescent="0.25">
      <c r="A585" s="1">
        <v>45032</v>
      </c>
      <c r="B585" t="s">
        <v>49</v>
      </c>
      <c r="C585">
        <v>679</v>
      </c>
      <c r="D585" t="s">
        <v>51</v>
      </c>
      <c r="E585">
        <v>1000</v>
      </c>
      <c r="F585">
        <v>35</v>
      </c>
      <c r="G585">
        <v>84</v>
      </c>
      <c r="H585">
        <v>2500</v>
      </c>
      <c r="I585" s="2">
        <v>210000</v>
      </c>
      <c r="J585">
        <v>5</v>
      </c>
      <c r="K585" s="2">
        <v>2375</v>
      </c>
      <c r="L585" t="s">
        <v>38</v>
      </c>
      <c r="M585" t="s">
        <v>21</v>
      </c>
      <c r="N585" t="s">
        <v>35</v>
      </c>
      <c r="O585">
        <v>22322</v>
      </c>
      <c r="P585" t="s">
        <v>23</v>
      </c>
      <c r="Q585" t="s">
        <v>40</v>
      </c>
      <c r="R585" t="s">
        <v>31</v>
      </c>
    </row>
    <row r="586" spans="1:18" x14ac:dyDescent="0.25">
      <c r="A586" s="1">
        <v>44475</v>
      </c>
      <c r="B586" t="s">
        <v>43</v>
      </c>
      <c r="C586">
        <v>680</v>
      </c>
      <c r="D586" t="s">
        <v>51</v>
      </c>
      <c r="E586">
        <v>1000</v>
      </c>
      <c r="F586">
        <v>99</v>
      </c>
      <c r="G586">
        <v>15</v>
      </c>
      <c r="H586">
        <v>2500</v>
      </c>
      <c r="I586" s="2">
        <v>37500</v>
      </c>
      <c r="J586">
        <v>5</v>
      </c>
      <c r="K586" s="2">
        <v>2375</v>
      </c>
      <c r="L586" t="s">
        <v>38</v>
      </c>
      <c r="M586" t="s">
        <v>21</v>
      </c>
      <c r="N586" t="s">
        <v>30</v>
      </c>
      <c r="O586">
        <v>22955</v>
      </c>
      <c r="P586" t="s">
        <v>36</v>
      </c>
      <c r="Q586" t="s">
        <v>40</v>
      </c>
      <c r="R586" t="s">
        <v>31</v>
      </c>
    </row>
    <row r="587" spans="1:18" x14ac:dyDescent="0.25">
      <c r="A587" s="1">
        <v>44408</v>
      </c>
      <c r="B587" t="s">
        <v>54</v>
      </c>
      <c r="C587">
        <v>681</v>
      </c>
      <c r="D587" t="s">
        <v>51</v>
      </c>
      <c r="E587">
        <v>1000</v>
      </c>
      <c r="F587">
        <v>149</v>
      </c>
      <c r="G587">
        <v>62</v>
      </c>
      <c r="H587">
        <v>2500</v>
      </c>
      <c r="I587" s="2">
        <v>155000</v>
      </c>
      <c r="J587">
        <v>6</v>
      </c>
      <c r="K587" s="2">
        <v>2350</v>
      </c>
      <c r="L587" t="s">
        <v>33</v>
      </c>
      <c r="M587" t="s">
        <v>29</v>
      </c>
      <c r="N587" t="s">
        <v>35</v>
      </c>
      <c r="O587">
        <v>21293</v>
      </c>
      <c r="P587" t="s">
        <v>23</v>
      </c>
      <c r="Q587" t="s">
        <v>40</v>
      </c>
      <c r="R587" t="s">
        <v>25</v>
      </c>
    </row>
    <row r="588" spans="1:18" x14ac:dyDescent="0.25">
      <c r="A588" s="1">
        <v>44583</v>
      </c>
      <c r="B588" t="s">
        <v>54</v>
      </c>
      <c r="C588">
        <v>682</v>
      </c>
      <c r="D588" t="s">
        <v>48</v>
      </c>
      <c r="E588">
        <v>1500</v>
      </c>
      <c r="F588">
        <v>76</v>
      </c>
      <c r="G588">
        <v>87</v>
      </c>
      <c r="H588">
        <v>3500</v>
      </c>
      <c r="I588" s="2">
        <v>304500</v>
      </c>
      <c r="J588">
        <v>5</v>
      </c>
      <c r="K588" s="2">
        <v>3325</v>
      </c>
      <c r="L588" t="s">
        <v>33</v>
      </c>
      <c r="M588" t="s">
        <v>29</v>
      </c>
      <c r="N588" t="s">
        <v>22</v>
      </c>
      <c r="O588">
        <v>21575</v>
      </c>
      <c r="P588" t="s">
        <v>36</v>
      </c>
      <c r="Q588" t="s">
        <v>39</v>
      </c>
      <c r="R588" t="s">
        <v>25</v>
      </c>
    </row>
    <row r="589" spans="1:18" x14ac:dyDescent="0.25">
      <c r="A589" s="1">
        <v>44421</v>
      </c>
      <c r="B589" t="s">
        <v>44</v>
      </c>
      <c r="C589">
        <v>683</v>
      </c>
      <c r="D589" t="s">
        <v>51</v>
      </c>
      <c r="E589">
        <v>1000</v>
      </c>
      <c r="F589">
        <v>23</v>
      </c>
      <c r="G589">
        <v>59</v>
      </c>
      <c r="H589">
        <v>2500</v>
      </c>
      <c r="I589" s="2">
        <v>147500</v>
      </c>
      <c r="J589">
        <v>5</v>
      </c>
      <c r="K589" s="2">
        <v>2375</v>
      </c>
      <c r="L589" t="s">
        <v>28</v>
      </c>
      <c r="M589" t="s">
        <v>21</v>
      </c>
      <c r="N589" t="s">
        <v>22</v>
      </c>
      <c r="O589">
        <v>22304</v>
      </c>
      <c r="P589" t="s">
        <v>23</v>
      </c>
      <c r="Q589" t="s">
        <v>24</v>
      </c>
      <c r="R589" t="s">
        <v>46</v>
      </c>
    </row>
    <row r="590" spans="1:18" x14ac:dyDescent="0.25">
      <c r="A590" s="1">
        <v>45059</v>
      </c>
      <c r="B590" t="s">
        <v>52</v>
      </c>
      <c r="C590">
        <v>686</v>
      </c>
      <c r="D590" t="s">
        <v>45</v>
      </c>
      <c r="E590">
        <v>3000</v>
      </c>
      <c r="F590">
        <v>86</v>
      </c>
      <c r="G590">
        <v>6</v>
      </c>
      <c r="H590">
        <v>7000</v>
      </c>
      <c r="I590" s="2">
        <v>42000</v>
      </c>
      <c r="J590">
        <v>2</v>
      </c>
      <c r="K590" s="2">
        <v>6860</v>
      </c>
      <c r="L590" t="s">
        <v>38</v>
      </c>
      <c r="M590" t="s">
        <v>21</v>
      </c>
      <c r="N590" t="s">
        <v>30</v>
      </c>
      <c r="O590">
        <v>22393</v>
      </c>
      <c r="P590" t="s">
        <v>36</v>
      </c>
      <c r="Q590" t="s">
        <v>24</v>
      </c>
      <c r="R590" t="s">
        <v>31</v>
      </c>
    </row>
    <row r="591" spans="1:18" x14ac:dyDescent="0.25">
      <c r="A591" s="1">
        <v>44922</v>
      </c>
      <c r="B591" t="s">
        <v>49</v>
      </c>
      <c r="C591">
        <v>687</v>
      </c>
      <c r="D591" t="s">
        <v>51</v>
      </c>
      <c r="E591">
        <v>1000</v>
      </c>
      <c r="F591">
        <v>86</v>
      </c>
      <c r="G591">
        <v>27</v>
      </c>
      <c r="H591">
        <v>2500</v>
      </c>
      <c r="I591" s="2">
        <v>67500</v>
      </c>
      <c r="J591">
        <v>1</v>
      </c>
      <c r="K591" s="2">
        <v>2475</v>
      </c>
      <c r="L591" t="s">
        <v>33</v>
      </c>
      <c r="M591" t="s">
        <v>29</v>
      </c>
      <c r="N591" t="s">
        <v>22</v>
      </c>
      <c r="O591">
        <v>21910</v>
      </c>
      <c r="P591" t="s">
        <v>36</v>
      </c>
      <c r="Q591" t="s">
        <v>39</v>
      </c>
      <c r="R591" t="s">
        <v>25</v>
      </c>
    </row>
    <row r="592" spans="1:18" x14ac:dyDescent="0.25">
      <c r="A592" s="1">
        <v>45132</v>
      </c>
      <c r="B592" t="s">
        <v>44</v>
      </c>
      <c r="C592">
        <v>688</v>
      </c>
      <c r="D592" t="s">
        <v>51</v>
      </c>
      <c r="E592">
        <v>1000</v>
      </c>
      <c r="F592">
        <v>44</v>
      </c>
      <c r="G592">
        <v>3</v>
      </c>
      <c r="H592">
        <v>2500</v>
      </c>
      <c r="I592" s="2">
        <v>7500</v>
      </c>
      <c r="J592">
        <v>1</v>
      </c>
      <c r="K592" s="2">
        <v>2475</v>
      </c>
      <c r="L592" t="s">
        <v>28</v>
      </c>
      <c r="M592" t="s">
        <v>29</v>
      </c>
      <c r="N592" t="s">
        <v>30</v>
      </c>
      <c r="O592">
        <v>22696</v>
      </c>
      <c r="P592" t="s">
        <v>23</v>
      </c>
      <c r="Q592" t="s">
        <v>24</v>
      </c>
      <c r="R592" t="s">
        <v>31</v>
      </c>
    </row>
    <row r="593" spans="1:18" x14ac:dyDescent="0.25">
      <c r="A593" s="1">
        <v>45038</v>
      </c>
      <c r="B593" t="s">
        <v>37</v>
      </c>
      <c r="C593">
        <v>689</v>
      </c>
      <c r="D593" t="s">
        <v>45</v>
      </c>
      <c r="E593">
        <v>3000</v>
      </c>
      <c r="F593">
        <v>64</v>
      </c>
      <c r="G593">
        <v>15</v>
      </c>
      <c r="H593">
        <v>7000</v>
      </c>
      <c r="I593" s="2">
        <v>105000</v>
      </c>
      <c r="J593">
        <v>1</v>
      </c>
      <c r="K593" s="2">
        <v>6930</v>
      </c>
      <c r="L593" t="s">
        <v>38</v>
      </c>
      <c r="M593" t="s">
        <v>21</v>
      </c>
      <c r="N593" t="s">
        <v>35</v>
      </c>
      <c r="O593">
        <v>21338</v>
      </c>
      <c r="P593" t="s">
        <v>36</v>
      </c>
      <c r="Q593" t="s">
        <v>24</v>
      </c>
      <c r="R593" t="s">
        <v>31</v>
      </c>
    </row>
    <row r="594" spans="1:18" x14ac:dyDescent="0.25">
      <c r="A594" s="1">
        <v>44795</v>
      </c>
      <c r="B594" t="s">
        <v>44</v>
      </c>
      <c r="C594">
        <v>691</v>
      </c>
      <c r="D594" t="s">
        <v>45</v>
      </c>
      <c r="E594">
        <v>3000</v>
      </c>
      <c r="F594">
        <v>99</v>
      </c>
      <c r="G594">
        <v>19</v>
      </c>
      <c r="H594">
        <v>7000</v>
      </c>
      <c r="I594" s="2">
        <v>133000</v>
      </c>
      <c r="J594">
        <v>1</v>
      </c>
      <c r="K594" s="2">
        <v>6930</v>
      </c>
      <c r="L594" t="s">
        <v>38</v>
      </c>
      <c r="M594" t="s">
        <v>29</v>
      </c>
      <c r="N594" t="s">
        <v>30</v>
      </c>
      <c r="O594">
        <v>21885</v>
      </c>
      <c r="P594" t="s">
        <v>36</v>
      </c>
      <c r="Q594" t="s">
        <v>24</v>
      </c>
      <c r="R594" t="s">
        <v>46</v>
      </c>
    </row>
    <row r="595" spans="1:18" x14ac:dyDescent="0.25">
      <c r="A595" s="1">
        <v>44729</v>
      </c>
      <c r="B595" t="s">
        <v>47</v>
      </c>
      <c r="C595">
        <v>692</v>
      </c>
      <c r="D595" t="s">
        <v>27</v>
      </c>
      <c r="E595">
        <v>1500</v>
      </c>
      <c r="F595">
        <v>145</v>
      </c>
      <c r="G595">
        <v>63</v>
      </c>
      <c r="H595">
        <v>3000</v>
      </c>
      <c r="I595" s="2">
        <v>189000</v>
      </c>
      <c r="J595">
        <v>7</v>
      </c>
      <c r="K595" s="2">
        <v>2790</v>
      </c>
      <c r="L595" t="s">
        <v>28</v>
      </c>
      <c r="M595" t="s">
        <v>29</v>
      </c>
      <c r="N595" t="s">
        <v>35</v>
      </c>
      <c r="O595">
        <v>22053</v>
      </c>
      <c r="P595" t="s">
        <v>23</v>
      </c>
      <c r="Q595" t="s">
        <v>39</v>
      </c>
      <c r="R595" t="s">
        <v>31</v>
      </c>
    </row>
    <row r="596" spans="1:18" x14ac:dyDescent="0.25">
      <c r="A596" s="1">
        <v>44497</v>
      </c>
      <c r="B596" t="s">
        <v>52</v>
      </c>
      <c r="C596">
        <v>693</v>
      </c>
      <c r="D596" t="s">
        <v>27</v>
      </c>
      <c r="E596">
        <v>1500</v>
      </c>
      <c r="F596">
        <v>92</v>
      </c>
      <c r="G596">
        <v>85</v>
      </c>
      <c r="H596">
        <v>3000</v>
      </c>
      <c r="I596" s="2">
        <v>255000</v>
      </c>
      <c r="J596">
        <v>0</v>
      </c>
      <c r="K596" s="2">
        <v>3000</v>
      </c>
      <c r="L596" t="s">
        <v>38</v>
      </c>
      <c r="M596" t="s">
        <v>29</v>
      </c>
      <c r="N596" t="s">
        <v>30</v>
      </c>
      <c r="O596">
        <v>21124</v>
      </c>
      <c r="P596" t="s">
        <v>36</v>
      </c>
      <c r="Q596" t="s">
        <v>24</v>
      </c>
      <c r="R596" t="s">
        <v>31</v>
      </c>
    </row>
    <row r="597" spans="1:18" x14ac:dyDescent="0.25">
      <c r="A597" s="1">
        <v>45094</v>
      </c>
      <c r="B597" t="s">
        <v>43</v>
      </c>
      <c r="C597">
        <v>695</v>
      </c>
      <c r="D597" t="s">
        <v>27</v>
      </c>
      <c r="E597">
        <v>1500</v>
      </c>
      <c r="F597">
        <v>150</v>
      </c>
      <c r="G597">
        <v>50</v>
      </c>
      <c r="H597">
        <v>3000</v>
      </c>
      <c r="I597" s="2">
        <v>150000</v>
      </c>
      <c r="J597">
        <v>5</v>
      </c>
      <c r="K597" s="2">
        <v>2850</v>
      </c>
      <c r="L597" t="s">
        <v>38</v>
      </c>
      <c r="M597" t="s">
        <v>42</v>
      </c>
      <c r="N597" t="s">
        <v>30</v>
      </c>
      <c r="O597">
        <v>21993</v>
      </c>
      <c r="P597" t="s">
        <v>36</v>
      </c>
      <c r="Q597" t="s">
        <v>24</v>
      </c>
      <c r="R597" t="s">
        <v>31</v>
      </c>
    </row>
    <row r="598" spans="1:18" x14ac:dyDescent="0.25">
      <c r="A598" s="1">
        <v>44516</v>
      </c>
      <c r="B598" t="s">
        <v>54</v>
      </c>
      <c r="C598">
        <v>697</v>
      </c>
      <c r="D598" t="s">
        <v>48</v>
      </c>
      <c r="E598">
        <v>1500</v>
      </c>
      <c r="F598">
        <v>68</v>
      </c>
      <c r="G598">
        <v>4</v>
      </c>
      <c r="H598">
        <v>3500</v>
      </c>
      <c r="I598" s="2">
        <v>14000</v>
      </c>
      <c r="J598">
        <v>5</v>
      </c>
      <c r="K598" s="2">
        <v>3325</v>
      </c>
      <c r="L598" t="s">
        <v>33</v>
      </c>
      <c r="M598" t="s">
        <v>29</v>
      </c>
      <c r="N598" t="s">
        <v>30</v>
      </c>
      <c r="O598">
        <v>21312</v>
      </c>
      <c r="P598" t="s">
        <v>36</v>
      </c>
      <c r="Q598" t="s">
        <v>24</v>
      </c>
      <c r="R598" t="s">
        <v>31</v>
      </c>
    </row>
    <row r="599" spans="1:18" x14ac:dyDescent="0.25">
      <c r="A599" s="1">
        <v>44971</v>
      </c>
      <c r="B599" t="s">
        <v>49</v>
      </c>
      <c r="C599">
        <v>700</v>
      </c>
      <c r="D599" t="s">
        <v>27</v>
      </c>
      <c r="E599">
        <v>1500</v>
      </c>
      <c r="F599">
        <v>135</v>
      </c>
      <c r="G599">
        <v>31</v>
      </c>
      <c r="H599">
        <v>3000</v>
      </c>
      <c r="I599" s="2">
        <v>93000</v>
      </c>
      <c r="J599">
        <v>5</v>
      </c>
      <c r="K599" s="2">
        <v>2850</v>
      </c>
      <c r="L599" t="s">
        <v>28</v>
      </c>
      <c r="M599" t="s">
        <v>21</v>
      </c>
      <c r="N599" t="s">
        <v>22</v>
      </c>
      <c r="O599">
        <v>22044</v>
      </c>
      <c r="P599" t="s">
        <v>36</v>
      </c>
      <c r="Q599" t="s">
        <v>24</v>
      </c>
      <c r="R599" t="s">
        <v>25</v>
      </c>
    </row>
    <row r="600" spans="1:18" x14ac:dyDescent="0.25">
      <c r="A600" s="1">
        <v>44955</v>
      </c>
      <c r="B600" t="s">
        <v>37</v>
      </c>
      <c r="C600">
        <v>702</v>
      </c>
      <c r="D600" t="s">
        <v>27</v>
      </c>
      <c r="E600">
        <v>1500</v>
      </c>
      <c r="F600">
        <v>70</v>
      </c>
      <c r="G600">
        <v>43</v>
      </c>
      <c r="H600">
        <v>3000</v>
      </c>
      <c r="I600" s="2">
        <v>129000</v>
      </c>
      <c r="J600">
        <v>3</v>
      </c>
      <c r="K600" s="2">
        <v>2910</v>
      </c>
      <c r="L600" t="s">
        <v>20</v>
      </c>
      <c r="M600" t="s">
        <v>29</v>
      </c>
      <c r="N600" t="s">
        <v>30</v>
      </c>
      <c r="O600">
        <v>22491</v>
      </c>
      <c r="P600" t="s">
        <v>36</v>
      </c>
      <c r="Q600" t="s">
        <v>39</v>
      </c>
      <c r="R600" t="s">
        <v>46</v>
      </c>
    </row>
    <row r="601" spans="1:18" x14ac:dyDescent="0.25">
      <c r="A601" s="1">
        <v>44976</v>
      </c>
      <c r="B601" t="s">
        <v>47</v>
      </c>
      <c r="C601">
        <v>703</v>
      </c>
      <c r="D601" t="s">
        <v>27</v>
      </c>
      <c r="E601">
        <v>1500</v>
      </c>
      <c r="F601">
        <v>125</v>
      </c>
      <c r="G601">
        <v>46</v>
      </c>
      <c r="H601">
        <v>3000</v>
      </c>
      <c r="I601" s="2">
        <v>138000</v>
      </c>
      <c r="J601">
        <v>3</v>
      </c>
      <c r="K601" s="2">
        <v>2910</v>
      </c>
      <c r="L601" t="s">
        <v>20</v>
      </c>
      <c r="M601" t="s">
        <v>29</v>
      </c>
      <c r="N601" t="s">
        <v>35</v>
      </c>
      <c r="O601">
        <v>22021</v>
      </c>
      <c r="P601" t="s">
        <v>23</v>
      </c>
      <c r="Q601" t="s">
        <v>39</v>
      </c>
      <c r="R601" t="s">
        <v>25</v>
      </c>
    </row>
    <row r="602" spans="1:18" x14ac:dyDescent="0.25">
      <c r="A602" s="1">
        <v>44548</v>
      </c>
      <c r="B602" t="s">
        <v>52</v>
      </c>
      <c r="C602">
        <v>705</v>
      </c>
      <c r="D602" t="s">
        <v>45</v>
      </c>
      <c r="E602">
        <v>3000</v>
      </c>
      <c r="F602">
        <v>40</v>
      </c>
      <c r="G602">
        <v>65</v>
      </c>
      <c r="H602">
        <v>7000</v>
      </c>
      <c r="I602" s="2">
        <v>455000</v>
      </c>
      <c r="J602">
        <v>6</v>
      </c>
      <c r="K602" s="2">
        <v>6580</v>
      </c>
      <c r="L602" t="s">
        <v>33</v>
      </c>
      <c r="M602" t="s">
        <v>42</v>
      </c>
      <c r="N602" t="s">
        <v>22</v>
      </c>
      <c r="O602">
        <v>21122</v>
      </c>
      <c r="P602" t="s">
        <v>23</v>
      </c>
      <c r="Q602" t="s">
        <v>40</v>
      </c>
      <c r="R602" t="s">
        <v>46</v>
      </c>
    </row>
    <row r="603" spans="1:18" x14ac:dyDescent="0.25">
      <c r="A603" s="1">
        <v>45211</v>
      </c>
      <c r="B603" t="s">
        <v>49</v>
      </c>
      <c r="C603">
        <v>712</v>
      </c>
      <c r="D603" t="s">
        <v>27</v>
      </c>
      <c r="E603">
        <v>1500</v>
      </c>
      <c r="F603">
        <v>52</v>
      </c>
      <c r="G603">
        <v>29</v>
      </c>
      <c r="H603">
        <v>3000</v>
      </c>
      <c r="I603" s="2">
        <v>87000</v>
      </c>
      <c r="J603">
        <v>9</v>
      </c>
      <c r="K603" s="2">
        <v>2730</v>
      </c>
      <c r="L603" t="s">
        <v>50</v>
      </c>
      <c r="M603" t="s">
        <v>34</v>
      </c>
      <c r="N603" t="s">
        <v>22</v>
      </c>
      <c r="O603">
        <v>22941</v>
      </c>
      <c r="P603" t="s">
        <v>23</v>
      </c>
      <c r="Q603" t="s">
        <v>39</v>
      </c>
      <c r="R603" t="s">
        <v>31</v>
      </c>
    </row>
    <row r="604" spans="1:18" x14ac:dyDescent="0.25">
      <c r="A604" s="1">
        <v>45220</v>
      </c>
      <c r="B604" t="s">
        <v>47</v>
      </c>
      <c r="C604">
        <v>714</v>
      </c>
      <c r="D604" t="s">
        <v>51</v>
      </c>
      <c r="E604">
        <v>1000</v>
      </c>
      <c r="F604">
        <v>135</v>
      </c>
      <c r="G604">
        <v>63</v>
      </c>
      <c r="H604">
        <v>2500</v>
      </c>
      <c r="I604" s="2">
        <v>157500</v>
      </c>
      <c r="J604">
        <v>8</v>
      </c>
      <c r="K604" s="2">
        <v>2300</v>
      </c>
      <c r="L604" t="s">
        <v>33</v>
      </c>
      <c r="M604" t="s">
        <v>21</v>
      </c>
      <c r="N604" t="s">
        <v>30</v>
      </c>
      <c r="O604">
        <v>22201</v>
      </c>
      <c r="P604" t="s">
        <v>23</v>
      </c>
      <c r="Q604" t="s">
        <v>39</v>
      </c>
      <c r="R604" t="s">
        <v>46</v>
      </c>
    </row>
    <row r="605" spans="1:18" x14ac:dyDescent="0.25">
      <c r="A605" s="1">
        <v>44395</v>
      </c>
      <c r="B605" t="s">
        <v>41</v>
      </c>
      <c r="C605">
        <v>715</v>
      </c>
      <c r="D605" t="s">
        <v>48</v>
      </c>
      <c r="E605">
        <v>1500</v>
      </c>
      <c r="F605">
        <v>64</v>
      </c>
      <c r="G605">
        <v>21</v>
      </c>
      <c r="H605">
        <v>3500</v>
      </c>
      <c r="I605" s="2">
        <v>73500</v>
      </c>
      <c r="J605">
        <v>3</v>
      </c>
      <c r="K605" s="2">
        <v>3395</v>
      </c>
      <c r="L605" t="s">
        <v>28</v>
      </c>
      <c r="M605" t="s">
        <v>42</v>
      </c>
      <c r="N605" t="s">
        <v>22</v>
      </c>
      <c r="O605">
        <v>22977</v>
      </c>
      <c r="P605" t="s">
        <v>36</v>
      </c>
      <c r="Q605" t="s">
        <v>24</v>
      </c>
      <c r="R605" t="s">
        <v>31</v>
      </c>
    </row>
    <row r="606" spans="1:18" x14ac:dyDescent="0.25">
      <c r="A606" s="1">
        <v>44361</v>
      </c>
      <c r="B606" t="s">
        <v>47</v>
      </c>
      <c r="C606">
        <v>716</v>
      </c>
      <c r="D606" t="s">
        <v>48</v>
      </c>
      <c r="E606">
        <v>1500</v>
      </c>
      <c r="F606">
        <v>69</v>
      </c>
      <c r="G606">
        <v>20</v>
      </c>
      <c r="H606">
        <v>3500</v>
      </c>
      <c r="I606" s="2">
        <v>70000</v>
      </c>
      <c r="J606">
        <v>4</v>
      </c>
      <c r="K606" s="2">
        <v>3360</v>
      </c>
      <c r="L606" t="s">
        <v>33</v>
      </c>
      <c r="M606" t="s">
        <v>42</v>
      </c>
      <c r="N606" t="s">
        <v>35</v>
      </c>
      <c r="O606">
        <v>22543</v>
      </c>
      <c r="P606" t="s">
        <v>36</v>
      </c>
      <c r="Q606" t="s">
        <v>24</v>
      </c>
      <c r="R606" t="s">
        <v>31</v>
      </c>
    </row>
    <row r="607" spans="1:18" x14ac:dyDescent="0.25">
      <c r="A607" s="1">
        <v>44553</v>
      </c>
      <c r="B607" t="s">
        <v>41</v>
      </c>
      <c r="C607">
        <v>717</v>
      </c>
      <c r="D607" t="s">
        <v>27</v>
      </c>
      <c r="E607">
        <v>1500</v>
      </c>
      <c r="F607">
        <v>98</v>
      </c>
      <c r="G607">
        <v>47</v>
      </c>
      <c r="H607">
        <v>3000</v>
      </c>
      <c r="I607" s="2">
        <v>141000</v>
      </c>
      <c r="J607">
        <v>3</v>
      </c>
      <c r="K607" s="2">
        <v>2910</v>
      </c>
      <c r="L607" t="s">
        <v>28</v>
      </c>
      <c r="M607" t="s">
        <v>29</v>
      </c>
      <c r="N607" t="s">
        <v>30</v>
      </c>
      <c r="O607">
        <v>22055</v>
      </c>
      <c r="P607" t="s">
        <v>36</v>
      </c>
      <c r="Q607" t="s">
        <v>40</v>
      </c>
      <c r="R607" t="s">
        <v>46</v>
      </c>
    </row>
    <row r="608" spans="1:18" x14ac:dyDescent="0.25">
      <c r="A608" s="1">
        <v>44517</v>
      </c>
      <c r="B608" t="s">
        <v>47</v>
      </c>
      <c r="C608">
        <v>719</v>
      </c>
      <c r="D608" t="s">
        <v>27</v>
      </c>
      <c r="E608">
        <v>1500</v>
      </c>
      <c r="F608">
        <v>45</v>
      </c>
      <c r="G608">
        <v>28</v>
      </c>
      <c r="H608">
        <v>3000</v>
      </c>
      <c r="I608" s="2">
        <v>84000</v>
      </c>
      <c r="J608">
        <v>1</v>
      </c>
      <c r="K608" s="2">
        <v>2970</v>
      </c>
      <c r="L608" t="s">
        <v>28</v>
      </c>
      <c r="M608" t="s">
        <v>34</v>
      </c>
      <c r="N608" t="s">
        <v>22</v>
      </c>
      <c r="O608">
        <v>21673</v>
      </c>
      <c r="P608" t="s">
        <v>23</v>
      </c>
      <c r="Q608" t="s">
        <v>40</v>
      </c>
      <c r="R608" t="s">
        <v>46</v>
      </c>
    </row>
    <row r="609" spans="1:18" x14ac:dyDescent="0.25">
      <c r="A609" s="1">
        <v>45119</v>
      </c>
      <c r="B609" t="s">
        <v>54</v>
      </c>
      <c r="C609">
        <v>720</v>
      </c>
      <c r="D609" t="s">
        <v>48</v>
      </c>
      <c r="E609">
        <v>1500</v>
      </c>
      <c r="F609">
        <v>135</v>
      </c>
      <c r="G609">
        <v>17</v>
      </c>
      <c r="H609">
        <v>3500</v>
      </c>
      <c r="I609" s="2">
        <v>59500</v>
      </c>
      <c r="J609">
        <v>3</v>
      </c>
      <c r="K609" s="2">
        <v>3395</v>
      </c>
      <c r="L609" t="s">
        <v>28</v>
      </c>
      <c r="M609" t="s">
        <v>42</v>
      </c>
      <c r="N609" t="s">
        <v>22</v>
      </c>
      <c r="O609">
        <v>22727</v>
      </c>
      <c r="P609" t="s">
        <v>36</v>
      </c>
      <c r="Q609" t="s">
        <v>24</v>
      </c>
      <c r="R609" t="s">
        <v>46</v>
      </c>
    </row>
    <row r="610" spans="1:18" x14ac:dyDescent="0.25">
      <c r="A610" s="1">
        <v>44475</v>
      </c>
      <c r="B610" t="s">
        <v>49</v>
      </c>
      <c r="C610">
        <v>721</v>
      </c>
      <c r="D610" t="s">
        <v>48</v>
      </c>
      <c r="E610">
        <v>1500</v>
      </c>
      <c r="F610">
        <v>101</v>
      </c>
      <c r="G610">
        <v>51</v>
      </c>
      <c r="H610">
        <v>3500</v>
      </c>
      <c r="I610" s="2">
        <v>178500</v>
      </c>
      <c r="J610">
        <v>8</v>
      </c>
      <c r="K610" s="2">
        <v>3220</v>
      </c>
      <c r="L610" t="s">
        <v>28</v>
      </c>
      <c r="M610" t="s">
        <v>42</v>
      </c>
      <c r="N610" t="s">
        <v>22</v>
      </c>
      <c r="O610">
        <v>21214</v>
      </c>
      <c r="P610" t="s">
        <v>23</v>
      </c>
      <c r="Q610" t="s">
        <v>24</v>
      </c>
      <c r="R610" t="s">
        <v>25</v>
      </c>
    </row>
    <row r="611" spans="1:18" x14ac:dyDescent="0.25">
      <c r="A611" s="1">
        <v>44464</v>
      </c>
      <c r="B611" t="s">
        <v>41</v>
      </c>
      <c r="C611">
        <v>722</v>
      </c>
      <c r="D611" t="s">
        <v>19</v>
      </c>
      <c r="E611">
        <v>2500</v>
      </c>
      <c r="F611">
        <v>61</v>
      </c>
      <c r="G611">
        <v>32</v>
      </c>
      <c r="H611">
        <v>5000</v>
      </c>
      <c r="I611" s="2">
        <v>160000</v>
      </c>
      <c r="J611">
        <v>8</v>
      </c>
      <c r="K611" s="2">
        <v>4600</v>
      </c>
      <c r="L611" t="s">
        <v>28</v>
      </c>
      <c r="M611" t="s">
        <v>21</v>
      </c>
      <c r="N611" t="s">
        <v>35</v>
      </c>
      <c r="O611">
        <v>21629</v>
      </c>
      <c r="P611" t="s">
        <v>23</v>
      </c>
      <c r="Q611" t="s">
        <v>24</v>
      </c>
      <c r="R611" t="s">
        <v>31</v>
      </c>
    </row>
    <row r="612" spans="1:18" x14ac:dyDescent="0.25">
      <c r="A612" s="1">
        <v>44408</v>
      </c>
      <c r="B612" t="s">
        <v>37</v>
      </c>
      <c r="C612">
        <v>724</v>
      </c>
      <c r="D612" t="s">
        <v>48</v>
      </c>
      <c r="E612">
        <v>1500</v>
      </c>
      <c r="F612">
        <v>128</v>
      </c>
      <c r="G612">
        <v>36</v>
      </c>
      <c r="H612">
        <v>3500</v>
      </c>
      <c r="I612" s="2">
        <v>126000</v>
      </c>
      <c r="J612">
        <v>1</v>
      </c>
      <c r="K612" s="2">
        <v>3465</v>
      </c>
      <c r="L612" t="s">
        <v>28</v>
      </c>
      <c r="M612" t="s">
        <v>29</v>
      </c>
      <c r="N612" t="s">
        <v>30</v>
      </c>
      <c r="O612">
        <v>22805</v>
      </c>
      <c r="P612" t="s">
        <v>36</v>
      </c>
      <c r="Q612" t="s">
        <v>40</v>
      </c>
      <c r="R612" t="s">
        <v>31</v>
      </c>
    </row>
    <row r="613" spans="1:18" x14ac:dyDescent="0.25">
      <c r="A613" s="1">
        <v>44792</v>
      </c>
      <c r="B613" t="s">
        <v>53</v>
      </c>
      <c r="C613">
        <v>725</v>
      </c>
      <c r="D613" t="s">
        <v>19</v>
      </c>
      <c r="E613">
        <v>2500</v>
      </c>
      <c r="F613">
        <v>39</v>
      </c>
      <c r="G613">
        <v>58</v>
      </c>
      <c r="H613">
        <v>5000</v>
      </c>
      <c r="I613" s="2">
        <v>290000</v>
      </c>
      <c r="J613">
        <v>3</v>
      </c>
      <c r="K613" s="2">
        <v>4850</v>
      </c>
      <c r="L613" t="s">
        <v>28</v>
      </c>
      <c r="M613" t="s">
        <v>21</v>
      </c>
      <c r="N613" t="s">
        <v>35</v>
      </c>
      <c r="O613">
        <v>22010</v>
      </c>
      <c r="P613" t="s">
        <v>23</v>
      </c>
      <c r="Q613" t="s">
        <v>24</v>
      </c>
      <c r="R613" t="s">
        <v>25</v>
      </c>
    </row>
    <row r="614" spans="1:18" x14ac:dyDescent="0.25">
      <c r="A614" s="1">
        <v>44724</v>
      </c>
      <c r="B614" t="s">
        <v>32</v>
      </c>
      <c r="C614">
        <v>726</v>
      </c>
      <c r="D614" t="s">
        <v>51</v>
      </c>
      <c r="E614">
        <v>1000</v>
      </c>
      <c r="F614">
        <v>41</v>
      </c>
      <c r="G614">
        <v>21</v>
      </c>
      <c r="H614">
        <v>2500</v>
      </c>
      <c r="I614" s="2">
        <v>52500</v>
      </c>
      <c r="J614">
        <v>4</v>
      </c>
      <c r="K614" s="2">
        <v>2400</v>
      </c>
      <c r="L614" t="s">
        <v>33</v>
      </c>
      <c r="M614" t="s">
        <v>21</v>
      </c>
      <c r="N614" t="s">
        <v>30</v>
      </c>
      <c r="O614">
        <v>22451</v>
      </c>
      <c r="P614" t="s">
        <v>36</v>
      </c>
      <c r="Q614" t="s">
        <v>39</v>
      </c>
      <c r="R614" t="s">
        <v>31</v>
      </c>
    </row>
    <row r="615" spans="1:18" x14ac:dyDescent="0.25">
      <c r="A615" s="1">
        <v>44949</v>
      </c>
      <c r="B615" t="s">
        <v>52</v>
      </c>
      <c r="C615">
        <v>727</v>
      </c>
      <c r="D615" t="s">
        <v>48</v>
      </c>
      <c r="E615">
        <v>1500</v>
      </c>
      <c r="F615">
        <v>74</v>
      </c>
      <c r="G615">
        <v>60</v>
      </c>
      <c r="H615">
        <v>3500</v>
      </c>
      <c r="I615" s="2">
        <v>210000</v>
      </c>
      <c r="J615">
        <v>0</v>
      </c>
      <c r="K615" s="2">
        <v>3500</v>
      </c>
      <c r="L615" t="s">
        <v>28</v>
      </c>
      <c r="M615" t="s">
        <v>42</v>
      </c>
      <c r="N615" t="s">
        <v>30</v>
      </c>
      <c r="O615">
        <v>21423</v>
      </c>
      <c r="P615" t="s">
        <v>36</v>
      </c>
      <c r="Q615" t="s">
        <v>39</v>
      </c>
      <c r="R615" t="s">
        <v>25</v>
      </c>
    </row>
    <row r="616" spans="1:18" x14ac:dyDescent="0.25">
      <c r="A616" s="1">
        <v>44687</v>
      </c>
      <c r="B616" t="s">
        <v>37</v>
      </c>
      <c r="C616">
        <v>728</v>
      </c>
      <c r="D616" t="s">
        <v>48</v>
      </c>
      <c r="E616">
        <v>1500</v>
      </c>
      <c r="F616">
        <v>49</v>
      </c>
      <c r="G616">
        <v>31</v>
      </c>
      <c r="H616">
        <v>3500</v>
      </c>
      <c r="I616" s="2">
        <v>108500</v>
      </c>
      <c r="J616">
        <v>5</v>
      </c>
      <c r="K616" s="2">
        <v>3325</v>
      </c>
      <c r="L616" t="s">
        <v>20</v>
      </c>
      <c r="M616" t="s">
        <v>42</v>
      </c>
      <c r="N616" t="s">
        <v>35</v>
      </c>
      <c r="O616">
        <v>22940</v>
      </c>
      <c r="P616" t="s">
        <v>23</v>
      </c>
      <c r="Q616" t="s">
        <v>40</v>
      </c>
      <c r="R616" t="s">
        <v>31</v>
      </c>
    </row>
    <row r="617" spans="1:18" x14ac:dyDescent="0.25">
      <c r="A617" s="1">
        <v>44726</v>
      </c>
      <c r="B617" t="s">
        <v>32</v>
      </c>
      <c r="C617">
        <v>729</v>
      </c>
      <c r="D617" t="s">
        <v>45</v>
      </c>
      <c r="E617">
        <v>3000</v>
      </c>
      <c r="F617">
        <v>109</v>
      </c>
      <c r="G617">
        <v>11</v>
      </c>
      <c r="H617">
        <v>7000</v>
      </c>
      <c r="I617" s="2">
        <v>77000</v>
      </c>
      <c r="J617">
        <v>7</v>
      </c>
      <c r="K617" s="2">
        <v>6510</v>
      </c>
      <c r="L617" t="s">
        <v>50</v>
      </c>
      <c r="M617" t="s">
        <v>34</v>
      </c>
      <c r="N617" t="s">
        <v>35</v>
      </c>
      <c r="O617">
        <v>22633</v>
      </c>
      <c r="P617" t="s">
        <v>23</v>
      </c>
      <c r="Q617" t="s">
        <v>24</v>
      </c>
      <c r="R617" t="s">
        <v>31</v>
      </c>
    </row>
    <row r="618" spans="1:18" x14ac:dyDescent="0.25">
      <c r="A618" s="1">
        <v>44916</v>
      </c>
      <c r="B618" t="s">
        <v>26</v>
      </c>
      <c r="C618">
        <v>730</v>
      </c>
      <c r="D618" t="s">
        <v>27</v>
      </c>
      <c r="E618">
        <v>1500</v>
      </c>
      <c r="F618">
        <v>110</v>
      </c>
      <c r="G618">
        <v>40</v>
      </c>
      <c r="H618">
        <v>3000</v>
      </c>
      <c r="I618" s="2">
        <v>120000</v>
      </c>
      <c r="J618">
        <v>10</v>
      </c>
      <c r="K618" s="2">
        <v>2700</v>
      </c>
      <c r="L618" t="s">
        <v>50</v>
      </c>
      <c r="M618" t="s">
        <v>21</v>
      </c>
      <c r="N618" t="s">
        <v>30</v>
      </c>
      <c r="O618">
        <v>21528</v>
      </c>
      <c r="P618" t="s">
        <v>23</v>
      </c>
      <c r="Q618" t="s">
        <v>39</v>
      </c>
      <c r="R618" t="s">
        <v>46</v>
      </c>
    </row>
    <row r="619" spans="1:18" x14ac:dyDescent="0.25">
      <c r="A619" s="1">
        <v>44457</v>
      </c>
      <c r="B619" t="s">
        <v>18</v>
      </c>
      <c r="C619">
        <v>731</v>
      </c>
      <c r="D619" t="s">
        <v>27</v>
      </c>
      <c r="E619">
        <v>1500</v>
      </c>
      <c r="F619">
        <v>47</v>
      </c>
      <c r="G619">
        <v>32</v>
      </c>
      <c r="H619">
        <v>3000</v>
      </c>
      <c r="I619" s="2">
        <v>96000</v>
      </c>
      <c r="J619">
        <v>6</v>
      </c>
      <c r="K619" s="2">
        <v>2820</v>
      </c>
      <c r="L619" t="s">
        <v>20</v>
      </c>
      <c r="M619" t="s">
        <v>42</v>
      </c>
      <c r="N619" t="s">
        <v>35</v>
      </c>
      <c r="O619">
        <v>22552</v>
      </c>
      <c r="P619" t="s">
        <v>36</v>
      </c>
      <c r="Q619" t="s">
        <v>39</v>
      </c>
      <c r="R619" t="s">
        <v>25</v>
      </c>
    </row>
    <row r="620" spans="1:18" x14ac:dyDescent="0.25">
      <c r="A620" s="1">
        <v>44366</v>
      </c>
      <c r="B620" t="s">
        <v>37</v>
      </c>
      <c r="C620">
        <v>732</v>
      </c>
      <c r="D620" t="s">
        <v>51</v>
      </c>
      <c r="E620">
        <v>1000</v>
      </c>
      <c r="F620">
        <v>61</v>
      </c>
      <c r="G620">
        <v>51</v>
      </c>
      <c r="H620">
        <v>2500</v>
      </c>
      <c r="I620" s="2">
        <v>127500</v>
      </c>
      <c r="J620">
        <v>10</v>
      </c>
      <c r="K620" s="2">
        <v>2250</v>
      </c>
      <c r="L620" t="s">
        <v>33</v>
      </c>
      <c r="M620" t="s">
        <v>21</v>
      </c>
      <c r="N620" t="s">
        <v>30</v>
      </c>
      <c r="O620">
        <v>22862</v>
      </c>
      <c r="P620" t="s">
        <v>23</v>
      </c>
      <c r="Q620" t="s">
        <v>39</v>
      </c>
      <c r="R620" t="s">
        <v>46</v>
      </c>
    </row>
    <row r="621" spans="1:18" x14ac:dyDescent="0.25">
      <c r="A621" s="1">
        <v>44716</v>
      </c>
      <c r="B621" t="s">
        <v>54</v>
      </c>
      <c r="C621">
        <v>733</v>
      </c>
      <c r="D621" t="s">
        <v>19</v>
      </c>
      <c r="E621">
        <v>2500</v>
      </c>
      <c r="F621">
        <v>95</v>
      </c>
      <c r="G621">
        <v>74</v>
      </c>
      <c r="H621">
        <v>5000</v>
      </c>
      <c r="I621" s="2">
        <v>370000</v>
      </c>
      <c r="J621">
        <v>5</v>
      </c>
      <c r="K621" s="2">
        <v>4750</v>
      </c>
      <c r="L621" t="s">
        <v>50</v>
      </c>
      <c r="M621" t="s">
        <v>34</v>
      </c>
      <c r="N621" t="s">
        <v>35</v>
      </c>
      <c r="O621">
        <v>22933</v>
      </c>
      <c r="P621" t="s">
        <v>36</v>
      </c>
      <c r="Q621" t="s">
        <v>39</v>
      </c>
      <c r="R621" t="s">
        <v>46</v>
      </c>
    </row>
    <row r="622" spans="1:18" x14ac:dyDescent="0.25">
      <c r="A622" s="1">
        <v>44460</v>
      </c>
      <c r="B622" t="s">
        <v>44</v>
      </c>
      <c r="C622">
        <v>737</v>
      </c>
      <c r="D622" t="s">
        <v>45</v>
      </c>
      <c r="E622">
        <v>3000</v>
      </c>
      <c r="F622">
        <v>18</v>
      </c>
      <c r="G622">
        <v>70</v>
      </c>
      <c r="H622">
        <v>7000</v>
      </c>
      <c r="I622" s="2">
        <v>490000</v>
      </c>
      <c r="J622">
        <v>0</v>
      </c>
      <c r="K622" s="2">
        <v>7000</v>
      </c>
      <c r="L622" t="s">
        <v>50</v>
      </c>
      <c r="M622" t="s">
        <v>29</v>
      </c>
      <c r="N622" t="s">
        <v>35</v>
      </c>
      <c r="O622">
        <v>22154</v>
      </c>
      <c r="P622" t="s">
        <v>23</v>
      </c>
      <c r="Q622" t="s">
        <v>40</v>
      </c>
      <c r="R622" t="s">
        <v>25</v>
      </c>
    </row>
    <row r="623" spans="1:18" x14ac:dyDescent="0.25">
      <c r="A623" s="1">
        <v>44720</v>
      </c>
      <c r="B623" t="s">
        <v>49</v>
      </c>
      <c r="C623">
        <v>739</v>
      </c>
      <c r="D623" t="s">
        <v>27</v>
      </c>
      <c r="E623">
        <v>1500</v>
      </c>
      <c r="F623">
        <v>21</v>
      </c>
      <c r="G623">
        <v>40</v>
      </c>
      <c r="H623">
        <v>3000</v>
      </c>
      <c r="I623" s="2">
        <v>120000</v>
      </c>
      <c r="J623">
        <v>3</v>
      </c>
      <c r="K623" s="2">
        <v>2910</v>
      </c>
      <c r="L623" t="s">
        <v>50</v>
      </c>
      <c r="M623" t="s">
        <v>21</v>
      </c>
      <c r="N623" t="s">
        <v>35</v>
      </c>
      <c r="O623">
        <v>22994</v>
      </c>
      <c r="P623" t="s">
        <v>36</v>
      </c>
      <c r="Q623" t="s">
        <v>39</v>
      </c>
      <c r="R623" t="s">
        <v>31</v>
      </c>
    </row>
    <row r="624" spans="1:18" x14ac:dyDescent="0.25">
      <c r="A624" s="1">
        <v>45103</v>
      </c>
      <c r="B624" t="s">
        <v>32</v>
      </c>
      <c r="C624">
        <v>740</v>
      </c>
      <c r="D624" t="s">
        <v>51</v>
      </c>
      <c r="E624">
        <v>1000</v>
      </c>
      <c r="F624">
        <v>73</v>
      </c>
      <c r="G624">
        <v>83</v>
      </c>
      <c r="H624">
        <v>2500</v>
      </c>
      <c r="I624" s="2">
        <v>207500</v>
      </c>
      <c r="J624">
        <v>1</v>
      </c>
      <c r="K624" s="2">
        <v>2475</v>
      </c>
      <c r="L624" t="s">
        <v>38</v>
      </c>
      <c r="M624" t="s">
        <v>29</v>
      </c>
      <c r="N624" t="s">
        <v>35</v>
      </c>
      <c r="O624">
        <v>22617</v>
      </c>
      <c r="P624" t="s">
        <v>36</v>
      </c>
      <c r="Q624" t="s">
        <v>40</v>
      </c>
      <c r="R624" t="s">
        <v>46</v>
      </c>
    </row>
    <row r="625" spans="1:18" x14ac:dyDescent="0.25">
      <c r="A625" s="1">
        <v>44624</v>
      </c>
      <c r="B625" t="s">
        <v>41</v>
      </c>
      <c r="C625">
        <v>741</v>
      </c>
      <c r="D625" t="s">
        <v>19</v>
      </c>
      <c r="E625">
        <v>2500</v>
      </c>
      <c r="F625">
        <v>137</v>
      </c>
      <c r="G625">
        <v>71</v>
      </c>
      <c r="H625">
        <v>5000</v>
      </c>
      <c r="I625" s="2">
        <v>355000</v>
      </c>
      <c r="J625">
        <v>7</v>
      </c>
      <c r="K625" s="2">
        <v>4650</v>
      </c>
      <c r="L625" t="s">
        <v>38</v>
      </c>
      <c r="M625" t="s">
        <v>29</v>
      </c>
      <c r="N625" t="s">
        <v>30</v>
      </c>
      <c r="O625">
        <v>21716</v>
      </c>
      <c r="P625" t="s">
        <v>23</v>
      </c>
      <c r="Q625" t="s">
        <v>40</v>
      </c>
      <c r="R625" t="s">
        <v>46</v>
      </c>
    </row>
    <row r="626" spans="1:18" x14ac:dyDescent="0.25">
      <c r="A626" s="1">
        <v>44404</v>
      </c>
      <c r="B626" t="s">
        <v>32</v>
      </c>
      <c r="C626">
        <v>742</v>
      </c>
      <c r="D626" t="s">
        <v>27</v>
      </c>
      <c r="E626">
        <v>1500</v>
      </c>
      <c r="F626">
        <v>118</v>
      </c>
      <c r="G626">
        <v>96</v>
      </c>
      <c r="H626">
        <v>3000</v>
      </c>
      <c r="I626" s="2">
        <v>288000</v>
      </c>
      <c r="J626">
        <v>4</v>
      </c>
      <c r="K626" s="2">
        <v>2880</v>
      </c>
      <c r="L626" t="s">
        <v>28</v>
      </c>
      <c r="M626" t="s">
        <v>42</v>
      </c>
      <c r="N626" t="s">
        <v>35</v>
      </c>
      <c r="O626">
        <v>21517</v>
      </c>
      <c r="P626" t="s">
        <v>23</v>
      </c>
      <c r="Q626" t="s">
        <v>40</v>
      </c>
      <c r="R626" t="s">
        <v>25</v>
      </c>
    </row>
    <row r="627" spans="1:18" x14ac:dyDescent="0.25">
      <c r="A627" s="1">
        <v>44724</v>
      </c>
      <c r="B627" t="s">
        <v>44</v>
      </c>
      <c r="C627">
        <v>743</v>
      </c>
      <c r="D627" t="s">
        <v>48</v>
      </c>
      <c r="E627">
        <v>1500</v>
      </c>
      <c r="F627">
        <v>74</v>
      </c>
      <c r="G627">
        <v>33</v>
      </c>
      <c r="H627">
        <v>3500</v>
      </c>
      <c r="I627" s="2">
        <v>115500</v>
      </c>
      <c r="J627">
        <v>6</v>
      </c>
      <c r="K627" s="2">
        <v>3290</v>
      </c>
      <c r="L627" t="s">
        <v>38</v>
      </c>
      <c r="M627" t="s">
        <v>42</v>
      </c>
      <c r="N627" t="s">
        <v>22</v>
      </c>
      <c r="O627">
        <v>22326</v>
      </c>
      <c r="P627" t="s">
        <v>23</v>
      </c>
      <c r="Q627" t="s">
        <v>40</v>
      </c>
      <c r="R627" t="s">
        <v>46</v>
      </c>
    </row>
    <row r="628" spans="1:18" x14ac:dyDescent="0.25">
      <c r="A628" s="1">
        <v>45009</v>
      </c>
      <c r="B628" t="s">
        <v>44</v>
      </c>
      <c r="C628">
        <v>744</v>
      </c>
      <c r="D628" t="s">
        <v>27</v>
      </c>
      <c r="E628">
        <v>1500</v>
      </c>
      <c r="F628">
        <v>16</v>
      </c>
      <c r="G628">
        <v>86</v>
      </c>
      <c r="H628">
        <v>3000</v>
      </c>
      <c r="I628" s="2">
        <v>258000</v>
      </c>
      <c r="J628">
        <v>4</v>
      </c>
      <c r="K628" s="2">
        <v>2880</v>
      </c>
      <c r="L628" t="s">
        <v>50</v>
      </c>
      <c r="M628" t="s">
        <v>29</v>
      </c>
      <c r="N628" t="s">
        <v>22</v>
      </c>
      <c r="O628">
        <v>22359</v>
      </c>
      <c r="P628" t="s">
        <v>23</v>
      </c>
      <c r="Q628" t="s">
        <v>40</v>
      </c>
      <c r="R628" t="s">
        <v>31</v>
      </c>
    </row>
    <row r="629" spans="1:18" x14ac:dyDescent="0.25">
      <c r="A629" s="1">
        <v>44848</v>
      </c>
      <c r="B629" t="s">
        <v>47</v>
      </c>
      <c r="C629">
        <v>745</v>
      </c>
      <c r="D629" t="s">
        <v>48</v>
      </c>
      <c r="E629">
        <v>1500</v>
      </c>
      <c r="F629">
        <v>137</v>
      </c>
      <c r="G629">
        <v>17</v>
      </c>
      <c r="H629">
        <v>3500</v>
      </c>
      <c r="I629" s="2">
        <v>59500</v>
      </c>
      <c r="J629">
        <v>0</v>
      </c>
      <c r="K629" s="2">
        <v>3500</v>
      </c>
      <c r="L629" t="s">
        <v>20</v>
      </c>
      <c r="M629" t="s">
        <v>42</v>
      </c>
      <c r="N629" t="s">
        <v>35</v>
      </c>
      <c r="O629">
        <v>22400</v>
      </c>
      <c r="P629" t="s">
        <v>23</v>
      </c>
      <c r="Q629" t="s">
        <v>24</v>
      </c>
      <c r="R629" t="s">
        <v>25</v>
      </c>
    </row>
    <row r="630" spans="1:18" x14ac:dyDescent="0.25">
      <c r="A630" s="1">
        <v>44725</v>
      </c>
      <c r="B630" t="s">
        <v>44</v>
      </c>
      <c r="C630">
        <v>746</v>
      </c>
      <c r="D630" t="s">
        <v>19</v>
      </c>
      <c r="E630">
        <v>2500</v>
      </c>
      <c r="F630">
        <v>45</v>
      </c>
      <c r="G630">
        <v>89</v>
      </c>
      <c r="H630">
        <v>5000</v>
      </c>
      <c r="I630" s="2">
        <v>445000</v>
      </c>
      <c r="J630">
        <v>5</v>
      </c>
      <c r="K630" s="2">
        <v>4750</v>
      </c>
      <c r="L630" t="s">
        <v>33</v>
      </c>
      <c r="M630" t="s">
        <v>21</v>
      </c>
      <c r="N630" t="s">
        <v>35</v>
      </c>
      <c r="O630">
        <v>21650</v>
      </c>
      <c r="P630" t="s">
        <v>23</v>
      </c>
      <c r="Q630" t="s">
        <v>39</v>
      </c>
      <c r="R630" t="s">
        <v>31</v>
      </c>
    </row>
    <row r="631" spans="1:18" x14ac:dyDescent="0.25">
      <c r="A631" s="1">
        <v>45274</v>
      </c>
      <c r="B631" t="s">
        <v>54</v>
      </c>
      <c r="C631">
        <v>749</v>
      </c>
      <c r="D631" t="s">
        <v>19</v>
      </c>
      <c r="E631">
        <v>2500</v>
      </c>
      <c r="F631">
        <v>112</v>
      </c>
      <c r="G631">
        <v>24</v>
      </c>
      <c r="H631">
        <v>5000</v>
      </c>
      <c r="I631" s="2">
        <v>120000</v>
      </c>
      <c r="J631">
        <v>2</v>
      </c>
      <c r="K631" s="2">
        <v>4900</v>
      </c>
      <c r="L631" t="s">
        <v>38</v>
      </c>
      <c r="M631" t="s">
        <v>29</v>
      </c>
      <c r="N631" t="s">
        <v>30</v>
      </c>
      <c r="O631">
        <v>21356</v>
      </c>
      <c r="P631" t="s">
        <v>23</v>
      </c>
      <c r="Q631" t="s">
        <v>39</v>
      </c>
      <c r="R631" t="s">
        <v>46</v>
      </c>
    </row>
    <row r="632" spans="1:18" x14ac:dyDescent="0.25">
      <c r="A632" s="1">
        <v>44924</v>
      </c>
      <c r="B632" t="s">
        <v>32</v>
      </c>
      <c r="C632">
        <v>752</v>
      </c>
      <c r="D632" t="s">
        <v>48</v>
      </c>
      <c r="E632">
        <v>1500</v>
      </c>
      <c r="F632">
        <v>30</v>
      </c>
      <c r="G632">
        <v>73</v>
      </c>
      <c r="H632">
        <v>3500</v>
      </c>
      <c r="I632" s="2">
        <v>255500</v>
      </c>
      <c r="J632">
        <v>3</v>
      </c>
      <c r="K632" s="2">
        <v>3395</v>
      </c>
      <c r="L632" t="s">
        <v>50</v>
      </c>
      <c r="M632" t="s">
        <v>42</v>
      </c>
      <c r="N632" t="s">
        <v>22</v>
      </c>
      <c r="O632">
        <v>22479</v>
      </c>
      <c r="P632" t="s">
        <v>36</v>
      </c>
      <c r="Q632" t="s">
        <v>39</v>
      </c>
      <c r="R632" t="s">
        <v>46</v>
      </c>
    </row>
    <row r="633" spans="1:18" x14ac:dyDescent="0.25">
      <c r="A633" s="1">
        <v>44396</v>
      </c>
      <c r="B633" t="s">
        <v>44</v>
      </c>
      <c r="C633">
        <v>755</v>
      </c>
      <c r="D633" t="s">
        <v>45</v>
      </c>
      <c r="E633">
        <v>3000</v>
      </c>
      <c r="F633">
        <v>72</v>
      </c>
      <c r="G633">
        <v>91</v>
      </c>
      <c r="H633">
        <v>7000</v>
      </c>
      <c r="I633" s="2">
        <v>637000</v>
      </c>
      <c r="J633">
        <v>8</v>
      </c>
      <c r="K633" s="2">
        <v>6440</v>
      </c>
      <c r="L633" t="s">
        <v>20</v>
      </c>
      <c r="M633" t="s">
        <v>42</v>
      </c>
      <c r="N633" t="s">
        <v>35</v>
      </c>
      <c r="O633">
        <v>22140</v>
      </c>
      <c r="P633" t="s">
        <v>23</v>
      </c>
      <c r="Q633" t="s">
        <v>40</v>
      </c>
      <c r="R633" t="s">
        <v>25</v>
      </c>
    </row>
    <row r="634" spans="1:18" x14ac:dyDescent="0.25">
      <c r="A634" s="1">
        <v>44707</v>
      </c>
      <c r="B634" t="s">
        <v>53</v>
      </c>
      <c r="C634">
        <v>756</v>
      </c>
      <c r="D634" t="s">
        <v>45</v>
      </c>
      <c r="E634">
        <v>3000</v>
      </c>
      <c r="F634">
        <v>108</v>
      </c>
      <c r="G634">
        <v>44</v>
      </c>
      <c r="H634">
        <v>7000</v>
      </c>
      <c r="I634" s="2">
        <v>308000</v>
      </c>
      <c r="J634">
        <v>3</v>
      </c>
      <c r="K634" s="2">
        <v>6790</v>
      </c>
      <c r="L634" t="s">
        <v>38</v>
      </c>
      <c r="M634" t="s">
        <v>34</v>
      </c>
      <c r="N634" t="s">
        <v>35</v>
      </c>
      <c r="O634">
        <v>21703</v>
      </c>
      <c r="P634" t="s">
        <v>23</v>
      </c>
      <c r="Q634" t="s">
        <v>24</v>
      </c>
      <c r="R634" t="s">
        <v>31</v>
      </c>
    </row>
    <row r="635" spans="1:18" x14ac:dyDescent="0.25">
      <c r="A635" s="1">
        <v>44645</v>
      </c>
      <c r="B635" t="s">
        <v>37</v>
      </c>
      <c r="C635">
        <v>757</v>
      </c>
      <c r="D635" t="s">
        <v>51</v>
      </c>
      <c r="E635">
        <v>1000</v>
      </c>
      <c r="F635">
        <v>124</v>
      </c>
      <c r="G635">
        <v>85</v>
      </c>
      <c r="H635">
        <v>2500</v>
      </c>
      <c r="I635" s="2">
        <v>212500</v>
      </c>
      <c r="J635">
        <v>10</v>
      </c>
      <c r="K635" s="2">
        <v>2250</v>
      </c>
      <c r="L635" t="s">
        <v>33</v>
      </c>
      <c r="M635" t="s">
        <v>34</v>
      </c>
      <c r="N635" t="s">
        <v>35</v>
      </c>
      <c r="O635">
        <v>21033</v>
      </c>
      <c r="P635" t="s">
        <v>23</v>
      </c>
      <c r="Q635" t="s">
        <v>24</v>
      </c>
      <c r="R635" t="s">
        <v>31</v>
      </c>
    </row>
    <row r="636" spans="1:18" x14ac:dyDescent="0.25">
      <c r="A636" s="1">
        <v>44745</v>
      </c>
      <c r="B636" t="s">
        <v>26</v>
      </c>
      <c r="C636">
        <v>759</v>
      </c>
      <c r="D636" t="s">
        <v>48</v>
      </c>
      <c r="E636">
        <v>1500</v>
      </c>
      <c r="F636">
        <v>120</v>
      </c>
      <c r="G636">
        <v>30</v>
      </c>
      <c r="H636">
        <v>3500</v>
      </c>
      <c r="I636" s="2">
        <v>105000</v>
      </c>
      <c r="J636">
        <v>10</v>
      </c>
      <c r="K636" s="2">
        <v>3150</v>
      </c>
      <c r="L636" t="s">
        <v>33</v>
      </c>
      <c r="M636" t="s">
        <v>34</v>
      </c>
      <c r="N636" t="s">
        <v>35</v>
      </c>
      <c r="O636">
        <v>22659</v>
      </c>
      <c r="P636" t="s">
        <v>36</v>
      </c>
      <c r="Q636" t="s">
        <v>24</v>
      </c>
      <c r="R636" t="s">
        <v>31</v>
      </c>
    </row>
    <row r="637" spans="1:18" x14ac:dyDescent="0.25">
      <c r="A637" s="1">
        <v>44410</v>
      </c>
      <c r="B637" t="s">
        <v>18</v>
      </c>
      <c r="C637">
        <v>760</v>
      </c>
      <c r="D637" t="s">
        <v>27</v>
      </c>
      <c r="E637">
        <v>1500</v>
      </c>
      <c r="F637">
        <v>92</v>
      </c>
      <c r="G637">
        <v>48</v>
      </c>
      <c r="H637">
        <v>3000</v>
      </c>
      <c r="I637" s="2">
        <v>144000</v>
      </c>
      <c r="J637">
        <v>3</v>
      </c>
      <c r="K637" s="2">
        <v>2910</v>
      </c>
      <c r="L637" t="s">
        <v>28</v>
      </c>
      <c r="M637" t="s">
        <v>34</v>
      </c>
      <c r="N637" t="s">
        <v>35</v>
      </c>
      <c r="O637">
        <v>22083</v>
      </c>
      <c r="P637" t="s">
        <v>36</v>
      </c>
      <c r="Q637" t="s">
        <v>40</v>
      </c>
      <c r="R637" t="s">
        <v>31</v>
      </c>
    </row>
    <row r="638" spans="1:18" x14ac:dyDescent="0.25">
      <c r="A638" s="1">
        <v>44658</v>
      </c>
      <c r="B638" t="s">
        <v>52</v>
      </c>
      <c r="C638">
        <v>762</v>
      </c>
      <c r="D638" t="s">
        <v>45</v>
      </c>
      <c r="E638">
        <v>3000</v>
      </c>
      <c r="F638">
        <v>146</v>
      </c>
      <c r="G638">
        <v>7</v>
      </c>
      <c r="H638">
        <v>7000</v>
      </c>
      <c r="I638" s="2">
        <v>49000</v>
      </c>
      <c r="J638">
        <v>8</v>
      </c>
      <c r="K638" s="2">
        <v>6440</v>
      </c>
      <c r="L638" t="s">
        <v>33</v>
      </c>
      <c r="M638" t="s">
        <v>34</v>
      </c>
      <c r="N638" t="s">
        <v>22</v>
      </c>
      <c r="O638">
        <v>22012</v>
      </c>
      <c r="P638" t="s">
        <v>36</v>
      </c>
      <c r="Q638" t="s">
        <v>40</v>
      </c>
      <c r="R638" t="s">
        <v>46</v>
      </c>
    </row>
    <row r="639" spans="1:18" x14ac:dyDescent="0.25">
      <c r="A639" s="1">
        <v>44610</v>
      </c>
      <c r="B639" t="s">
        <v>37</v>
      </c>
      <c r="C639">
        <v>763</v>
      </c>
      <c r="D639" t="s">
        <v>45</v>
      </c>
      <c r="E639">
        <v>3000</v>
      </c>
      <c r="F639">
        <v>45</v>
      </c>
      <c r="G639">
        <v>60</v>
      </c>
      <c r="H639">
        <v>7000</v>
      </c>
      <c r="I639" s="2">
        <v>420000</v>
      </c>
      <c r="J639">
        <v>5</v>
      </c>
      <c r="K639" s="2">
        <v>6650</v>
      </c>
      <c r="L639" t="s">
        <v>50</v>
      </c>
      <c r="M639" t="s">
        <v>34</v>
      </c>
      <c r="N639" t="s">
        <v>22</v>
      </c>
      <c r="O639">
        <v>22015</v>
      </c>
      <c r="P639" t="s">
        <v>23</v>
      </c>
      <c r="Q639" t="s">
        <v>40</v>
      </c>
      <c r="R639" t="s">
        <v>46</v>
      </c>
    </row>
    <row r="640" spans="1:18" x14ac:dyDescent="0.25">
      <c r="A640" s="1">
        <v>44395</v>
      </c>
      <c r="B640" t="s">
        <v>52</v>
      </c>
      <c r="C640">
        <v>764</v>
      </c>
      <c r="D640" t="s">
        <v>19</v>
      </c>
      <c r="E640">
        <v>2500</v>
      </c>
      <c r="F640">
        <v>12</v>
      </c>
      <c r="G640">
        <v>23</v>
      </c>
      <c r="H640">
        <v>5000</v>
      </c>
      <c r="I640" s="2">
        <v>115000</v>
      </c>
      <c r="J640">
        <v>1</v>
      </c>
      <c r="K640" s="2">
        <v>4950</v>
      </c>
      <c r="L640" t="s">
        <v>50</v>
      </c>
      <c r="M640" t="s">
        <v>29</v>
      </c>
      <c r="N640" t="s">
        <v>30</v>
      </c>
      <c r="O640">
        <v>22379</v>
      </c>
      <c r="P640" t="s">
        <v>23</v>
      </c>
      <c r="Q640" t="s">
        <v>24</v>
      </c>
      <c r="R640" t="s">
        <v>31</v>
      </c>
    </row>
    <row r="641" spans="1:18" x14ac:dyDescent="0.25">
      <c r="A641" s="1">
        <v>45008</v>
      </c>
      <c r="B641" t="s">
        <v>47</v>
      </c>
      <c r="C641">
        <v>765</v>
      </c>
      <c r="D641" t="s">
        <v>19</v>
      </c>
      <c r="E641">
        <v>2500</v>
      </c>
      <c r="F641">
        <v>21</v>
      </c>
      <c r="G641">
        <v>5</v>
      </c>
      <c r="H641">
        <v>5000</v>
      </c>
      <c r="I641" s="2">
        <v>25000</v>
      </c>
      <c r="J641">
        <v>8</v>
      </c>
      <c r="K641" s="2">
        <v>4600</v>
      </c>
      <c r="L641" t="s">
        <v>38</v>
      </c>
      <c r="M641" t="s">
        <v>34</v>
      </c>
      <c r="N641" t="s">
        <v>30</v>
      </c>
      <c r="O641">
        <v>22291</v>
      </c>
      <c r="P641" t="s">
        <v>36</v>
      </c>
      <c r="Q641" t="s">
        <v>39</v>
      </c>
      <c r="R641" t="s">
        <v>25</v>
      </c>
    </row>
    <row r="642" spans="1:18" x14ac:dyDescent="0.25">
      <c r="A642" s="1">
        <v>44968</v>
      </c>
      <c r="B642" t="s">
        <v>47</v>
      </c>
      <c r="C642">
        <v>766</v>
      </c>
      <c r="D642" t="s">
        <v>48</v>
      </c>
      <c r="E642">
        <v>1500</v>
      </c>
      <c r="F642">
        <v>45</v>
      </c>
      <c r="G642">
        <v>37</v>
      </c>
      <c r="H642">
        <v>3500</v>
      </c>
      <c r="I642" s="2">
        <v>129500</v>
      </c>
      <c r="J642">
        <v>8</v>
      </c>
      <c r="K642" s="2">
        <v>3220</v>
      </c>
      <c r="L642" t="s">
        <v>38</v>
      </c>
      <c r="M642" t="s">
        <v>29</v>
      </c>
      <c r="N642" t="s">
        <v>35</v>
      </c>
      <c r="O642">
        <v>21220</v>
      </c>
      <c r="P642" t="s">
        <v>36</v>
      </c>
      <c r="Q642" t="s">
        <v>40</v>
      </c>
      <c r="R642" t="s">
        <v>46</v>
      </c>
    </row>
    <row r="643" spans="1:18" x14ac:dyDescent="0.25">
      <c r="A643" s="1">
        <v>44653</v>
      </c>
      <c r="B643" t="s">
        <v>26</v>
      </c>
      <c r="C643">
        <v>767</v>
      </c>
      <c r="D643" t="s">
        <v>27</v>
      </c>
      <c r="E643">
        <v>1500</v>
      </c>
      <c r="F643">
        <v>35</v>
      </c>
      <c r="G643">
        <v>53</v>
      </c>
      <c r="H643">
        <v>3000</v>
      </c>
      <c r="I643" s="2">
        <v>159000</v>
      </c>
      <c r="J643">
        <v>7</v>
      </c>
      <c r="K643" s="2">
        <v>2790</v>
      </c>
      <c r="L643" t="s">
        <v>28</v>
      </c>
      <c r="M643" t="s">
        <v>29</v>
      </c>
      <c r="N643" t="s">
        <v>22</v>
      </c>
      <c r="O643">
        <v>21336</v>
      </c>
      <c r="P643" t="s">
        <v>23</v>
      </c>
      <c r="Q643" t="s">
        <v>40</v>
      </c>
      <c r="R643" t="s">
        <v>31</v>
      </c>
    </row>
    <row r="644" spans="1:18" x14ac:dyDescent="0.25">
      <c r="A644" s="1">
        <v>45134</v>
      </c>
      <c r="B644" t="s">
        <v>41</v>
      </c>
      <c r="C644">
        <v>769</v>
      </c>
      <c r="D644" t="s">
        <v>48</v>
      </c>
      <c r="E644">
        <v>1500</v>
      </c>
      <c r="F644">
        <v>110</v>
      </c>
      <c r="G644">
        <v>4</v>
      </c>
      <c r="H644">
        <v>3500</v>
      </c>
      <c r="I644" s="2">
        <v>14000</v>
      </c>
      <c r="J644">
        <v>4</v>
      </c>
      <c r="K644" s="2">
        <v>3360</v>
      </c>
      <c r="L644" t="s">
        <v>50</v>
      </c>
      <c r="M644" t="s">
        <v>42</v>
      </c>
      <c r="N644" t="s">
        <v>30</v>
      </c>
      <c r="O644">
        <v>21003</v>
      </c>
      <c r="P644" t="s">
        <v>36</v>
      </c>
      <c r="Q644" t="s">
        <v>39</v>
      </c>
      <c r="R644" t="s">
        <v>25</v>
      </c>
    </row>
    <row r="645" spans="1:18" x14ac:dyDescent="0.25">
      <c r="A645" s="1">
        <v>44558</v>
      </c>
      <c r="B645" t="s">
        <v>32</v>
      </c>
      <c r="C645">
        <v>772</v>
      </c>
      <c r="D645" t="s">
        <v>19</v>
      </c>
      <c r="E645">
        <v>2500</v>
      </c>
      <c r="F645">
        <v>95</v>
      </c>
      <c r="G645">
        <v>52</v>
      </c>
      <c r="H645">
        <v>5000</v>
      </c>
      <c r="I645" s="2">
        <v>260000</v>
      </c>
      <c r="J645">
        <v>1</v>
      </c>
      <c r="K645" s="2">
        <v>4950</v>
      </c>
      <c r="L645" t="s">
        <v>20</v>
      </c>
      <c r="M645" t="s">
        <v>34</v>
      </c>
      <c r="N645" t="s">
        <v>35</v>
      </c>
      <c r="O645">
        <v>22168</v>
      </c>
      <c r="P645" t="s">
        <v>36</v>
      </c>
      <c r="Q645" t="s">
        <v>39</v>
      </c>
      <c r="R645" t="s">
        <v>31</v>
      </c>
    </row>
    <row r="646" spans="1:18" x14ac:dyDescent="0.25">
      <c r="A646" s="1">
        <v>45096</v>
      </c>
      <c r="B646" t="s">
        <v>41</v>
      </c>
      <c r="C646">
        <v>773</v>
      </c>
      <c r="D646" t="s">
        <v>45</v>
      </c>
      <c r="E646">
        <v>3000</v>
      </c>
      <c r="F646">
        <v>13</v>
      </c>
      <c r="G646">
        <v>40</v>
      </c>
      <c r="H646">
        <v>7000</v>
      </c>
      <c r="I646" s="2">
        <v>280000</v>
      </c>
      <c r="J646">
        <v>3</v>
      </c>
      <c r="K646" s="2">
        <v>6790</v>
      </c>
      <c r="L646" t="s">
        <v>20</v>
      </c>
      <c r="M646" t="s">
        <v>34</v>
      </c>
      <c r="N646" t="s">
        <v>22</v>
      </c>
      <c r="O646">
        <v>22956</v>
      </c>
      <c r="P646" t="s">
        <v>36</v>
      </c>
      <c r="Q646" t="s">
        <v>24</v>
      </c>
      <c r="R646" t="s">
        <v>31</v>
      </c>
    </row>
    <row r="647" spans="1:18" x14ac:dyDescent="0.25">
      <c r="A647" s="1">
        <v>44410</v>
      </c>
      <c r="B647" t="s">
        <v>32</v>
      </c>
      <c r="C647">
        <v>775</v>
      </c>
      <c r="D647" t="s">
        <v>27</v>
      </c>
      <c r="E647">
        <v>1500</v>
      </c>
      <c r="F647">
        <v>87</v>
      </c>
      <c r="G647">
        <v>85</v>
      </c>
      <c r="H647">
        <v>3000</v>
      </c>
      <c r="I647" s="2">
        <v>255000</v>
      </c>
      <c r="J647">
        <v>4</v>
      </c>
      <c r="K647" s="2">
        <v>2880</v>
      </c>
      <c r="L647" t="s">
        <v>38</v>
      </c>
      <c r="M647" t="s">
        <v>42</v>
      </c>
      <c r="N647" t="s">
        <v>22</v>
      </c>
      <c r="O647">
        <v>21713</v>
      </c>
      <c r="P647" t="s">
        <v>36</v>
      </c>
      <c r="Q647" t="s">
        <v>24</v>
      </c>
      <c r="R647" t="s">
        <v>25</v>
      </c>
    </row>
    <row r="648" spans="1:18" x14ac:dyDescent="0.25">
      <c r="A648" s="1">
        <v>44639</v>
      </c>
      <c r="B648" t="s">
        <v>53</v>
      </c>
      <c r="C648">
        <v>777</v>
      </c>
      <c r="D648" t="s">
        <v>48</v>
      </c>
      <c r="E648">
        <v>1500</v>
      </c>
      <c r="F648">
        <v>91</v>
      </c>
      <c r="G648">
        <v>79</v>
      </c>
      <c r="H648">
        <v>3500</v>
      </c>
      <c r="I648" s="2">
        <v>276500</v>
      </c>
      <c r="J648">
        <v>4</v>
      </c>
      <c r="K648" s="2">
        <v>3360</v>
      </c>
      <c r="L648" t="s">
        <v>50</v>
      </c>
      <c r="M648" t="s">
        <v>21</v>
      </c>
      <c r="N648" t="s">
        <v>22</v>
      </c>
      <c r="O648">
        <v>22394</v>
      </c>
      <c r="P648" t="s">
        <v>36</v>
      </c>
      <c r="Q648" t="s">
        <v>40</v>
      </c>
      <c r="R648" t="s">
        <v>25</v>
      </c>
    </row>
    <row r="649" spans="1:18" x14ac:dyDescent="0.25">
      <c r="A649" s="1">
        <v>44963</v>
      </c>
      <c r="B649" t="s">
        <v>26</v>
      </c>
      <c r="C649">
        <v>779</v>
      </c>
      <c r="D649" t="s">
        <v>48</v>
      </c>
      <c r="E649">
        <v>1500</v>
      </c>
      <c r="F649">
        <v>126</v>
      </c>
      <c r="G649">
        <v>78</v>
      </c>
      <c r="H649">
        <v>3500</v>
      </c>
      <c r="I649" s="2">
        <v>273000</v>
      </c>
      <c r="J649">
        <v>0</v>
      </c>
      <c r="K649" s="2">
        <v>3500</v>
      </c>
      <c r="L649" t="s">
        <v>50</v>
      </c>
      <c r="M649" t="s">
        <v>29</v>
      </c>
      <c r="N649" t="s">
        <v>22</v>
      </c>
      <c r="O649">
        <v>22501</v>
      </c>
      <c r="P649" t="s">
        <v>23</v>
      </c>
      <c r="Q649" t="s">
        <v>24</v>
      </c>
      <c r="R649" t="s">
        <v>25</v>
      </c>
    </row>
    <row r="650" spans="1:18" x14ac:dyDescent="0.25">
      <c r="A650" s="1">
        <v>44514</v>
      </c>
      <c r="B650" t="s">
        <v>49</v>
      </c>
      <c r="C650">
        <v>780</v>
      </c>
      <c r="D650" t="s">
        <v>48</v>
      </c>
      <c r="E650">
        <v>1500</v>
      </c>
      <c r="F650">
        <v>19</v>
      </c>
      <c r="G650">
        <v>61</v>
      </c>
      <c r="H650">
        <v>3500</v>
      </c>
      <c r="I650" s="2">
        <v>213500</v>
      </c>
      <c r="J650">
        <v>6</v>
      </c>
      <c r="K650" s="2">
        <v>3290</v>
      </c>
      <c r="L650" t="s">
        <v>38</v>
      </c>
      <c r="M650" t="s">
        <v>29</v>
      </c>
      <c r="N650" t="s">
        <v>35</v>
      </c>
      <c r="O650">
        <v>21354</v>
      </c>
      <c r="P650" t="s">
        <v>23</v>
      </c>
      <c r="Q650" t="s">
        <v>39</v>
      </c>
      <c r="R650" t="s">
        <v>31</v>
      </c>
    </row>
    <row r="651" spans="1:18" x14ac:dyDescent="0.25">
      <c r="A651" s="1">
        <v>45014</v>
      </c>
      <c r="B651" t="s">
        <v>32</v>
      </c>
      <c r="C651">
        <v>782</v>
      </c>
      <c r="D651" t="s">
        <v>45</v>
      </c>
      <c r="E651">
        <v>3000</v>
      </c>
      <c r="F651">
        <v>30</v>
      </c>
      <c r="G651">
        <v>90</v>
      </c>
      <c r="H651">
        <v>7000</v>
      </c>
      <c r="I651" s="2">
        <v>630000</v>
      </c>
      <c r="J651">
        <v>1</v>
      </c>
      <c r="K651" s="2">
        <v>6930</v>
      </c>
      <c r="L651" t="s">
        <v>38</v>
      </c>
      <c r="M651" t="s">
        <v>34</v>
      </c>
      <c r="N651" t="s">
        <v>35</v>
      </c>
      <c r="O651">
        <v>21098</v>
      </c>
      <c r="P651" t="s">
        <v>23</v>
      </c>
      <c r="Q651" t="s">
        <v>40</v>
      </c>
      <c r="R651" t="s">
        <v>31</v>
      </c>
    </row>
    <row r="652" spans="1:18" x14ac:dyDescent="0.25">
      <c r="A652" s="1">
        <v>44715</v>
      </c>
      <c r="B652" t="s">
        <v>52</v>
      </c>
      <c r="C652">
        <v>783</v>
      </c>
      <c r="D652" t="s">
        <v>19</v>
      </c>
      <c r="E652">
        <v>2500</v>
      </c>
      <c r="F652">
        <v>44</v>
      </c>
      <c r="G652">
        <v>18</v>
      </c>
      <c r="H652">
        <v>5000</v>
      </c>
      <c r="I652" s="2">
        <v>90000</v>
      </c>
      <c r="J652">
        <v>8</v>
      </c>
      <c r="K652" s="2">
        <v>4600</v>
      </c>
      <c r="L652" t="s">
        <v>28</v>
      </c>
      <c r="M652" t="s">
        <v>29</v>
      </c>
      <c r="N652" t="s">
        <v>30</v>
      </c>
      <c r="O652">
        <v>21073</v>
      </c>
      <c r="P652" t="s">
        <v>23</v>
      </c>
      <c r="Q652" t="s">
        <v>39</v>
      </c>
      <c r="R652" t="s">
        <v>46</v>
      </c>
    </row>
    <row r="653" spans="1:18" x14ac:dyDescent="0.25">
      <c r="A653" s="1">
        <v>44980</v>
      </c>
      <c r="B653" t="s">
        <v>18</v>
      </c>
      <c r="C653">
        <v>785</v>
      </c>
      <c r="D653" t="s">
        <v>27</v>
      </c>
      <c r="E653">
        <v>1500</v>
      </c>
      <c r="F653">
        <v>131</v>
      </c>
      <c r="G653">
        <v>86</v>
      </c>
      <c r="H653">
        <v>3000</v>
      </c>
      <c r="I653" s="2">
        <v>258000</v>
      </c>
      <c r="J653">
        <v>7</v>
      </c>
      <c r="K653" s="2">
        <v>2790</v>
      </c>
      <c r="L653" t="s">
        <v>28</v>
      </c>
      <c r="M653" t="s">
        <v>34</v>
      </c>
      <c r="N653" t="s">
        <v>35</v>
      </c>
      <c r="O653">
        <v>22784</v>
      </c>
      <c r="P653" t="s">
        <v>23</v>
      </c>
      <c r="Q653" t="s">
        <v>39</v>
      </c>
      <c r="R653" t="s">
        <v>25</v>
      </c>
    </row>
    <row r="654" spans="1:18" x14ac:dyDescent="0.25">
      <c r="A654" s="1">
        <v>44849</v>
      </c>
      <c r="B654" t="s">
        <v>37</v>
      </c>
      <c r="C654">
        <v>786</v>
      </c>
      <c r="D654" t="s">
        <v>19</v>
      </c>
      <c r="E654">
        <v>2500</v>
      </c>
      <c r="F654">
        <v>89</v>
      </c>
      <c r="G654">
        <v>70</v>
      </c>
      <c r="H654">
        <v>5000</v>
      </c>
      <c r="I654" s="2">
        <v>350000</v>
      </c>
      <c r="J654">
        <v>8</v>
      </c>
      <c r="K654" s="2">
        <v>4600</v>
      </c>
      <c r="L654" t="s">
        <v>38</v>
      </c>
      <c r="M654" t="s">
        <v>21</v>
      </c>
      <c r="N654" t="s">
        <v>30</v>
      </c>
      <c r="O654">
        <v>22413</v>
      </c>
      <c r="P654" t="s">
        <v>23</v>
      </c>
      <c r="Q654" t="s">
        <v>24</v>
      </c>
      <c r="R654" t="s">
        <v>31</v>
      </c>
    </row>
    <row r="655" spans="1:18" x14ac:dyDescent="0.25">
      <c r="A655" s="1">
        <v>45169</v>
      </c>
      <c r="B655" t="s">
        <v>52</v>
      </c>
      <c r="C655">
        <v>787</v>
      </c>
      <c r="D655" t="s">
        <v>51</v>
      </c>
      <c r="E655">
        <v>1000</v>
      </c>
      <c r="F655">
        <v>83</v>
      </c>
      <c r="G655">
        <v>68</v>
      </c>
      <c r="H655">
        <v>2500</v>
      </c>
      <c r="I655" s="2">
        <v>170000</v>
      </c>
      <c r="J655">
        <v>0</v>
      </c>
      <c r="K655" s="2">
        <v>2500</v>
      </c>
      <c r="L655" t="s">
        <v>50</v>
      </c>
      <c r="M655" t="s">
        <v>42</v>
      </c>
      <c r="N655" t="s">
        <v>30</v>
      </c>
      <c r="O655">
        <v>22979</v>
      </c>
      <c r="P655" t="s">
        <v>36</v>
      </c>
      <c r="Q655" t="s">
        <v>40</v>
      </c>
      <c r="R655" t="s">
        <v>46</v>
      </c>
    </row>
    <row r="656" spans="1:18" x14ac:dyDescent="0.25">
      <c r="A656" s="1">
        <v>44951</v>
      </c>
      <c r="B656" t="s">
        <v>32</v>
      </c>
      <c r="C656">
        <v>788</v>
      </c>
      <c r="D656" t="s">
        <v>27</v>
      </c>
      <c r="E656">
        <v>1500</v>
      </c>
      <c r="F656">
        <v>147</v>
      </c>
      <c r="G656">
        <v>6</v>
      </c>
      <c r="H656">
        <v>3000</v>
      </c>
      <c r="I656" s="2">
        <v>18000</v>
      </c>
      <c r="J656">
        <v>6</v>
      </c>
      <c r="K656" s="2">
        <v>2820</v>
      </c>
      <c r="L656" t="s">
        <v>20</v>
      </c>
      <c r="M656" t="s">
        <v>29</v>
      </c>
      <c r="N656" t="s">
        <v>35</v>
      </c>
      <c r="O656">
        <v>22883</v>
      </c>
      <c r="P656" t="s">
        <v>23</v>
      </c>
      <c r="Q656" t="s">
        <v>40</v>
      </c>
      <c r="R656" t="s">
        <v>31</v>
      </c>
    </row>
    <row r="657" spans="1:18" x14ac:dyDescent="0.25">
      <c r="A657" s="1">
        <v>45137</v>
      </c>
      <c r="B657" t="s">
        <v>44</v>
      </c>
      <c r="C657">
        <v>790</v>
      </c>
      <c r="D657" t="s">
        <v>51</v>
      </c>
      <c r="E657">
        <v>1000</v>
      </c>
      <c r="F657">
        <v>113</v>
      </c>
      <c r="G657">
        <v>17</v>
      </c>
      <c r="H657">
        <v>2500</v>
      </c>
      <c r="I657" s="2">
        <v>42500</v>
      </c>
      <c r="J657">
        <v>7</v>
      </c>
      <c r="K657" s="2">
        <v>2325</v>
      </c>
      <c r="L657" t="s">
        <v>38</v>
      </c>
      <c r="M657" t="s">
        <v>34</v>
      </c>
      <c r="N657" t="s">
        <v>30</v>
      </c>
      <c r="O657">
        <v>22598</v>
      </c>
      <c r="P657" t="s">
        <v>36</v>
      </c>
      <c r="Q657" t="s">
        <v>24</v>
      </c>
      <c r="R657" t="s">
        <v>46</v>
      </c>
    </row>
    <row r="658" spans="1:18" x14ac:dyDescent="0.25">
      <c r="A658" s="1">
        <v>45123</v>
      </c>
      <c r="B658" t="s">
        <v>18</v>
      </c>
      <c r="C658">
        <v>792</v>
      </c>
      <c r="D658" t="s">
        <v>51</v>
      </c>
      <c r="E658">
        <v>1000</v>
      </c>
      <c r="F658">
        <v>84</v>
      </c>
      <c r="G658">
        <v>99</v>
      </c>
      <c r="H658">
        <v>2500</v>
      </c>
      <c r="I658" s="2">
        <v>247500</v>
      </c>
      <c r="J658">
        <v>7</v>
      </c>
      <c r="K658" s="2">
        <v>2325</v>
      </c>
      <c r="L658" t="s">
        <v>33</v>
      </c>
      <c r="M658" t="s">
        <v>34</v>
      </c>
      <c r="N658" t="s">
        <v>30</v>
      </c>
      <c r="O658">
        <v>21177</v>
      </c>
      <c r="P658" t="s">
        <v>23</v>
      </c>
      <c r="Q658" t="s">
        <v>40</v>
      </c>
      <c r="R658" t="s">
        <v>31</v>
      </c>
    </row>
    <row r="659" spans="1:18" x14ac:dyDescent="0.25">
      <c r="A659" s="1">
        <v>44408</v>
      </c>
      <c r="B659" t="s">
        <v>54</v>
      </c>
      <c r="C659">
        <v>793</v>
      </c>
      <c r="D659" t="s">
        <v>45</v>
      </c>
      <c r="E659">
        <v>3000</v>
      </c>
      <c r="F659">
        <v>17</v>
      </c>
      <c r="G659">
        <v>71</v>
      </c>
      <c r="H659">
        <v>7000</v>
      </c>
      <c r="I659" s="2">
        <v>497000</v>
      </c>
      <c r="J659">
        <v>6</v>
      </c>
      <c r="K659" s="2">
        <v>6580</v>
      </c>
      <c r="L659" t="s">
        <v>20</v>
      </c>
      <c r="M659" t="s">
        <v>21</v>
      </c>
      <c r="N659" t="s">
        <v>35</v>
      </c>
      <c r="O659">
        <v>22892</v>
      </c>
      <c r="P659" t="s">
        <v>36</v>
      </c>
      <c r="Q659" t="s">
        <v>40</v>
      </c>
      <c r="R659" t="s">
        <v>25</v>
      </c>
    </row>
    <row r="660" spans="1:18" x14ac:dyDescent="0.25">
      <c r="A660" s="1">
        <v>44913</v>
      </c>
      <c r="B660" t="s">
        <v>49</v>
      </c>
      <c r="C660">
        <v>794</v>
      </c>
      <c r="D660" t="s">
        <v>19</v>
      </c>
      <c r="E660">
        <v>2500</v>
      </c>
      <c r="F660">
        <v>90</v>
      </c>
      <c r="G660">
        <v>89</v>
      </c>
      <c r="H660">
        <v>5000</v>
      </c>
      <c r="I660" s="2">
        <v>445000</v>
      </c>
      <c r="J660">
        <v>3</v>
      </c>
      <c r="K660" s="2">
        <v>4850</v>
      </c>
      <c r="L660" t="s">
        <v>28</v>
      </c>
      <c r="M660" t="s">
        <v>34</v>
      </c>
      <c r="N660" t="s">
        <v>35</v>
      </c>
      <c r="O660">
        <v>22120</v>
      </c>
      <c r="P660" t="s">
        <v>23</v>
      </c>
      <c r="Q660" t="s">
        <v>24</v>
      </c>
      <c r="R660" t="s">
        <v>31</v>
      </c>
    </row>
    <row r="661" spans="1:18" x14ac:dyDescent="0.25">
      <c r="A661" s="1">
        <v>44579</v>
      </c>
      <c r="B661" t="s">
        <v>47</v>
      </c>
      <c r="C661">
        <v>795</v>
      </c>
      <c r="D661" t="s">
        <v>48</v>
      </c>
      <c r="E661">
        <v>1500</v>
      </c>
      <c r="F661">
        <v>141</v>
      </c>
      <c r="G661">
        <v>72</v>
      </c>
      <c r="H661">
        <v>3500</v>
      </c>
      <c r="I661" s="2">
        <v>252000</v>
      </c>
      <c r="J661">
        <v>4</v>
      </c>
      <c r="K661" s="2">
        <v>3360</v>
      </c>
      <c r="L661" t="s">
        <v>33</v>
      </c>
      <c r="M661" t="s">
        <v>21</v>
      </c>
      <c r="N661" t="s">
        <v>22</v>
      </c>
      <c r="O661">
        <v>21164</v>
      </c>
      <c r="P661" t="s">
        <v>23</v>
      </c>
      <c r="Q661" t="s">
        <v>40</v>
      </c>
      <c r="R661" t="s">
        <v>25</v>
      </c>
    </row>
    <row r="662" spans="1:18" x14ac:dyDescent="0.25">
      <c r="A662" s="1">
        <v>45188</v>
      </c>
      <c r="B662" t="s">
        <v>49</v>
      </c>
      <c r="C662">
        <v>796</v>
      </c>
      <c r="D662" t="s">
        <v>45</v>
      </c>
      <c r="E662">
        <v>3000</v>
      </c>
      <c r="F662">
        <v>127</v>
      </c>
      <c r="G662">
        <v>29</v>
      </c>
      <c r="H662">
        <v>7000</v>
      </c>
      <c r="I662" s="2">
        <v>203000</v>
      </c>
      <c r="J662">
        <v>9</v>
      </c>
      <c r="K662" s="2">
        <v>6370</v>
      </c>
      <c r="L662" t="s">
        <v>33</v>
      </c>
      <c r="M662" t="s">
        <v>29</v>
      </c>
      <c r="N662" t="s">
        <v>35</v>
      </c>
      <c r="O662">
        <v>22050</v>
      </c>
      <c r="P662" t="s">
        <v>23</v>
      </c>
      <c r="Q662" t="s">
        <v>24</v>
      </c>
      <c r="R662" t="s">
        <v>25</v>
      </c>
    </row>
    <row r="663" spans="1:18" x14ac:dyDescent="0.25">
      <c r="A663" s="1">
        <v>44480</v>
      </c>
      <c r="B663" t="s">
        <v>43</v>
      </c>
      <c r="C663">
        <v>797</v>
      </c>
      <c r="D663" t="s">
        <v>48</v>
      </c>
      <c r="E663">
        <v>1500</v>
      </c>
      <c r="F663">
        <v>102</v>
      </c>
      <c r="G663">
        <v>63</v>
      </c>
      <c r="H663">
        <v>3500</v>
      </c>
      <c r="I663" s="2">
        <v>220500</v>
      </c>
      <c r="J663">
        <v>1</v>
      </c>
      <c r="K663" s="2">
        <v>3465</v>
      </c>
      <c r="L663" t="s">
        <v>20</v>
      </c>
      <c r="M663" t="s">
        <v>29</v>
      </c>
      <c r="N663" t="s">
        <v>35</v>
      </c>
      <c r="O663">
        <v>22145</v>
      </c>
      <c r="P663" t="s">
        <v>23</v>
      </c>
      <c r="Q663" t="s">
        <v>40</v>
      </c>
      <c r="R663" t="s">
        <v>25</v>
      </c>
    </row>
    <row r="664" spans="1:18" x14ac:dyDescent="0.25">
      <c r="A664" s="1">
        <v>45265</v>
      </c>
      <c r="B664" t="s">
        <v>37</v>
      </c>
      <c r="C664">
        <v>798</v>
      </c>
      <c r="D664" t="s">
        <v>51</v>
      </c>
      <c r="E664">
        <v>1000</v>
      </c>
      <c r="F664">
        <v>87</v>
      </c>
      <c r="G664">
        <v>37</v>
      </c>
      <c r="H664">
        <v>2500</v>
      </c>
      <c r="I664" s="2">
        <v>92500</v>
      </c>
      <c r="J664">
        <v>1</v>
      </c>
      <c r="K664" s="2">
        <v>2475</v>
      </c>
      <c r="L664" t="s">
        <v>38</v>
      </c>
      <c r="M664" t="s">
        <v>21</v>
      </c>
      <c r="N664" t="s">
        <v>30</v>
      </c>
      <c r="O664">
        <v>21779</v>
      </c>
      <c r="P664" t="s">
        <v>36</v>
      </c>
      <c r="Q664" t="s">
        <v>24</v>
      </c>
      <c r="R664" t="s">
        <v>25</v>
      </c>
    </row>
    <row r="665" spans="1:18" x14ac:dyDescent="0.25">
      <c r="A665" s="1">
        <v>45148</v>
      </c>
      <c r="B665" t="s">
        <v>41</v>
      </c>
      <c r="C665">
        <v>799</v>
      </c>
      <c r="D665" t="s">
        <v>48</v>
      </c>
      <c r="E665">
        <v>1500</v>
      </c>
      <c r="F665">
        <v>79</v>
      </c>
      <c r="G665">
        <v>80</v>
      </c>
      <c r="H665">
        <v>3500</v>
      </c>
      <c r="I665" s="2">
        <v>280000</v>
      </c>
      <c r="J665">
        <v>0</v>
      </c>
      <c r="K665" s="2">
        <v>3500</v>
      </c>
      <c r="L665" t="s">
        <v>28</v>
      </c>
      <c r="M665" t="s">
        <v>34</v>
      </c>
      <c r="N665" t="s">
        <v>22</v>
      </c>
      <c r="O665">
        <v>21756</v>
      </c>
      <c r="P665" t="s">
        <v>36</v>
      </c>
      <c r="Q665" t="s">
        <v>40</v>
      </c>
      <c r="R665" t="s">
        <v>31</v>
      </c>
    </row>
    <row r="666" spans="1:18" x14ac:dyDescent="0.25">
      <c r="A666" s="1">
        <v>44669</v>
      </c>
      <c r="B666" t="s">
        <v>32</v>
      </c>
      <c r="C666">
        <v>801</v>
      </c>
      <c r="D666" t="s">
        <v>19</v>
      </c>
      <c r="E666">
        <v>2500</v>
      </c>
      <c r="F666">
        <v>91</v>
      </c>
      <c r="G666">
        <v>8</v>
      </c>
      <c r="H666">
        <v>5000</v>
      </c>
      <c r="I666" s="2">
        <v>40000</v>
      </c>
      <c r="J666">
        <v>0</v>
      </c>
      <c r="K666" s="2">
        <v>5000</v>
      </c>
      <c r="L666" t="s">
        <v>20</v>
      </c>
      <c r="M666" t="s">
        <v>34</v>
      </c>
      <c r="N666" t="s">
        <v>35</v>
      </c>
      <c r="O666">
        <v>22682</v>
      </c>
      <c r="P666" t="s">
        <v>36</v>
      </c>
      <c r="Q666" t="s">
        <v>39</v>
      </c>
      <c r="R666" t="s">
        <v>46</v>
      </c>
    </row>
    <row r="667" spans="1:18" x14ac:dyDescent="0.25">
      <c r="A667" s="1">
        <v>44645</v>
      </c>
      <c r="B667" t="s">
        <v>32</v>
      </c>
      <c r="C667">
        <v>802</v>
      </c>
      <c r="D667" t="s">
        <v>51</v>
      </c>
      <c r="E667">
        <v>1000</v>
      </c>
      <c r="F667">
        <v>119</v>
      </c>
      <c r="G667">
        <v>94</v>
      </c>
      <c r="H667">
        <v>2500</v>
      </c>
      <c r="I667" s="2">
        <v>235000</v>
      </c>
      <c r="J667">
        <v>3</v>
      </c>
      <c r="K667" s="2">
        <v>2425</v>
      </c>
      <c r="L667" t="s">
        <v>38</v>
      </c>
      <c r="M667" t="s">
        <v>42</v>
      </c>
      <c r="N667" t="s">
        <v>35</v>
      </c>
      <c r="O667">
        <v>22773</v>
      </c>
      <c r="P667" t="s">
        <v>36</v>
      </c>
      <c r="Q667" t="s">
        <v>39</v>
      </c>
      <c r="R667" t="s">
        <v>46</v>
      </c>
    </row>
    <row r="668" spans="1:18" x14ac:dyDescent="0.25">
      <c r="A668" s="1">
        <v>44590</v>
      </c>
      <c r="B668" t="s">
        <v>44</v>
      </c>
      <c r="C668">
        <v>803</v>
      </c>
      <c r="D668" t="s">
        <v>27</v>
      </c>
      <c r="E668">
        <v>1500</v>
      </c>
      <c r="F668">
        <v>115</v>
      </c>
      <c r="G668">
        <v>73</v>
      </c>
      <c r="H668">
        <v>3000</v>
      </c>
      <c r="I668" s="2">
        <v>219000</v>
      </c>
      <c r="J668">
        <v>1</v>
      </c>
      <c r="K668" s="2">
        <v>2970</v>
      </c>
      <c r="L668" t="s">
        <v>28</v>
      </c>
      <c r="M668" t="s">
        <v>34</v>
      </c>
      <c r="N668" t="s">
        <v>30</v>
      </c>
      <c r="O668">
        <v>22538</v>
      </c>
      <c r="P668" t="s">
        <v>23</v>
      </c>
      <c r="Q668" t="s">
        <v>39</v>
      </c>
      <c r="R668" t="s">
        <v>31</v>
      </c>
    </row>
    <row r="669" spans="1:18" x14ac:dyDescent="0.25">
      <c r="A669" s="1">
        <v>45233</v>
      </c>
      <c r="B669" t="s">
        <v>44</v>
      </c>
      <c r="C669">
        <v>804</v>
      </c>
      <c r="D669" t="s">
        <v>51</v>
      </c>
      <c r="E669">
        <v>1000</v>
      </c>
      <c r="F669">
        <v>100</v>
      </c>
      <c r="G669">
        <v>89</v>
      </c>
      <c r="H669">
        <v>2500</v>
      </c>
      <c r="I669" s="2">
        <v>222500</v>
      </c>
      <c r="J669">
        <v>8</v>
      </c>
      <c r="K669" s="2">
        <v>2300</v>
      </c>
      <c r="L669" t="s">
        <v>50</v>
      </c>
      <c r="M669" t="s">
        <v>42</v>
      </c>
      <c r="N669" t="s">
        <v>30</v>
      </c>
      <c r="O669">
        <v>22981</v>
      </c>
      <c r="P669" t="s">
        <v>23</v>
      </c>
      <c r="Q669" t="s">
        <v>40</v>
      </c>
      <c r="R669" t="s">
        <v>31</v>
      </c>
    </row>
    <row r="670" spans="1:18" x14ac:dyDescent="0.25">
      <c r="A670" s="1">
        <v>44956</v>
      </c>
      <c r="B670" t="s">
        <v>26</v>
      </c>
      <c r="C670">
        <v>805</v>
      </c>
      <c r="D670" t="s">
        <v>48</v>
      </c>
      <c r="E670">
        <v>1500</v>
      </c>
      <c r="F670">
        <v>146</v>
      </c>
      <c r="G670">
        <v>71</v>
      </c>
      <c r="H670">
        <v>3500</v>
      </c>
      <c r="I670" s="2">
        <v>248500</v>
      </c>
      <c r="J670">
        <v>6</v>
      </c>
      <c r="K670" s="2">
        <v>3290</v>
      </c>
      <c r="L670" t="s">
        <v>28</v>
      </c>
      <c r="M670" t="s">
        <v>42</v>
      </c>
      <c r="N670" t="s">
        <v>35</v>
      </c>
      <c r="O670">
        <v>22601</v>
      </c>
      <c r="P670" t="s">
        <v>23</v>
      </c>
      <c r="Q670" t="s">
        <v>39</v>
      </c>
      <c r="R670" t="s">
        <v>25</v>
      </c>
    </row>
    <row r="671" spans="1:18" x14ac:dyDescent="0.25">
      <c r="A671" s="1">
        <v>44439</v>
      </c>
      <c r="B671" t="s">
        <v>41</v>
      </c>
      <c r="C671">
        <v>806</v>
      </c>
      <c r="D671" t="s">
        <v>27</v>
      </c>
      <c r="E671">
        <v>1500</v>
      </c>
      <c r="F671">
        <v>135</v>
      </c>
      <c r="G671">
        <v>1</v>
      </c>
      <c r="H671">
        <v>3000</v>
      </c>
      <c r="I671" s="2">
        <v>3000</v>
      </c>
      <c r="J671">
        <v>9</v>
      </c>
      <c r="K671" s="2">
        <v>2730</v>
      </c>
      <c r="L671" t="s">
        <v>50</v>
      </c>
      <c r="M671" t="s">
        <v>29</v>
      </c>
      <c r="N671" t="s">
        <v>22</v>
      </c>
      <c r="O671">
        <v>21974</v>
      </c>
      <c r="P671" t="s">
        <v>36</v>
      </c>
      <c r="Q671" t="s">
        <v>24</v>
      </c>
      <c r="R671" t="s">
        <v>31</v>
      </c>
    </row>
    <row r="672" spans="1:18" x14ac:dyDescent="0.25">
      <c r="A672" s="1">
        <v>44544</v>
      </c>
      <c r="B672" t="s">
        <v>52</v>
      </c>
      <c r="C672">
        <v>807</v>
      </c>
      <c r="D672" t="s">
        <v>19</v>
      </c>
      <c r="E672">
        <v>2500</v>
      </c>
      <c r="F672">
        <v>54</v>
      </c>
      <c r="G672">
        <v>68</v>
      </c>
      <c r="H672">
        <v>5000</v>
      </c>
      <c r="I672" s="2">
        <v>340000</v>
      </c>
      <c r="J672">
        <v>0</v>
      </c>
      <c r="K672" s="2">
        <v>5000</v>
      </c>
      <c r="L672" t="s">
        <v>50</v>
      </c>
      <c r="M672" t="s">
        <v>42</v>
      </c>
      <c r="N672" t="s">
        <v>35</v>
      </c>
      <c r="O672">
        <v>22878</v>
      </c>
      <c r="P672" t="s">
        <v>36</v>
      </c>
      <c r="Q672" t="s">
        <v>40</v>
      </c>
      <c r="R672" t="s">
        <v>31</v>
      </c>
    </row>
    <row r="673" spans="1:18" x14ac:dyDescent="0.25">
      <c r="A673" s="1">
        <v>44976</v>
      </c>
      <c r="B673" t="s">
        <v>44</v>
      </c>
      <c r="C673">
        <v>808</v>
      </c>
      <c r="D673" t="s">
        <v>19</v>
      </c>
      <c r="E673">
        <v>2500</v>
      </c>
      <c r="F673">
        <v>130</v>
      </c>
      <c r="G673">
        <v>63</v>
      </c>
      <c r="H673">
        <v>5000</v>
      </c>
      <c r="I673" s="2">
        <v>315000</v>
      </c>
      <c r="J673">
        <v>4</v>
      </c>
      <c r="K673" s="2">
        <v>4800</v>
      </c>
      <c r="L673" t="s">
        <v>38</v>
      </c>
      <c r="M673" t="s">
        <v>42</v>
      </c>
      <c r="N673" t="s">
        <v>35</v>
      </c>
      <c r="O673">
        <v>22863</v>
      </c>
      <c r="P673" t="s">
        <v>36</v>
      </c>
      <c r="Q673" t="s">
        <v>40</v>
      </c>
      <c r="R673" t="s">
        <v>31</v>
      </c>
    </row>
    <row r="674" spans="1:18" x14ac:dyDescent="0.25">
      <c r="A674" s="1">
        <v>45117</v>
      </c>
      <c r="B674" t="s">
        <v>52</v>
      </c>
      <c r="C674">
        <v>809</v>
      </c>
      <c r="D674" t="s">
        <v>19</v>
      </c>
      <c r="E674">
        <v>2500</v>
      </c>
      <c r="F674">
        <v>64</v>
      </c>
      <c r="G674">
        <v>45</v>
      </c>
      <c r="H674">
        <v>5000</v>
      </c>
      <c r="I674" s="2">
        <v>225000</v>
      </c>
      <c r="J674">
        <v>8</v>
      </c>
      <c r="K674" s="2">
        <v>4600</v>
      </c>
      <c r="L674" t="s">
        <v>50</v>
      </c>
      <c r="M674" t="s">
        <v>29</v>
      </c>
      <c r="N674" t="s">
        <v>22</v>
      </c>
      <c r="O674">
        <v>22316</v>
      </c>
      <c r="P674" t="s">
        <v>23</v>
      </c>
      <c r="Q674" t="s">
        <v>40</v>
      </c>
      <c r="R674" t="s">
        <v>46</v>
      </c>
    </row>
    <row r="675" spans="1:18" x14ac:dyDescent="0.25">
      <c r="A675" s="1">
        <v>45034</v>
      </c>
      <c r="B675" t="s">
        <v>52</v>
      </c>
      <c r="C675">
        <v>811</v>
      </c>
      <c r="D675" t="s">
        <v>45</v>
      </c>
      <c r="E675">
        <v>3000</v>
      </c>
      <c r="F675">
        <v>78</v>
      </c>
      <c r="G675">
        <v>58</v>
      </c>
      <c r="H675">
        <v>7000</v>
      </c>
      <c r="I675" s="2">
        <v>406000</v>
      </c>
      <c r="J675">
        <v>9</v>
      </c>
      <c r="K675" s="2">
        <v>6370</v>
      </c>
      <c r="L675" t="s">
        <v>28</v>
      </c>
      <c r="M675" t="s">
        <v>29</v>
      </c>
      <c r="N675" t="s">
        <v>35</v>
      </c>
      <c r="O675">
        <v>22625</v>
      </c>
      <c r="P675" t="s">
        <v>36</v>
      </c>
      <c r="Q675" t="s">
        <v>39</v>
      </c>
      <c r="R675" t="s">
        <v>46</v>
      </c>
    </row>
    <row r="676" spans="1:18" x14ac:dyDescent="0.25">
      <c r="A676" s="1">
        <v>44970</v>
      </c>
      <c r="B676" t="s">
        <v>41</v>
      </c>
      <c r="C676">
        <v>812</v>
      </c>
      <c r="D676" t="s">
        <v>27</v>
      </c>
      <c r="E676">
        <v>1500</v>
      </c>
      <c r="F676">
        <v>28</v>
      </c>
      <c r="G676">
        <v>41</v>
      </c>
      <c r="H676">
        <v>3000</v>
      </c>
      <c r="I676" s="2">
        <v>123000</v>
      </c>
      <c r="J676">
        <v>8</v>
      </c>
      <c r="K676" s="2">
        <v>2760</v>
      </c>
      <c r="L676" t="s">
        <v>38</v>
      </c>
      <c r="M676" t="s">
        <v>29</v>
      </c>
      <c r="N676" t="s">
        <v>22</v>
      </c>
      <c r="O676">
        <v>21708</v>
      </c>
      <c r="P676" t="s">
        <v>36</v>
      </c>
      <c r="Q676" t="s">
        <v>40</v>
      </c>
      <c r="R676" t="s">
        <v>46</v>
      </c>
    </row>
    <row r="677" spans="1:18" x14ac:dyDescent="0.25">
      <c r="A677" s="1">
        <v>44392</v>
      </c>
      <c r="B677" t="s">
        <v>43</v>
      </c>
      <c r="C677">
        <v>813</v>
      </c>
      <c r="D677" t="s">
        <v>48</v>
      </c>
      <c r="E677">
        <v>1500</v>
      </c>
      <c r="F677">
        <v>16</v>
      </c>
      <c r="G677">
        <v>17</v>
      </c>
      <c r="H677">
        <v>3500</v>
      </c>
      <c r="I677" s="2">
        <v>59500</v>
      </c>
      <c r="J677">
        <v>10</v>
      </c>
      <c r="K677" s="2">
        <v>3150</v>
      </c>
      <c r="L677" t="s">
        <v>33</v>
      </c>
      <c r="M677" t="s">
        <v>29</v>
      </c>
      <c r="N677" t="s">
        <v>35</v>
      </c>
      <c r="O677">
        <v>22164</v>
      </c>
      <c r="P677" t="s">
        <v>36</v>
      </c>
      <c r="Q677" t="s">
        <v>40</v>
      </c>
      <c r="R677" t="s">
        <v>46</v>
      </c>
    </row>
    <row r="678" spans="1:18" x14ac:dyDescent="0.25">
      <c r="A678" s="1">
        <v>44501</v>
      </c>
      <c r="B678" t="s">
        <v>26</v>
      </c>
      <c r="C678">
        <v>814</v>
      </c>
      <c r="D678" t="s">
        <v>27</v>
      </c>
      <c r="E678">
        <v>1500</v>
      </c>
      <c r="F678">
        <v>100</v>
      </c>
      <c r="G678">
        <v>95</v>
      </c>
      <c r="H678">
        <v>3000</v>
      </c>
      <c r="I678" s="2">
        <v>285000</v>
      </c>
      <c r="J678">
        <v>2</v>
      </c>
      <c r="K678" s="2">
        <v>2940</v>
      </c>
      <c r="L678" t="s">
        <v>28</v>
      </c>
      <c r="M678" t="s">
        <v>29</v>
      </c>
      <c r="N678" t="s">
        <v>22</v>
      </c>
      <c r="O678">
        <v>21759</v>
      </c>
      <c r="P678" t="s">
        <v>36</v>
      </c>
      <c r="Q678" t="s">
        <v>39</v>
      </c>
      <c r="R678" t="s">
        <v>31</v>
      </c>
    </row>
    <row r="679" spans="1:18" x14ac:dyDescent="0.25">
      <c r="A679" s="1">
        <v>44818</v>
      </c>
      <c r="B679" t="s">
        <v>49</v>
      </c>
      <c r="C679">
        <v>816</v>
      </c>
      <c r="D679" t="s">
        <v>19</v>
      </c>
      <c r="E679">
        <v>2500</v>
      </c>
      <c r="F679">
        <v>133</v>
      </c>
      <c r="G679">
        <v>81</v>
      </c>
      <c r="H679">
        <v>5000</v>
      </c>
      <c r="I679" s="2">
        <v>405000</v>
      </c>
      <c r="J679">
        <v>8</v>
      </c>
      <c r="K679" s="2">
        <v>4600</v>
      </c>
      <c r="L679" t="s">
        <v>38</v>
      </c>
      <c r="M679" t="s">
        <v>34</v>
      </c>
      <c r="N679" t="s">
        <v>35</v>
      </c>
      <c r="O679">
        <v>22361</v>
      </c>
      <c r="P679" t="s">
        <v>36</v>
      </c>
      <c r="Q679" t="s">
        <v>39</v>
      </c>
      <c r="R679" t="s">
        <v>25</v>
      </c>
    </row>
    <row r="680" spans="1:18" x14ac:dyDescent="0.25">
      <c r="A680" s="1">
        <v>44827</v>
      </c>
      <c r="B680" t="s">
        <v>54</v>
      </c>
      <c r="C680">
        <v>817</v>
      </c>
      <c r="D680" t="s">
        <v>27</v>
      </c>
      <c r="E680">
        <v>1500</v>
      </c>
      <c r="F680">
        <v>67</v>
      </c>
      <c r="G680">
        <v>81</v>
      </c>
      <c r="H680">
        <v>3000</v>
      </c>
      <c r="I680" s="2">
        <v>243000</v>
      </c>
      <c r="J680">
        <v>8</v>
      </c>
      <c r="K680" s="2">
        <v>2760</v>
      </c>
      <c r="L680" t="s">
        <v>20</v>
      </c>
      <c r="M680" t="s">
        <v>34</v>
      </c>
      <c r="N680" t="s">
        <v>22</v>
      </c>
      <c r="O680">
        <v>22899</v>
      </c>
      <c r="P680" t="s">
        <v>23</v>
      </c>
      <c r="Q680" t="s">
        <v>24</v>
      </c>
      <c r="R680" t="s">
        <v>31</v>
      </c>
    </row>
    <row r="681" spans="1:18" x14ac:dyDescent="0.25">
      <c r="A681" s="1">
        <v>44476</v>
      </c>
      <c r="B681" t="s">
        <v>32</v>
      </c>
      <c r="C681">
        <v>818</v>
      </c>
      <c r="D681" t="s">
        <v>48</v>
      </c>
      <c r="E681">
        <v>1500</v>
      </c>
      <c r="F681">
        <v>23</v>
      </c>
      <c r="G681">
        <v>51</v>
      </c>
      <c r="H681">
        <v>3500</v>
      </c>
      <c r="I681" s="2">
        <v>178500</v>
      </c>
      <c r="J681">
        <v>3</v>
      </c>
      <c r="K681" s="2">
        <v>3395</v>
      </c>
      <c r="L681" t="s">
        <v>33</v>
      </c>
      <c r="M681" t="s">
        <v>29</v>
      </c>
      <c r="N681" t="s">
        <v>30</v>
      </c>
      <c r="O681">
        <v>21014</v>
      </c>
      <c r="P681" t="s">
        <v>36</v>
      </c>
      <c r="Q681" t="s">
        <v>40</v>
      </c>
      <c r="R681" t="s">
        <v>25</v>
      </c>
    </row>
    <row r="682" spans="1:18" x14ac:dyDescent="0.25">
      <c r="A682" s="1">
        <v>44492</v>
      </c>
      <c r="B682" t="s">
        <v>18</v>
      </c>
      <c r="C682">
        <v>819</v>
      </c>
      <c r="D682" t="s">
        <v>48</v>
      </c>
      <c r="E682">
        <v>1500</v>
      </c>
      <c r="F682">
        <v>114</v>
      </c>
      <c r="G682">
        <v>73</v>
      </c>
      <c r="H682">
        <v>3500</v>
      </c>
      <c r="I682" s="2">
        <v>255500</v>
      </c>
      <c r="J682">
        <v>8</v>
      </c>
      <c r="K682" s="2">
        <v>3220</v>
      </c>
      <c r="L682" t="s">
        <v>38</v>
      </c>
      <c r="M682" t="s">
        <v>29</v>
      </c>
      <c r="N682" t="s">
        <v>22</v>
      </c>
      <c r="O682">
        <v>22828</v>
      </c>
      <c r="P682" t="s">
        <v>36</v>
      </c>
      <c r="Q682" t="s">
        <v>24</v>
      </c>
      <c r="R682" t="s">
        <v>46</v>
      </c>
    </row>
    <row r="683" spans="1:18" x14ac:dyDescent="0.25">
      <c r="A683" s="1">
        <v>44764</v>
      </c>
      <c r="B683" t="s">
        <v>41</v>
      </c>
      <c r="C683">
        <v>821</v>
      </c>
      <c r="D683" t="s">
        <v>48</v>
      </c>
      <c r="E683">
        <v>1500</v>
      </c>
      <c r="F683">
        <v>14</v>
      </c>
      <c r="G683">
        <v>5</v>
      </c>
      <c r="H683">
        <v>3500</v>
      </c>
      <c r="I683" s="2">
        <v>17500</v>
      </c>
      <c r="J683">
        <v>3</v>
      </c>
      <c r="K683" s="2">
        <v>3395</v>
      </c>
      <c r="L683" t="s">
        <v>38</v>
      </c>
      <c r="M683" t="s">
        <v>21</v>
      </c>
      <c r="N683" t="s">
        <v>22</v>
      </c>
      <c r="O683">
        <v>21437</v>
      </c>
      <c r="P683" t="s">
        <v>23</v>
      </c>
      <c r="Q683" t="s">
        <v>39</v>
      </c>
      <c r="R683" t="s">
        <v>31</v>
      </c>
    </row>
    <row r="684" spans="1:18" x14ac:dyDescent="0.25">
      <c r="A684" s="1">
        <v>44830</v>
      </c>
      <c r="B684" t="s">
        <v>54</v>
      </c>
      <c r="C684">
        <v>827</v>
      </c>
      <c r="D684" t="s">
        <v>27</v>
      </c>
      <c r="E684">
        <v>1500</v>
      </c>
      <c r="F684">
        <v>115</v>
      </c>
      <c r="G684">
        <v>84</v>
      </c>
      <c r="H684">
        <v>3000</v>
      </c>
      <c r="I684" s="2">
        <v>252000</v>
      </c>
      <c r="J684">
        <v>0</v>
      </c>
      <c r="K684" s="2">
        <v>3000</v>
      </c>
      <c r="L684" t="s">
        <v>38</v>
      </c>
      <c r="M684" t="s">
        <v>21</v>
      </c>
      <c r="N684" t="s">
        <v>30</v>
      </c>
      <c r="O684">
        <v>22591</v>
      </c>
      <c r="P684" t="s">
        <v>23</v>
      </c>
      <c r="Q684" t="s">
        <v>40</v>
      </c>
      <c r="R684" t="s">
        <v>46</v>
      </c>
    </row>
    <row r="685" spans="1:18" x14ac:dyDescent="0.25">
      <c r="A685" s="1">
        <v>44850</v>
      </c>
      <c r="B685" t="s">
        <v>47</v>
      </c>
      <c r="C685">
        <v>828</v>
      </c>
      <c r="D685" t="s">
        <v>48</v>
      </c>
      <c r="E685">
        <v>1500</v>
      </c>
      <c r="F685">
        <v>147</v>
      </c>
      <c r="G685">
        <v>80</v>
      </c>
      <c r="H685">
        <v>3500</v>
      </c>
      <c r="I685" s="2">
        <v>280000</v>
      </c>
      <c r="J685">
        <v>1</v>
      </c>
      <c r="K685" s="2">
        <v>3465</v>
      </c>
      <c r="L685" t="s">
        <v>33</v>
      </c>
      <c r="M685" t="s">
        <v>42</v>
      </c>
      <c r="N685" t="s">
        <v>22</v>
      </c>
      <c r="O685">
        <v>22679</v>
      </c>
      <c r="P685" t="s">
        <v>36</v>
      </c>
      <c r="Q685" t="s">
        <v>24</v>
      </c>
      <c r="R685" t="s">
        <v>46</v>
      </c>
    </row>
    <row r="686" spans="1:18" x14ac:dyDescent="0.25">
      <c r="A686" s="1">
        <v>45032</v>
      </c>
      <c r="B686" t="s">
        <v>49</v>
      </c>
      <c r="C686">
        <v>829</v>
      </c>
      <c r="D686" t="s">
        <v>51</v>
      </c>
      <c r="E686">
        <v>1000</v>
      </c>
      <c r="F686">
        <v>139</v>
      </c>
      <c r="G686">
        <v>30</v>
      </c>
      <c r="H686">
        <v>2500</v>
      </c>
      <c r="I686" s="2">
        <v>75000</v>
      </c>
      <c r="J686">
        <v>9</v>
      </c>
      <c r="K686" s="2">
        <v>2275</v>
      </c>
      <c r="L686" t="s">
        <v>20</v>
      </c>
      <c r="M686" t="s">
        <v>42</v>
      </c>
      <c r="N686" t="s">
        <v>22</v>
      </c>
      <c r="O686">
        <v>22219</v>
      </c>
      <c r="P686" t="s">
        <v>23</v>
      </c>
      <c r="Q686" t="s">
        <v>39</v>
      </c>
      <c r="R686" t="s">
        <v>46</v>
      </c>
    </row>
    <row r="687" spans="1:18" x14ac:dyDescent="0.25">
      <c r="A687" s="1">
        <v>44817</v>
      </c>
      <c r="B687" t="s">
        <v>18</v>
      </c>
      <c r="C687">
        <v>830</v>
      </c>
      <c r="D687" t="s">
        <v>27</v>
      </c>
      <c r="E687">
        <v>1500</v>
      </c>
      <c r="F687">
        <v>14</v>
      </c>
      <c r="G687">
        <v>57</v>
      </c>
      <c r="H687">
        <v>3000</v>
      </c>
      <c r="I687" s="2">
        <v>171000</v>
      </c>
      <c r="J687">
        <v>2</v>
      </c>
      <c r="K687" s="2">
        <v>2940</v>
      </c>
      <c r="L687" t="s">
        <v>50</v>
      </c>
      <c r="M687" t="s">
        <v>42</v>
      </c>
      <c r="N687" t="s">
        <v>35</v>
      </c>
      <c r="O687">
        <v>21648</v>
      </c>
      <c r="P687" t="s">
        <v>23</v>
      </c>
      <c r="Q687" t="s">
        <v>24</v>
      </c>
      <c r="R687" t="s">
        <v>25</v>
      </c>
    </row>
    <row r="688" spans="1:18" x14ac:dyDescent="0.25">
      <c r="A688" s="1">
        <v>44473</v>
      </c>
      <c r="B688" t="s">
        <v>43</v>
      </c>
      <c r="C688">
        <v>831</v>
      </c>
      <c r="D688" t="s">
        <v>51</v>
      </c>
      <c r="E688">
        <v>1000</v>
      </c>
      <c r="F688">
        <v>48</v>
      </c>
      <c r="G688">
        <v>91</v>
      </c>
      <c r="H688">
        <v>2500</v>
      </c>
      <c r="I688" s="2">
        <v>227500</v>
      </c>
      <c r="J688">
        <v>0</v>
      </c>
      <c r="K688" s="2">
        <v>2500</v>
      </c>
      <c r="L688" t="s">
        <v>50</v>
      </c>
      <c r="M688" t="s">
        <v>34</v>
      </c>
      <c r="N688" t="s">
        <v>30</v>
      </c>
      <c r="O688">
        <v>21541</v>
      </c>
      <c r="P688" t="s">
        <v>23</v>
      </c>
      <c r="Q688" t="s">
        <v>24</v>
      </c>
      <c r="R688" t="s">
        <v>31</v>
      </c>
    </row>
    <row r="689" spans="1:18" x14ac:dyDescent="0.25">
      <c r="A689" s="1">
        <v>45239</v>
      </c>
      <c r="B689" t="s">
        <v>32</v>
      </c>
      <c r="C689">
        <v>832</v>
      </c>
      <c r="D689" t="s">
        <v>19</v>
      </c>
      <c r="E689">
        <v>2500</v>
      </c>
      <c r="F689">
        <v>22</v>
      </c>
      <c r="G689">
        <v>88</v>
      </c>
      <c r="H689">
        <v>5000</v>
      </c>
      <c r="I689" s="2">
        <v>440000</v>
      </c>
      <c r="J689">
        <v>9</v>
      </c>
      <c r="K689" s="2">
        <v>4550</v>
      </c>
      <c r="L689" t="s">
        <v>33</v>
      </c>
      <c r="M689" t="s">
        <v>34</v>
      </c>
      <c r="N689" t="s">
        <v>22</v>
      </c>
      <c r="O689">
        <v>22886</v>
      </c>
      <c r="P689" t="s">
        <v>36</v>
      </c>
      <c r="Q689" t="s">
        <v>39</v>
      </c>
      <c r="R689" t="s">
        <v>46</v>
      </c>
    </row>
    <row r="690" spans="1:18" x14ac:dyDescent="0.25">
      <c r="A690" s="1">
        <v>44523</v>
      </c>
      <c r="B690" t="s">
        <v>41</v>
      </c>
      <c r="C690">
        <v>833</v>
      </c>
      <c r="D690" t="s">
        <v>27</v>
      </c>
      <c r="E690">
        <v>1500</v>
      </c>
      <c r="F690">
        <v>89</v>
      </c>
      <c r="G690">
        <v>30</v>
      </c>
      <c r="H690">
        <v>3000</v>
      </c>
      <c r="I690" s="2">
        <v>90000</v>
      </c>
      <c r="J690">
        <v>10</v>
      </c>
      <c r="K690" s="2">
        <v>2700</v>
      </c>
      <c r="L690" t="s">
        <v>50</v>
      </c>
      <c r="M690" t="s">
        <v>21</v>
      </c>
      <c r="N690" t="s">
        <v>22</v>
      </c>
      <c r="O690">
        <v>21807</v>
      </c>
      <c r="P690" t="s">
        <v>23</v>
      </c>
      <c r="Q690" t="s">
        <v>39</v>
      </c>
      <c r="R690" t="s">
        <v>25</v>
      </c>
    </row>
    <row r="691" spans="1:18" x14ac:dyDescent="0.25">
      <c r="A691" s="1">
        <v>44905</v>
      </c>
      <c r="B691" t="s">
        <v>53</v>
      </c>
      <c r="C691">
        <v>836</v>
      </c>
      <c r="D691" t="s">
        <v>51</v>
      </c>
      <c r="E691">
        <v>1000</v>
      </c>
      <c r="F691">
        <v>16</v>
      </c>
      <c r="G691">
        <v>3</v>
      </c>
      <c r="H691">
        <v>2500</v>
      </c>
      <c r="I691" s="2">
        <v>7500</v>
      </c>
      <c r="J691">
        <v>6</v>
      </c>
      <c r="K691" s="2">
        <v>2350</v>
      </c>
      <c r="L691" t="s">
        <v>33</v>
      </c>
      <c r="M691" t="s">
        <v>42</v>
      </c>
      <c r="N691" t="s">
        <v>35</v>
      </c>
      <c r="O691">
        <v>22395</v>
      </c>
      <c r="P691" t="s">
        <v>36</v>
      </c>
      <c r="Q691" t="s">
        <v>39</v>
      </c>
      <c r="R691" t="s">
        <v>46</v>
      </c>
    </row>
    <row r="692" spans="1:18" x14ac:dyDescent="0.25">
      <c r="A692" s="1">
        <v>44616</v>
      </c>
      <c r="B692" t="s">
        <v>32</v>
      </c>
      <c r="C692">
        <v>837</v>
      </c>
      <c r="D692" t="s">
        <v>45</v>
      </c>
      <c r="E692">
        <v>3000</v>
      </c>
      <c r="F692">
        <v>22</v>
      </c>
      <c r="G692">
        <v>65</v>
      </c>
      <c r="H692">
        <v>7000</v>
      </c>
      <c r="I692" s="2">
        <v>455000</v>
      </c>
      <c r="J692">
        <v>1</v>
      </c>
      <c r="K692" s="2">
        <v>6930</v>
      </c>
      <c r="L692" t="s">
        <v>50</v>
      </c>
      <c r="M692" t="s">
        <v>42</v>
      </c>
      <c r="N692" t="s">
        <v>35</v>
      </c>
      <c r="O692">
        <v>21344</v>
      </c>
      <c r="P692" t="s">
        <v>36</v>
      </c>
      <c r="Q692" t="s">
        <v>39</v>
      </c>
      <c r="R692" t="s">
        <v>25</v>
      </c>
    </row>
    <row r="693" spans="1:18" x14ac:dyDescent="0.25">
      <c r="A693" s="1">
        <v>44499</v>
      </c>
      <c r="B693" t="s">
        <v>53</v>
      </c>
      <c r="C693">
        <v>839</v>
      </c>
      <c r="D693" t="s">
        <v>27</v>
      </c>
      <c r="E693">
        <v>1500</v>
      </c>
      <c r="F693">
        <v>105</v>
      </c>
      <c r="G693">
        <v>49</v>
      </c>
      <c r="H693">
        <v>3000</v>
      </c>
      <c r="I693" s="2">
        <v>147000</v>
      </c>
      <c r="J693">
        <v>10</v>
      </c>
      <c r="K693" s="2">
        <v>2700</v>
      </c>
      <c r="L693" t="s">
        <v>20</v>
      </c>
      <c r="M693" t="s">
        <v>29</v>
      </c>
      <c r="N693" t="s">
        <v>35</v>
      </c>
      <c r="O693">
        <v>22908</v>
      </c>
      <c r="P693" t="s">
        <v>36</v>
      </c>
      <c r="Q693" t="s">
        <v>40</v>
      </c>
      <c r="R693" t="s">
        <v>46</v>
      </c>
    </row>
    <row r="694" spans="1:18" x14ac:dyDescent="0.25">
      <c r="A694" s="1">
        <v>45032</v>
      </c>
      <c r="B694" t="s">
        <v>18</v>
      </c>
      <c r="C694">
        <v>843</v>
      </c>
      <c r="D694" t="s">
        <v>19</v>
      </c>
      <c r="E694">
        <v>2500</v>
      </c>
      <c r="F694">
        <v>40</v>
      </c>
      <c r="G694">
        <v>96</v>
      </c>
      <c r="H694">
        <v>5000</v>
      </c>
      <c r="I694" s="2">
        <v>480000</v>
      </c>
      <c r="J694">
        <v>9</v>
      </c>
      <c r="K694" s="2">
        <v>4550</v>
      </c>
      <c r="L694" t="s">
        <v>20</v>
      </c>
      <c r="M694" t="s">
        <v>42</v>
      </c>
      <c r="N694" t="s">
        <v>30</v>
      </c>
      <c r="O694">
        <v>21425</v>
      </c>
      <c r="P694" t="s">
        <v>36</v>
      </c>
      <c r="Q694" t="s">
        <v>39</v>
      </c>
      <c r="R694" t="s">
        <v>46</v>
      </c>
    </row>
    <row r="695" spans="1:18" x14ac:dyDescent="0.25">
      <c r="A695" s="1">
        <v>44712</v>
      </c>
      <c r="B695" t="s">
        <v>44</v>
      </c>
      <c r="C695">
        <v>844</v>
      </c>
      <c r="D695" t="s">
        <v>45</v>
      </c>
      <c r="E695">
        <v>3000</v>
      </c>
      <c r="F695">
        <v>125</v>
      </c>
      <c r="G695">
        <v>69</v>
      </c>
      <c r="H695">
        <v>7000</v>
      </c>
      <c r="I695" s="2">
        <v>483000</v>
      </c>
      <c r="J695">
        <v>6</v>
      </c>
      <c r="K695" s="2">
        <v>6580</v>
      </c>
      <c r="L695" t="s">
        <v>33</v>
      </c>
      <c r="M695" t="s">
        <v>34</v>
      </c>
      <c r="N695" t="s">
        <v>30</v>
      </c>
      <c r="O695">
        <v>21545</v>
      </c>
      <c r="P695" t="s">
        <v>23</v>
      </c>
      <c r="Q695" t="s">
        <v>24</v>
      </c>
      <c r="R695" t="s">
        <v>31</v>
      </c>
    </row>
    <row r="696" spans="1:18" x14ac:dyDescent="0.25">
      <c r="A696" s="1">
        <v>44763</v>
      </c>
      <c r="B696" t="s">
        <v>53</v>
      </c>
      <c r="C696">
        <v>845</v>
      </c>
      <c r="D696" t="s">
        <v>51</v>
      </c>
      <c r="E696">
        <v>1000</v>
      </c>
      <c r="F696">
        <v>100</v>
      </c>
      <c r="G696">
        <v>69</v>
      </c>
      <c r="H696">
        <v>2500</v>
      </c>
      <c r="I696" s="2">
        <v>172500</v>
      </c>
      <c r="J696">
        <v>10</v>
      </c>
      <c r="K696" s="2">
        <v>2250</v>
      </c>
      <c r="L696" t="s">
        <v>28</v>
      </c>
      <c r="M696" t="s">
        <v>42</v>
      </c>
      <c r="N696" t="s">
        <v>22</v>
      </c>
      <c r="O696">
        <v>22060</v>
      </c>
      <c r="P696" t="s">
        <v>36</v>
      </c>
      <c r="Q696" t="s">
        <v>40</v>
      </c>
      <c r="R696" t="s">
        <v>25</v>
      </c>
    </row>
    <row r="697" spans="1:18" x14ac:dyDescent="0.25">
      <c r="A697" s="1">
        <v>44528</v>
      </c>
      <c r="B697" t="s">
        <v>32</v>
      </c>
      <c r="C697">
        <v>846</v>
      </c>
      <c r="D697" t="s">
        <v>45</v>
      </c>
      <c r="E697">
        <v>3000</v>
      </c>
      <c r="F697">
        <v>109</v>
      </c>
      <c r="G697">
        <v>46</v>
      </c>
      <c r="H697">
        <v>7000</v>
      </c>
      <c r="I697" s="2">
        <v>322000</v>
      </c>
      <c r="J697">
        <v>7</v>
      </c>
      <c r="K697" s="2">
        <v>6510</v>
      </c>
      <c r="L697" t="s">
        <v>33</v>
      </c>
      <c r="M697" t="s">
        <v>34</v>
      </c>
      <c r="N697" t="s">
        <v>35</v>
      </c>
      <c r="O697">
        <v>21941</v>
      </c>
      <c r="P697" t="s">
        <v>36</v>
      </c>
      <c r="Q697" t="s">
        <v>24</v>
      </c>
      <c r="R697" t="s">
        <v>31</v>
      </c>
    </row>
    <row r="698" spans="1:18" x14ac:dyDescent="0.25">
      <c r="A698" s="1">
        <v>45173</v>
      </c>
      <c r="B698" t="s">
        <v>52</v>
      </c>
      <c r="C698">
        <v>848</v>
      </c>
      <c r="D698" t="s">
        <v>51</v>
      </c>
      <c r="E698">
        <v>1000</v>
      </c>
      <c r="F698">
        <v>117</v>
      </c>
      <c r="G698">
        <v>74</v>
      </c>
      <c r="H698">
        <v>2500</v>
      </c>
      <c r="I698" s="2">
        <v>185000</v>
      </c>
      <c r="J698">
        <v>9</v>
      </c>
      <c r="K698" s="2">
        <v>2275</v>
      </c>
      <c r="L698" t="s">
        <v>38</v>
      </c>
      <c r="M698" t="s">
        <v>34</v>
      </c>
      <c r="N698" t="s">
        <v>35</v>
      </c>
      <c r="O698">
        <v>22833</v>
      </c>
      <c r="P698" t="s">
        <v>36</v>
      </c>
      <c r="Q698" t="s">
        <v>24</v>
      </c>
      <c r="R698" t="s">
        <v>31</v>
      </c>
    </row>
    <row r="699" spans="1:18" x14ac:dyDescent="0.25">
      <c r="A699" s="1">
        <v>44622</v>
      </c>
      <c r="B699" t="s">
        <v>37</v>
      </c>
      <c r="C699">
        <v>849</v>
      </c>
      <c r="D699" t="s">
        <v>19</v>
      </c>
      <c r="E699">
        <v>2500</v>
      </c>
      <c r="F699">
        <v>49</v>
      </c>
      <c r="G699">
        <v>32</v>
      </c>
      <c r="H699">
        <v>5000</v>
      </c>
      <c r="I699" s="2">
        <v>160000</v>
      </c>
      <c r="J699">
        <v>5</v>
      </c>
      <c r="K699" s="2">
        <v>4750</v>
      </c>
      <c r="L699" t="s">
        <v>20</v>
      </c>
      <c r="M699" t="s">
        <v>34</v>
      </c>
      <c r="N699" t="s">
        <v>22</v>
      </c>
      <c r="O699">
        <v>22881</v>
      </c>
      <c r="P699" t="s">
        <v>23</v>
      </c>
      <c r="Q699" t="s">
        <v>39</v>
      </c>
      <c r="R699" t="s">
        <v>46</v>
      </c>
    </row>
    <row r="700" spans="1:18" x14ac:dyDescent="0.25">
      <c r="A700" s="1">
        <v>45070</v>
      </c>
      <c r="B700" t="s">
        <v>44</v>
      </c>
      <c r="C700">
        <v>850</v>
      </c>
      <c r="D700" t="s">
        <v>27</v>
      </c>
      <c r="E700">
        <v>1500</v>
      </c>
      <c r="F700">
        <v>30</v>
      </c>
      <c r="G700">
        <v>7</v>
      </c>
      <c r="H700">
        <v>3000</v>
      </c>
      <c r="I700" s="2">
        <v>21000</v>
      </c>
      <c r="J700">
        <v>7</v>
      </c>
      <c r="K700" s="2">
        <v>2790</v>
      </c>
      <c r="L700" t="s">
        <v>38</v>
      </c>
      <c r="M700" t="s">
        <v>34</v>
      </c>
      <c r="N700" t="s">
        <v>22</v>
      </c>
      <c r="O700">
        <v>21280</v>
      </c>
      <c r="P700" t="s">
        <v>23</v>
      </c>
      <c r="Q700" t="s">
        <v>24</v>
      </c>
      <c r="R700" t="s">
        <v>46</v>
      </c>
    </row>
    <row r="701" spans="1:18" x14ac:dyDescent="0.25">
      <c r="A701" s="1">
        <v>44550</v>
      </c>
      <c r="B701" t="s">
        <v>32</v>
      </c>
      <c r="C701">
        <v>851</v>
      </c>
      <c r="D701" t="s">
        <v>27</v>
      </c>
      <c r="E701">
        <v>1500</v>
      </c>
      <c r="F701">
        <v>78</v>
      </c>
      <c r="G701">
        <v>33</v>
      </c>
      <c r="H701">
        <v>3000</v>
      </c>
      <c r="I701" s="2">
        <v>99000</v>
      </c>
      <c r="J701">
        <v>3</v>
      </c>
      <c r="K701" s="2">
        <v>2910</v>
      </c>
      <c r="L701" t="s">
        <v>28</v>
      </c>
      <c r="M701" t="s">
        <v>29</v>
      </c>
      <c r="N701" t="s">
        <v>30</v>
      </c>
      <c r="O701">
        <v>22820</v>
      </c>
      <c r="P701" t="s">
        <v>36</v>
      </c>
      <c r="Q701" t="s">
        <v>24</v>
      </c>
      <c r="R701" t="s">
        <v>31</v>
      </c>
    </row>
    <row r="702" spans="1:18" x14ac:dyDescent="0.25">
      <c r="A702" s="1">
        <v>44597</v>
      </c>
      <c r="B702" t="s">
        <v>32</v>
      </c>
      <c r="C702">
        <v>852</v>
      </c>
      <c r="D702" t="s">
        <v>51</v>
      </c>
      <c r="E702">
        <v>1000</v>
      </c>
      <c r="F702">
        <v>135</v>
      </c>
      <c r="G702">
        <v>31</v>
      </c>
      <c r="H702">
        <v>2500</v>
      </c>
      <c r="I702" s="2">
        <v>77500</v>
      </c>
      <c r="J702">
        <v>2</v>
      </c>
      <c r="K702" s="2">
        <v>2450</v>
      </c>
      <c r="L702" t="s">
        <v>38</v>
      </c>
      <c r="M702" t="s">
        <v>42</v>
      </c>
      <c r="N702" t="s">
        <v>30</v>
      </c>
      <c r="O702">
        <v>22811</v>
      </c>
      <c r="P702" t="s">
        <v>23</v>
      </c>
      <c r="Q702" t="s">
        <v>40</v>
      </c>
      <c r="R702" t="s">
        <v>25</v>
      </c>
    </row>
    <row r="703" spans="1:18" x14ac:dyDescent="0.25">
      <c r="A703" s="1">
        <v>44377</v>
      </c>
      <c r="B703" t="s">
        <v>53</v>
      </c>
      <c r="C703">
        <v>853</v>
      </c>
      <c r="D703" t="s">
        <v>51</v>
      </c>
      <c r="E703">
        <v>1000</v>
      </c>
      <c r="F703">
        <v>78</v>
      </c>
      <c r="G703">
        <v>46</v>
      </c>
      <c r="H703">
        <v>2500</v>
      </c>
      <c r="I703" s="2">
        <v>115000</v>
      </c>
      <c r="J703">
        <v>2</v>
      </c>
      <c r="K703" s="2">
        <v>2450</v>
      </c>
      <c r="L703" t="s">
        <v>38</v>
      </c>
      <c r="M703" t="s">
        <v>29</v>
      </c>
      <c r="N703" t="s">
        <v>30</v>
      </c>
      <c r="O703">
        <v>21879</v>
      </c>
      <c r="P703" t="s">
        <v>36</v>
      </c>
      <c r="Q703" t="s">
        <v>40</v>
      </c>
      <c r="R703" t="s">
        <v>46</v>
      </c>
    </row>
    <row r="704" spans="1:18" x14ac:dyDescent="0.25">
      <c r="A704" s="1">
        <v>44526</v>
      </c>
      <c r="B704" t="s">
        <v>41</v>
      </c>
      <c r="C704">
        <v>857</v>
      </c>
      <c r="D704" t="s">
        <v>45</v>
      </c>
      <c r="E704">
        <v>3000</v>
      </c>
      <c r="F704">
        <v>142</v>
      </c>
      <c r="G704">
        <v>40</v>
      </c>
      <c r="H704">
        <v>7000</v>
      </c>
      <c r="I704" s="2">
        <v>280000</v>
      </c>
      <c r="J704">
        <v>2</v>
      </c>
      <c r="K704" s="2">
        <v>6860</v>
      </c>
      <c r="L704" t="s">
        <v>20</v>
      </c>
      <c r="M704" t="s">
        <v>42</v>
      </c>
      <c r="N704" t="s">
        <v>30</v>
      </c>
      <c r="O704">
        <v>21145</v>
      </c>
      <c r="P704" t="s">
        <v>36</v>
      </c>
      <c r="Q704" t="s">
        <v>40</v>
      </c>
      <c r="R704" t="s">
        <v>25</v>
      </c>
    </row>
    <row r="705" spans="1:18" x14ac:dyDescent="0.25">
      <c r="A705" s="1">
        <v>44764</v>
      </c>
      <c r="B705" t="s">
        <v>53</v>
      </c>
      <c r="C705">
        <v>859</v>
      </c>
      <c r="D705" t="s">
        <v>19</v>
      </c>
      <c r="E705">
        <v>2500</v>
      </c>
      <c r="F705">
        <v>138</v>
      </c>
      <c r="G705">
        <v>27</v>
      </c>
      <c r="H705">
        <v>5000</v>
      </c>
      <c r="I705" s="2">
        <v>135000</v>
      </c>
      <c r="J705">
        <v>7</v>
      </c>
      <c r="K705" s="2">
        <v>4650</v>
      </c>
      <c r="L705" t="s">
        <v>38</v>
      </c>
      <c r="M705" t="s">
        <v>34</v>
      </c>
      <c r="N705" t="s">
        <v>35</v>
      </c>
      <c r="O705">
        <v>21180</v>
      </c>
      <c r="P705" t="s">
        <v>23</v>
      </c>
      <c r="Q705" t="s">
        <v>24</v>
      </c>
      <c r="R705" t="s">
        <v>46</v>
      </c>
    </row>
    <row r="706" spans="1:18" x14ac:dyDescent="0.25">
      <c r="A706" s="1">
        <v>44930</v>
      </c>
      <c r="B706" t="s">
        <v>52</v>
      </c>
      <c r="C706">
        <v>860</v>
      </c>
      <c r="D706" t="s">
        <v>19</v>
      </c>
      <c r="E706">
        <v>2500</v>
      </c>
      <c r="F706">
        <v>112</v>
      </c>
      <c r="G706">
        <v>31</v>
      </c>
      <c r="H706">
        <v>5000</v>
      </c>
      <c r="I706" s="2">
        <v>155000</v>
      </c>
      <c r="J706">
        <v>8</v>
      </c>
      <c r="K706" s="2">
        <v>4600</v>
      </c>
      <c r="L706" t="s">
        <v>28</v>
      </c>
      <c r="M706" t="s">
        <v>21</v>
      </c>
      <c r="N706" t="s">
        <v>22</v>
      </c>
      <c r="O706">
        <v>22672</v>
      </c>
      <c r="P706" t="s">
        <v>23</v>
      </c>
      <c r="Q706" t="s">
        <v>24</v>
      </c>
      <c r="R706" t="s">
        <v>25</v>
      </c>
    </row>
    <row r="707" spans="1:18" x14ac:dyDescent="0.25">
      <c r="A707" s="1">
        <v>44841</v>
      </c>
      <c r="B707" t="s">
        <v>54</v>
      </c>
      <c r="C707">
        <v>861</v>
      </c>
      <c r="D707" t="s">
        <v>48</v>
      </c>
      <c r="E707">
        <v>1500</v>
      </c>
      <c r="F707">
        <v>44</v>
      </c>
      <c r="G707">
        <v>63</v>
      </c>
      <c r="H707">
        <v>3500</v>
      </c>
      <c r="I707" s="2">
        <v>220500</v>
      </c>
      <c r="J707">
        <v>0</v>
      </c>
      <c r="K707" s="2">
        <v>3500</v>
      </c>
      <c r="L707" t="s">
        <v>38</v>
      </c>
      <c r="M707" t="s">
        <v>21</v>
      </c>
      <c r="N707" t="s">
        <v>30</v>
      </c>
      <c r="O707">
        <v>21088</v>
      </c>
      <c r="P707" t="s">
        <v>23</v>
      </c>
      <c r="Q707" t="s">
        <v>40</v>
      </c>
      <c r="R707" t="s">
        <v>31</v>
      </c>
    </row>
    <row r="708" spans="1:18" x14ac:dyDescent="0.25">
      <c r="A708" s="1">
        <v>45072</v>
      </c>
      <c r="B708" t="s">
        <v>41</v>
      </c>
      <c r="C708">
        <v>862</v>
      </c>
      <c r="D708" t="s">
        <v>51</v>
      </c>
      <c r="E708">
        <v>1000</v>
      </c>
      <c r="F708">
        <v>69</v>
      </c>
      <c r="G708">
        <v>100</v>
      </c>
      <c r="H708">
        <v>2500</v>
      </c>
      <c r="I708" s="2">
        <v>250000</v>
      </c>
      <c r="J708">
        <v>0</v>
      </c>
      <c r="K708" s="2">
        <v>2500</v>
      </c>
      <c r="L708" t="s">
        <v>33</v>
      </c>
      <c r="M708" t="s">
        <v>42</v>
      </c>
      <c r="N708" t="s">
        <v>30</v>
      </c>
      <c r="O708">
        <v>21455</v>
      </c>
      <c r="P708" t="s">
        <v>36</v>
      </c>
      <c r="Q708" t="s">
        <v>24</v>
      </c>
      <c r="R708" t="s">
        <v>25</v>
      </c>
    </row>
    <row r="709" spans="1:18" x14ac:dyDescent="0.25">
      <c r="A709" s="1">
        <v>44954</v>
      </c>
      <c r="B709" t="s">
        <v>44</v>
      </c>
      <c r="C709">
        <v>863</v>
      </c>
      <c r="D709" t="s">
        <v>19</v>
      </c>
      <c r="E709">
        <v>2500</v>
      </c>
      <c r="F709">
        <v>98</v>
      </c>
      <c r="G709">
        <v>58</v>
      </c>
      <c r="H709">
        <v>5000</v>
      </c>
      <c r="I709" s="2">
        <v>290000</v>
      </c>
      <c r="J709">
        <v>3</v>
      </c>
      <c r="K709" s="2">
        <v>4850</v>
      </c>
      <c r="L709" t="s">
        <v>50</v>
      </c>
      <c r="M709" t="s">
        <v>29</v>
      </c>
      <c r="N709" t="s">
        <v>22</v>
      </c>
      <c r="O709">
        <v>22768</v>
      </c>
      <c r="P709" t="s">
        <v>36</v>
      </c>
      <c r="Q709" t="s">
        <v>39</v>
      </c>
      <c r="R709" t="s">
        <v>46</v>
      </c>
    </row>
    <row r="710" spans="1:18" x14ac:dyDescent="0.25">
      <c r="A710" s="1">
        <v>44882</v>
      </c>
      <c r="B710" t="s">
        <v>41</v>
      </c>
      <c r="C710">
        <v>864</v>
      </c>
      <c r="D710" t="s">
        <v>48</v>
      </c>
      <c r="E710">
        <v>1500</v>
      </c>
      <c r="F710">
        <v>109</v>
      </c>
      <c r="G710">
        <v>78</v>
      </c>
      <c r="H710">
        <v>3500</v>
      </c>
      <c r="I710" s="2">
        <v>273000</v>
      </c>
      <c r="J710">
        <v>2</v>
      </c>
      <c r="K710" s="2">
        <v>3430</v>
      </c>
      <c r="L710" t="s">
        <v>20</v>
      </c>
      <c r="M710" t="s">
        <v>34</v>
      </c>
      <c r="N710" t="s">
        <v>35</v>
      </c>
      <c r="O710">
        <v>21709</v>
      </c>
      <c r="P710" t="s">
        <v>23</v>
      </c>
      <c r="Q710" t="s">
        <v>24</v>
      </c>
      <c r="R710" t="s">
        <v>31</v>
      </c>
    </row>
    <row r="711" spans="1:18" x14ac:dyDescent="0.25">
      <c r="A711" s="1">
        <v>44386</v>
      </c>
      <c r="B711" t="s">
        <v>53</v>
      </c>
      <c r="C711">
        <v>866</v>
      </c>
      <c r="D711" t="s">
        <v>45</v>
      </c>
      <c r="E711">
        <v>3000</v>
      </c>
      <c r="F711">
        <v>25</v>
      </c>
      <c r="G711">
        <v>7</v>
      </c>
      <c r="H711">
        <v>7000</v>
      </c>
      <c r="I711" s="2">
        <v>49000</v>
      </c>
      <c r="J711">
        <v>0</v>
      </c>
      <c r="K711" s="2">
        <v>7000</v>
      </c>
      <c r="L711" t="s">
        <v>38</v>
      </c>
      <c r="M711" t="s">
        <v>42</v>
      </c>
      <c r="N711" t="s">
        <v>35</v>
      </c>
      <c r="O711">
        <v>21613</v>
      </c>
      <c r="P711" t="s">
        <v>23</v>
      </c>
      <c r="Q711" t="s">
        <v>40</v>
      </c>
      <c r="R711" t="s">
        <v>31</v>
      </c>
    </row>
    <row r="712" spans="1:18" x14ac:dyDescent="0.25">
      <c r="A712" s="1">
        <v>44742</v>
      </c>
      <c r="B712" t="s">
        <v>54</v>
      </c>
      <c r="C712">
        <v>867</v>
      </c>
      <c r="D712" t="s">
        <v>48</v>
      </c>
      <c r="E712">
        <v>1500</v>
      </c>
      <c r="F712">
        <v>98</v>
      </c>
      <c r="G712">
        <v>90</v>
      </c>
      <c r="H712">
        <v>3500</v>
      </c>
      <c r="I712" s="2">
        <v>315000</v>
      </c>
      <c r="J712">
        <v>5</v>
      </c>
      <c r="K712" s="2">
        <v>3325</v>
      </c>
      <c r="L712" t="s">
        <v>28</v>
      </c>
      <c r="M712" t="s">
        <v>42</v>
      </c>
      <c r="N712" t="s">
        <v>35</v>
      </c>
      <c r="O712">
        <v>21943</v>
      </c>
      <c r="P712" t="s">
        <v>23</v>
      </c>
      <c r="Q712" t="s">
        <v>39</v>
      </c>
      <c r="R712" t="s">
        <v>46</v>
      </c>
    </row>
    <row r="713" spans="1:18" x14ac:dyDescent="0.25">
      <c r="A713" s="1">
        <v>44695</v>
      </c>
      <c r="B713" t="s">
        <v>18</v>
      </c>
      <c r="C713">
        <v>868</v>
      </c>
      <c r="D713" t="s">
        <v>51</v>
      </c>
      <c r="E713">
        <v>1000</v>
      </c>
      <c r="F713">
        <v>116</v>
      </c>
      <c r="G713">
        <v>39</v>
      </c>
      <c r="H713">
        <v>2500</v>
      </c>
      <c r="I713" s="2">
        <v>97500</v>
      </c>
      <c r="J713">
        <v>1</v>
      </c>
      <c r="K713" s="2">
        <v>2475</v>
      </c>
      <c r="L713" t="s">
        <v>50</v>
      </c>
      <c r="M713" t="s">
        <v>42</v>
      </c>
      <c r="N713" t="s">
        <v>22</v>
      </c>
      <c r="O713">
        <v>22390</v>
      </c>
      <c r="P713" t="s">
        <v>36</v>
      </c>
      <c r="Q713" t="s">
        <v>39</v>
      </c>
      <c r="R713" t="s">
        <v>46</v>
      </c>
    </row>
    <row r="714" spans="1:18" x14ac:dyDescent="0.25">
      <c r="A714" s="1">
        <v>44771</v>
      </c>
      <c r="B714" t="s">
        <v>44</v>
      </c>
      <c r="C714">
        <v>869</v>
      </c>
      <c r="D714" t="s">
        <v>51</v>
      </c>
      <c r="E714">
        <v>1000</v>
      </c>
      <c r="F714">
        <v>115</v>
      </c>
      <c r="G714">
        <v>8</v>
      </c>
      <c r="H714">
        <v>2500</v>
      </c>
      <c r="I714" s="2">
        <v>20000</v>
      </c>
      <c r="J714">
        <v>4</v>
      </c>
      <c r="K714" s="2">
        <v>2400</v>
      </c>
      <c r="L714" t="s">
        <v>50</v>
      </c>
      <c r="M714" t="s">
        <v>29</v>
      </c>
      <c r="N714" t="s">
        <v>22</v>
      </c>
      <c r="O714">
        <v>21742</v>
      </c>
      <c r="P714" t="s">
        <v>23</v>
      </c>
      <c r="Q714" t="s">
        <v>24</v>
      </c>
      <c r="R714" t="s">
        <v>25</v>
      </c>
    </row>
    <row r="715" spans="1:18" x14ac:dyDescent="0.25">
      <c r="A715" s="1">
        <v>44500</v>
      </c>
      <c r="B715" t="s">
        <v>52</v>
      </c>
      <c r="C715">
        <v>870</v>
      </c>
      <c r="D715" t="s">
        <v>27</v>
      </c>
      <c r="E715">
        <v>1500</v>
      </c>
      <c r="F715">
        <v>80</v>
      </c>
      <c r="G715">
        <v>87</v>
      </c>
      <c r="H715">
        <v>3000</v>
      </c>
      <c r="I715" s="2">
        <v>261000</v>
      </c>
      <c r="J715">
        <v>7</v>
      </c>
      <c r="K715" s="2">
        <v>2790</v>
      </c>
      <c r="L715" t="s">
        <v>38</v>
      </c>
      <c r="M715" t="s">
        <v>29</v>
      </c>
      <c r="N715" t="s">
        <v>22</v>
      </c>
      <c r="O715">
        <v>21165</v>
      </c>
      <c r="P715" t="s">
        <v>36</v>
      </c>
      <c r="Q715" t="s">
        <v>39</v>
      </c>
      <c r="R715" t="s">
        <v>46</v>
      </c>
    </row>
    <row r="716" spans="1:18" x14ac:dyDescent="0.25">
      <c r="A716" s="1">
        <v>44728</v>
      </c>
      <c r="B716" t="s">
        <v>43</v>
      </c>
      <c r="C716">
        <v>872</v>
      </c>
      <c r="D716" t="s">
        <v>27</v>
      </c>
      <c r="E716">
        <v>1500</v>
      </c>
      <c r="F716">
        <v>77</v>
      </c>
      <c r="G716">
        <v>14</v>
      </c>
      <c r="H716">
        <v>3000</v>
      </c>
      <c r="I716" s="2">
        <v>42000</v>
      </c>
      <c r="J716">
        <v>2</v>
      </c>
      <c r="K716" s="2">
        <v>2940</v>
      </c>
      <c r="L716" t="s">
        <v>33</v>
      </c>
      <c r="M716" t="s">
        <v>42</v>
      </c>
      <c r="N716" t="s">
        <v>35</v>
      </c>
      <c r="O716">
        <v>21216</v>
      </c>
      <c r="P716" t="s">
        <v>23</v>
      </c>
      <c r="Q716" t="s">
        <v>24</v>
      </c>
      <c r="R716" t="s">
        <v>25</v>
      </c>
    </row>
    <row r="717" spans="1:18" x14ac:dyDescent="0.25">
      <c r="A717" s="1">
        <v>45109</v>
      </c>
      <c r="B717" t="s">
        <v>54</v>
      </c>
      <c r="C717">
        <v>873</v>
      </c>
      <c r="D717" t="s">
        <v>45</v>
      </c>
      <c r="E717">
        <v>3000</v>
      </c>
      <c r="F717">
        <v>144</v>
      </c>
      <c r="G717">
        <v>87</v>
      </c>
      <c r="H717">
        <v>7000</v>
      </c>
      <c r="I717" s="2">
        <v>609000</v>
      </c>
      <c r="J717">
        <v>10</v>
      </c>
      <c r="K717" s="2">
        <v>6300</v>
      </c>
      <c r="L717" t="s">
        <v>33</v>
      </c>
      <c r="M717" t="s">
        <v>29</v>
      </c>
      <c r="N717" t="s">
        <v>30</v>
      </c>
      <c r="O717">
        <v>21218</v>
      </c>
      <c r="P717" t="s">
        <v>23</v>
      </c>
      <c r="Q717" t="s">
        <v>39</v>
      </c>
      <c r="R717" t="s">
        <v>25</v>
      </c>
    </row>
    <row r="718" spans="1:18" x14ac:dyDescent="0.25">
      <c r="A718" s="1">
        <v>44410</v>
      </c>
      <c r="B718" t="s">
        <v>54</v>
      </c>
      <c r="C718">
        <v>874</v>
      </c>
      <c r="D718" t="s">
        <v>45</v>
      </c>
      <c r="E718">
        <v>3000</v>
      </c>
      <c r="F718">
        <v>134</v>
      </c>
      <c r="G718">
        <v>48</v>
      </c>
      <c r="H718">
        <v>7000</v>
      </c>
      <c r="I718" s="2">
        <v>336000</v>
      </c>
      <c r="J718">
        <v>5</v>
      </c>
      <c r="K718" s="2">
        <v>6650</v>
      </c>
      <c r="L718" t="s">
        <v>28</v>
      </c>
      <c r="M718" t="s">
        <v>29</v>
      </c>
      <c r="N718" t="s">
        <v>35</v>
      </c>
      <c r="O718">
        <v>22610</v>
      </c>
      <c r="P718" t="s">
        <v>23</v>
      </c>
      <c r="Q718" t="s">
        <v>24</v>
      </c>
      <c r="R718" t="s">
        <v>31</v>
      </c>
    </row>
    <row r="719" spans="1:18" x14ac:dyDescent="0.25">
      <c r="A719" s="1">
        <v>44815</v>
      </c>
      <c r="B719" t="s">
        <v>49</v>
      </c>
      <c r="C719">
        <v>875</v>
      </c>
      <c r="D719" t="s">
        <v>19</v>
      </c>
      <c r="E719">
        <v>2500</v>
      </c>
      <c r="F719">
        <v>25</v>
      </c>
      <c r="G719">
        <v>12</v>
      </c>
      <c r="H719">
        <v>5000</v>
      </c>
      <c r="I719" s="2">
        <v>60000</v>
      </c>
      <c r="J719">
        <v>7</v>
      </c>
      <c r="K719" s="2">
        <v>4650</v>
      </c>
      <c r="L719" t="s">
        <v>20</v>
      </c>
      <c r="M719" t="s">
        <v>21</v>
      </c>
      <c r="N719" t="s">
        <v>30</v>
      </c>
      <c r="O719">
        <v>21298</v>
      </c>
      <c r="P719" t="s">
        <v>23</v>
      </c>
      <c r="Q719" t="s">
        <v>39</v>
      </c>
      <c r="R719" t="s">
        <v>25</v>
      </c>
    </row>
    <row r="720" spans="1:18" x14ac:dyDescent="0.25">
      <c r="A720" s="1">
        <v>44370</v>
      </c>
      <c r="B720" t="s">
        <v>47</v>
      </c>
      <c r="C720">
        <v>876</v>
      </c>
      <c r="D720" t="s">
        <v>48</v>
      </c>
      <c r="E720">
        <v>1500</v>
      </c>
      <c r="F720">
        <v>12</v>
      </c>
      <c r="G720">
        <v>93</v>
      </c>
      <c r="H720">
        <v>3500</v>
      </c>
      <c r="I720" s="2">
        <v>325500</v>
      </c>
      <c r="J720">
        <v>9</v>
      </c>
      <c r="K720" s="2">
        <v>3185</v>
      </c>
      <c r="L720" t="s">
        <v>28</v>
      </c>
      <c r="M720" t="s">
        <v>34</v>
      </c>
      <c r="N720" t="s">
        <v>30</v>
      </c>
      <c r="O720">
        <v>22334</v>
      </c>
      <c r="P720" t="s">
        <v>23</v>
      </c>
      <c r="Q720" t="s">
        <v>24</v>
      </c>
      <c r="R720" t="s">
        <v>31</v>
      </c>
    </row>
    <row r="721" spans="1:18" x14ac:dyDescent="0.25">
      <c r="A721" s="1">
        <v>45259</v>
      </c>
      <c r="B721" t="s">
        <v>47</v>
      </c>
      <c r="C721">
        <v>879</v>
      </c>
      <c r="D721" t="s">
        <v>45</v>
      </c>
      <c r="E721">
        <v>3000</v>
      </c>
      <c r="F721">
        <v>50</v>
      </c>
      <c r="G721">
        <v>47</v>
      </c>
      <c r="H721">
        <v>7000</v>
      </c>
      <c r="I721" s="2">
        <v>329000</v>
      </c>
      <c r="J721">
        <v>4</v>
      </c>
      <c r="K721" s="2">
        <v>6720</v>
      </c>
      <c r="L721" t="s">
        <v>20</v>
      </c>
      <c r="M721" t="s">
        <v>21</v>
      </c>
      <c r="N721" t="s">
        <v>22</v>
      </c>
      <c r="O721">
        <v>22897</v>
      </c>
      <c r="P721" t="s">
        <v>23</v>
      </c>
      <c r="Q721" t="s">
        <v>39</v>
      </c>
      <c r="R721" t="s">
        <v>31</v>
      </c>
    </row>
    <row r="722" spans="1:18" x14ac:dyDescent="0.25">
      <c r="A722" s="1">
        <v>44433</v>
      </c>
      <c r="B722" t="s">
        <v>44</v>
      </c>
      <c r="C722">
        <v>882</v>
      </c>
      <c r="D722" t="s">
        <v>45</v>
      </c>
      <c r="E722">
        <v>3000</v>
      </c>
      <c r="F722">
        <v>84</v>
      </c>
      <c r="G722">
        <v>74</v>
      </c>
      <c r="H722">
        <v>7000</v>
      </c>
      <c r="I722" s="2">
        <v>518000</v>
      </c>
      <c r="J722">
        <v>4</v>
      </c>
      <c r="K722" s="2">
        <v>6720</v>
      </c>
      <c r="L722" t="s">
        <v>50</v>
      </c>
      <c r="M722" t="s">
        <v>29</v>
      </c>
      <c r="N722" t="s">
        <v>35</v>
      </c>
      <c r="O722">
        <v>22014</v>
      </c>
      <c r="P722" t="s">
        <v>36</v>
      </c>
      <c r="Q722" t="s">
        <v>40</v>
      </c>
      <c r="R722" t="s">
        <v>46</v>
      </c>
    </row>
    <row r="723" spans="1:18" x14ac:dyDescent="0.25">
      <c r="A723" s="1">
        <v>44880</v>
      </c>
      <c r="B723" t="s">
        <v>37</v>
      </c>
      <c r="C723">
        <v>883</v>
      </c>
      <c r="D723" t="s">
        <v>45</v>
      </c>
      <c r="E723">
        <v>3000</v>
      </c>
      <c r="F723">
        <v>33</v>
      </c>
      <c r="G723">
        <v>87</v>
      </c>
      <c r="H723">
        <v>7000</v>
      </c>
      <c r="I723" s="2">
        <v>609000</v>
      </c>
      <c r="J723">
        <v>9</v>
      </c>
      <c r="K723" s="2">
        <v>6370</v>
      </c>
      <c r="L723" t="s">
        <v>28</v>
      </c>
      <c r="M723" t="s">
        <v>29</v>
      </c>
      <c r="N723" t="s">
        <v>30</v>
      </c>
      <c r="O723">
        <v>21535</v>
      </c>
      <c r="P723" t="s">
        <v>23</v>
      </c>
      <c r="Q723" t="s">
        <v>40</v>
      </c>
      <c r="R723" t="s">
        <v>31</v>
      </c>
    </row>
    <row r="724" spans="1:18" x14ac:dyDescent="0.25">
      <c r="A724" s="1">
        <v>44371</v>
      </c>
      <c r="B724" t="s">
        <v>41</v>
      </c>
      <c r="C724">
        <v>888</v>
      </c>
      <c r="D724" t="s">
        <v>27</v>
      </c>
      <c r="E724">
        <v>1500</v>
      </c>
      <c r="F724">
        <v>84</v>
      </c>
      <c r="G724">
        <v>52</v>
      </c>
      <c r="H724">
        <v>3000</v>
      </c>
      <c r="I724" s="2">
        <v>156000</v>
      </c>
      <c r="J724">
        <v>6</v>
      </c>
      <c r="K724" s="2">
        <v>2820</v>
      </c>
      <c r="L724" t="s">
        <v>50</v>
      </c>
      <c r="M724" t="s">
        <v>42</v>
      </c>
      <c r="N724" t="s">
        <v>30</v>
      </c>
      <c r="O724">
        <v>21988</v>
      </c>
      <c r="P724" t="s">
        <v>36</v>
      </c>
      <c r="Q724" t="s">
        <v>39</v>
      </c>
      <c r="R724" t="s">
        <v>46</v>
      </c>
    </row>
    <row r="725" spans="1:18" x14ac:dyDescent="0.25">
      <c r="A725" s="1">
        <v>44523</v>
      </c>
      <c r="B725" t="s">
        <v>53</v>
      </c>
      <c r="C725">
        <v>889</v>
      </c>
      <c r="D725" t="s">
        <v>27</v>
      </c>
      <c r="E725">
        <v>1500</v>
      </c>
      <c r="F725">
        <v>45</v>
      </c>
      <c r="G725">
        <v>59</v>
      </c>
      <c r="H725">
        <v>3000</v>
      </c>
      <c r="I725" s="2">
        <v>177000</v>
      </c>
      <c r="J725">
        <v>4</v>
      </c>
      <c r="K725" s="2">
        <v>2880</v>
      </c>
      <c r="L725" t="s">
        <v>28</v>
      </c>
      <c r="M725" t="s">
        <v>34</v>
      </c>
      <c r="N725" t="s">
        <v>22</v>
      </c>
      <c r="O725">
        <v>22972</v>
      </c>
      <c r="P725" t="s">
        <v>36</v>
      </c>
      <c r="Q725" t="s">
        <v>24</v>
      </c>
      <c r="R725" t="s">
        <v>46</v>
      </c>
    </row>
    <row r="726" spans="1:18" x14ac:dyDescent="0.25">
      <c r="A726" s="1">
        <v>44755</v>
      </c>
      <c r="B726" t="s">
        <v>49</v>
      </c>
      <c r="C726">
        <v>890</v>
      </c>
      <c r="D726" t="s">
        <v>19</v>
      </c>
      <c r="E726">
        <v>2500</v>
      </c>
      <c r="F726">
        <v>101</v>
      </c>
      <c r="G726">
        <v>93</v>
      </c>
      <c r="H726">
        <v>5000</v>
      </c>
      <c r="I726" s="2">
        <v>465000</v>
      </c>
      <c r="J726">
        <v>10</v>
      </c>
      <c r="K726" s="2">
        <v>4500</v>
      </c>
      <c r="L726" t="s">
        <v>50</v>
      </c>
      <c r="M726" t="s">
        <v>21</v>
      </c>
      <c r="N726" t="s">
        <v>35</v>
      </c>
      <c r="O726">
        <v>21113</v>
      </c>
      <c r="P726" t="s">
        <v>23</v>
      </c>
      <c r="Q726" t="s">
        <v>40</v>
      </c>
      <c r="R726" t="s">
        <v>31</v>
      </c>
    </row>
    <row r="727" spans="1:18" x14ac:dyDescent="0.25">
      <c r="A727" s="1">
        <v>45047</v>
      </c>
      <c r="B727" t="s">
        <v>52</v>
      </c>
      <c r="C727">
        <v>891</v>
      </c>
      <c r="D727" t="s">
        <v>19</v>
      </c>
      <c r="E727">
        <v>2500</v>
      </c>
      <c r="F727">
        <v>61</v>
      </c>
      <c r="G727">
        <v>34</v>
      </c>
      <c r="H727">
        <v>5000</v>
      </c>
      <c r="I727" s="2">
        <v>170000</v>
      </c>
      <c r="J727">
        <v>3</v>
      </c>
      <c r="K727" s="2">
        <v>4850</v>
      </c>
      <c r="L727" t="s">
        <v>38</v>
      </c>
      <c r="M727" t="s">
        <v>21</v>
      </c>
      <c r="N727" t="s">
        <v>30</v>
      </c>
      <c r="O727">
        <v>21357</v>
      </c>
      <c r="P727" t="s">
        <v>23</v>
      </c>
      <c r="Q727" t="s">
        <v>39</v>
      </c>
      <c r="R727" t="s">
        <v>25</v>
      </c>
    </row>
    <row r="728" spans="1:18" x14ac:dyDescent="0.25">
      <c r="A728" s="1">
        <v>44600</v>
      </c>
      <c r="B728" t="s">
        <v>54</v>
      </c>
      <c r="C728">
        <v>893</v>
      </c>
      <c r="D728" t="s">
        <v>51</v>
      </c>
      <c r="E728">
        <v>1000</v>
      </c>
      <c r="F728">
        <v>113</v>
      </c>
      <c r="G728">
        <v>1</v>
      </c>
      <c r="H728">
        <v>2500</v>
      </c>
      <c r="I728" s="2">
        <v>2500</v>
      </c>
      <c r="J728">
        <v>8</v>
      </c>
      <c r="K728" s="2">
        <v>2300</v>
      </c>
      <c r="L728" t="s">
        <v>50</v>
      </c>
      <c r="M728" t="s">
        <v>21</v>
      </c>
      <c r="N728" t="s">
        <v>35</v>
      </c>
      <c r="O728">
        <v>22254</v>
      </c>
      <c r="P728" t="s">
        <v>23</v>
      </c>
      <c r="Q728" t="s">
        <v>40</v>
      </c>
      <c r="R728" t="s">
        <v>31</v>
      </c>
    </row>
    <row r="729" spans="1:18" x14ac:dyDescent="0.25">
      <c r="A729" s="1">
        <v>45074</v>
      </c>
      <c r="B729" t="s">
        <v>43</v>
      </c>
      <c r="C729">
        <v>895</v>
      </c>
      <c r="D729" t="s">
        <v>51</v>
      </c>
      <c r="E729">
        <v>1000</v>
      </c>
      <c r="F729">
        <v>129</v>
      </c>
      <c r="G729">
        <v>22</v>
      </c>
      <c r="H729">
        <v>2500</v>
      </c>
      <c r="I729" s="2">
        <v>55000</v>
      </c>
      <c r="J729">
        <v>10</v>
      </c>
      <c r="K729" s="2">
        <v>2250</v>
      </c>
      <c r="L729" t="s">
        <v>50</v>
      </c>
      <c r="M729" t="s">
        <v>29</v>
      </c>
      <c r="N729" t="s">
        <v>35</v>
      </c>
      <c r="O729">
        <v>22117</v>
      </c>
      <c r="P729" t="s">
        <v>23</v>
      </c>
      <c r="Q729" t="s">
        <v>24</v>
      </c>
      <c r="R729" t="s">
        <v>46</v>
      </c>
    </row>
    <row r="730" spans="1:18" x14ac:dyDescent="0.25">
      <c r="A730" s="1">
        <v>44614</v>
      </c>
      <c r="B730" t="s">
        <v>32</v>
      </c>
      <c r="C730">
        <v>898</v>
      </c>
      <c r="D730" t="s">
        <v>48</v>
      </c>
      <c r="E730">
        <v>1500</v>
      </c>
      <c r="F730">
        <v>96</v>
      </c>
      <c r="G730">
        <v>64</v>
      </c>
      <c r="H730">
        <v>3500</v>
      </c>
      <c r="I730" s="2">
        <v>224000</v>
      </c>
      <c r="J730">
        <v>7</v>
      </c>
      <c r="K730" s="2">
        <v>3255</v>
      </c>
      <c r="L730" t="s">
        <v>38</v>
      </c>
      <c r="M730" t="s">
        <v>34</v>
      </c>
      <c r="N730" t="s">
        <v>35</v>
      </c>
      <c r="O730">
        <v>21348</v>
      </c>
      <c r="P730" t="s">
        <v>23</v>
      </c>
      <c r="Q730" t="s">
        <v>40</v>
      </c>
      <c r="R730" t="s">
        <v>46</v>
      </c>
    </row>
    <row r="731" spans="1:18" x14ac:dyDescent="0.25">
      <c r="A731" s="1">
        <v>45053</v>
      </c>
      <c r="B731" t="s">
        <v>37</v>
      </c>
      <c r="C731">
        <v>899</v>
      </c>
      <c r="D731" t="s">
        <v>48</v>
      </c>
      <c r="E731">
        <v>1500</v>
      </c>
      <c r="F731">
        <v>113</v>
      </c>
      <c r="G731">
        <v>52</v>
      </c>
      <c r="H731">
        <v>3500</v>
      </c>
      <c r="I731" s="2">
        <v>182000</v>
      </c>
      <c r="J731">
        <v>0</v>
      </c>
      <c r="K731" s="2">
        <v>3500</v>
      </c>
      <c r="L731" t="s">
        <v>28</v>
      </c>
      <c r="M731" t="s">
        <v>42</v>
      </c>
      <c r="N731" t="s">
        <v>30</v>
      </c>
      <c r="O731">
        <v>22432</v>
      </c>
      <c r="P731" t="s">
        <v>36</v>
      </c>
      <c r="Q731" t="s">
        <v>24</v>
      </c>
      <c r="R731" t="s">
        <v>46</v>
      </c>
    </row>
    <row r="732" spans="1:18" x14ac:dyDescent="0.25">
      <c r="A732" s="1">
        <v>44855</v>
      </c>
      <c r="B732" t="s">
        <v>37</v>
      </c>
      <c r="C732">
        <v>903</v>
      </c>
      <c r="D732" t="s">
        <v>51</v>
      </c>
      <c r="E732">
        <v>1000</v>
      </c>
      <c r="F732">
        <v>140</v>
      </c>
      <c r="G732">
        <v>59</v>
      </c>
      <c r="H732">
        <v>2500</v>
      </c>
      <c r="I732" s="2">
        <v>147500</v>
      </c>
      <c r="J732">
        <v>4</v>
      </c>
      <c r="K732" s="2">
        <v>2400</v>
      </c>
      <c r="L732" t="s">
        <v>20</v>
      </c>
      <c r="M732" t="s">
        <v>42</v>
      </c>
      <c r="N732" t="s">
        <v>30</v>
      </c>
      <c r="O732">
        <v>21068</v>
      </c>
      <c r="P732" t="s">
        <v>23</v>
      </c>
      <c r="Q732" t="s">
        <v>39</v>
      </c>
      <c r="R732" t="s">
        <v>31</v>
      </c>
    </row>
    <row r="733" spans="1:18" x14ac:dyDescent="0.25">
      <c r="A733" s="1">
        <v>45032</v>
      </c>
      <c r="B733" t="s">
        <v>54</v>
      </c>
      <c r="C733">
        <v>904</v>
      </c>
      <c r="D733" t="s">
        <v>48</v>
      </c>
      <c r="E733">
        <v>1500</v>
      </c>
      <c r="F733">
        <v>61</v>
      </c>
      <c r="G733">
        <v>67</v>
      </c>
      <c r="H733">
        <v>3500</v>
      </c>
      <c r="I733" s="2">
        <v>234500</v>
      </c>
      <c r="J733">
        <v>3</v>
      </c>
      <c r="K733" s="2">
        <v>3395</v>
      </c>
      <c r="L733" t="s">
        <v>20</v>
      </c>
      <c r="M733" t="s">
        <v>34</v>
      </c>
      <c r="N733" t="s">
        <v>35</v>
      </c>
      <c r="O733">
        <v>21752</v>
      </c>
      <c r="P733" t="s">
        <v>36</v>
      </c>
      <c r="Q733" t="s">
        <v>40</v>
      </c>
      <c r="R733" t="s">
        <v>25</v>
      </c>
    </row>
    <row r="734" spans="1:18" x14ac:dyDescent="0.25">
      <c r="A734" s="1">
        <v>44750</v>
      </c>
      <c r="B734" t="s">
        <v>43</v>
      </c>
      <c r="C734">
        <v>905</v>
      </c>
      <c r="D734" t="s">
        <v>19</v>
      </c>
      <c r="E734">
        <v>2500</v>
      </c>
      <c r="F734">
        <v>26</v>
      </c>
      <c r="G734">
        <v>10</v>
      </c>
      <c r="H734">
        <v>5000</v>
      </c>
      <c r="I734" s="2">
        <v>50000</v>
      </c>
      <c r="J734">
        <v>0</v>
      </c>
      <c r="K734" s="2">
        <v>5000</v>
      </c>
      <c r="L734" t="s">
        <v>28</v>
      </c>
      <c r="M734" t="s">
        <v>34</v>
      </c>
      <c r="N734" t="s">
        <v>35</v>
      </c>
      <c r="O734">
        <v>21938</v>
      </c>
      <c r="P734" t="s">
        <v>36</v>
      </c>
      <c r="Q734" t="s">
        <v>40</v>
      </c>
      <c r="R734" t="s">
        <v>46</v>
      </c>
    </row>
    <row r="735" spans="1:18" x14ac:dyDescent="0.25">
      <c r="A735" s="1">
        <v>44843</v>
      </c>
      <c r="B735" t="s">
        <v>26</v>
      </c>
      <c r="C735">
        <v>909</v>
      </c>
      <c r="D735" t="s">
        <v>27</v>
      </c>
      <c r="E735">
        <v>1500</v>
      </c>
      <c r="F735">
        <v>52</v>
      </c>
      <c r="G735">
        <v>15</v>
      </c>
      <c r="H735">
        <v>3000</v>
      </c>
      <c r="I735" s="2">
        <v>45000</v>
      </c>
      <c r="J735">
        <v>7</v>
      </c>
      <c r="K735" s="2">
        <v>2790</v>
      </c>
      <c r="L735" t="s">
        <v>20</v>
      </c>
      <c r="M735" t="s">
        <v>29</v>
      </c>
      <c r="N735" t="s">
        <v>35</v>
      </c>
      <c r="O735">
        <v>22623</v>
      </c>
      <c r="P735" t="s">
        <v>23</v>
      </c>
      <c r="Q735" t="s">
        <v>39</v>
      </c>
      <c r="R735" t="s">
        <v>46</v>
      </c>
    </row>
    <row r="736" spans="1:18" x14ac:dyDescent="0.25">
      <c r="A736" s="1">
        <v>44855</v>
      </c>
      <c r="B736" t="s">
        <v>52</v>
      </c>
      <c r="C736">
        <v>911</v>
      </c>
      <c r="D736" t="s">
        <v>19</v>
      </c>
      <c r="E736">
        <v>2500</v>
      </c>
      <c r="F736">
        <v>35</v>
      </c>
      <c r="G736">
        <v>95</v>
      </c>
      <c r="H736">
        <v>5000</v>
      </c>
      <c r="I736" s="2">
        <v>475000</v>
      </c>
      <c r="J736">
        <v>8</v>
      </c>
      <c r="K736" s="2">
        <v>4600</v>
      </c>
      <c r="L736" t="s">
        <v>33</v>
      </c>
      <c r="M736" t="s">
        <v>21</v>
      </c>
      <c r="N736" t="s">
        <v>30</v>
      </c>
      <c r="O736">
        <v>21275</v>
      </c>
      <c r="P736" t="s">
        <v>23</v>
      </c>
      <c r="Q736" t="s">
        <v>39</v>
      </c>
      <c r="R736" t="s">
        <v>31</v>
      </c>
    </row>
    <row r="737" spans="1:18" x14ac:dyDescent="0.25">
      <c r="A737" s="1">
        <v>44623</v>
      </c>
      <c r="B737" t="s">
        <v>32</v>
      </c>
      <c r="C737">
        <v>914</v>
      </c>
      <c r="D737" t="s">
        <v>48</v>
      </c>
      <c r="E737">
        <v>1500</v>
      </c>
      <c r="F737">
        <v>143</v>
      </c>
      <c r="G737">
        <v>44</v>
      </c>
      <c r="H737">
        <v>3500</v>
      </c>
      <c r="I737" s="2">
        <v>154000</v>
      </c>
      <c r="J737">
        <v>0</v>
      </c>
      <c r="K737" s="2">
        <v>3500</v>
      </c>
      <c r="L737" t="s">
        <v>33</v>
      </c>
      <c r="M737" t="s">
        <v>34</v>
      </c>
      <c r="N737" t="s">
        <v>30</v>
      </c>
      <c r="O737">
        <v>22530</v>
      </c>
      <c r="P737" t="s">
        <v>36</v>
      </c>
      <c r="Q737" t="s">
        <v>40</v>
      </c>
      <c r="R737" t="s">
        <v>46</v>
      </c>
    </row>
    <row r="738" spans="1:18" x14ac:dyDescent="0.25">
      <c r="A738" s="1">
        <v>44695</v>
      </c>
      <c r="B738" t="s">
        <v>32</v>
      </c>
      <c r="C738">
        <v>915</v>
      </c>
      <c r="D738" t="s">
        <v>48</v>
      </c>
      <c r="E738">
        <v>1500</v>
      </c>
      <c r="F738">
        <v>21</v>
      </c>
      <c r="G738">
        <v>75</v>
      </c>
      <c r="H738">
        <v>3500</v>
      </c>
      <c r="I738" s="2">
        <v>262500</v>
      </c>
      <c r="J738">
        <v>7</v>
      </c>
      <c r="K738" s="2">
        <v>3255</v>
      </c>
      <c r="L738" t="s">
        <v>33</v>
      </c>
      <c r="M738" t="s">
        <v>21</v>
      </c>
      <c r="N738" t="s">
        <v>22</v>
      </c>
      <c r="O738">
        <v>21757</v>
      </c>
      <c r="P738" t="s">
        <v>36</v>
      </c>
      <c r="Q738" t="s">
        <v>40</v>
      </c>
      <c r="R738" t="s">
        <v>46</v>
      </c>
    </row>
    <row r="739" spans="1:18" x14ac:dyDescent="0.25">
      <c r="A739" s="1">
        <v>44591</v>
      </c>
      <c r="B739" t="s">
        <v>18</v>
      </c>
      <c r="C739">
        <v>916</v>
      </c>
      <c r="D739" t="s">
        <v>19</v>
      </c>
      <c r="E739">
        <v>2500</v>
      </c>
      <c r="F739">
        <v>93</v>
      </c>
      <c r="G739">
        <v>16</v>
      </c>
      <c r="H739">
        <v>5000</v>
      </c>
      <c r="I739" s="2">
        <v>80000</v>
      </c>
      <c r="J739">
        <v>0</v>
      </c>
      <c r="K739" s="2">
        <v>5000</v>
      </c>
      <c r="L739" t="s">
        <v>33</v>
      </c>
      <c r="M739" t="s">
        <v>34</v>
      </c>
      <c r="N739" t="s">
        <v>22</v>
      </c>
      <c r="O739">
        <v>21569</v>
      </c>
      <c r="P739" t="s">
        <v>36</v>
      </c>
      <c r="Q739" t="s">
        <v>24</v>
      </c>
      <c r="R739" t="s">
        <v>46</v>
      </c>
    </row>
    <row r="740" spans="1:18" x14ac:dyDescent="0.25">
      <c r="A740" s="1">
        <v>44770</v>
      </c>
      <c r="B740" t="s">
        <v>26</v>
      </c>
      <c r="C740">
        <v>917</v>
      </c>
      <c r="D740" t="s">
        <v>27</v>
      </c>
      <c r="E740">
        <v>1500</v>
      </c>
      <c r="F740">
        <v>95</v>
      </c>
      <c r="G740">
        <v>98</v>
      </c>
      <c r="H740">
        <v>3000</v>
      </c>
      <c r="I740" s="2">
        <v>294000</v>
      </c>
      <c r="J740">
        <v>6</v>
      </c>
      <c r="K740" s="2">
        <v>2820</v>
      </c>
      <c r="L740" t="s">
        <v>28</v>
      </c>
      <c r="M740" t="s">
        <v>42</v>
      </c>
      <c r="N740" t="s">
        <v>30</v>
      </c>
      <c r="O740">
        <v>22864</v>
      </c>
      <c r="P740" t="s">
        <v>36</v>
      </c>
      <c r="Q740" t="s">
        <v>40</v>
      </c>
      <c r="R740" t="s">
        <v>46</v>
      </c>
    </row>
    <row r="741" spans="1:18" x14ac:dyDescent="0.25">
      <c r="A741" s="1">
        <v>44492</v>
      </c>
      <c r="B741" t="s">
        <v>41</v>
      </c>
      <c r="C741">
        <v>918</v>
      </c>
      <c r="D741" t="s">
        <v>27</v>
      </c>
      <c r="E741">
        <v>1500</v>
      </c>
      <c r="F741">
        <v>111</v>
      </c>
      <c r="G741">
        <v>38</v>
      </c>
      <c r="H741">
        <v>3000</v>
      </c>
      <c r="I741" s="2">
        <v>114000</v>
      </c>
      <c r="J741">
        <v>4</v>
      </c>
      <c r="K741" s="2">
        <v>2880</v>
      </c>
      <c r="L741" t="s">
        <v>38</v>
      </c>
      <c r="M741" t="s">
        <v>29</v>
      </c>
      <c r="N741" t="s">
        <v>30</v>
      </c>
      <c r="O741">
        <v>21082</v>
      </c>
      <c r="P741" t="s">
        <v>23</v>
      </c>
      <c r="Q741" t="s">
        <v>39</v>
      </c>
      <c r="R741" t="s">
        <v>31</v>
      </c>
    </row>
    <row r="742" spans="1:18" x14ac:dyDescent="0.25">
      <c r="A742" s="1">
        <v>44458</v>
      </c>
      <c r="B742" t="s">
        <v>47</v>
      </c>
      <c r="C742">
        <v>920</v>
      </c>
      <c r="D742" t="s">
        <v>27</v>
      </c>
      <c r="E742">
        <v>1500</v>
      </c>
      <c r="F742">
        <v>111</v>
      </c>
      <c r="G742">
        <v>83</v>
      </c>
      <c r="H742">
        <v>3000</v>
      </c>
      <c r="I742" s="2">
        <v>249000</v>
      </c>
      <c r="J742">
        <v>7</v>
      </c>
      <c r="K742" s="2">
        <v>2790</v>
      </c>
      <c r="L742" t="s">
        <v>50</v>
      </c>
      <c r="M742" t="s">
        <v>29</v>
      </c>
      <c r="N742" t="s">
        <v>22</v>
      </c>
      <c r="O742">
        <v>22223</v>
      </c>
      <c r="P742" t="s">
        <v>36</v>
      </c>
      <c r="Q742" t="s">
        <v>39</v>
      </c>
      <c r="R742" t="s">
        <v>31</v>
      </c>
    </row>
    <row r="743" spans="1:18" x14ac:dyDescent="0.25">
      <c r="A743" s="1">
        <v>44884</v>
      </c>
      <c r="B743" t="s">
        <v>26</v>
      </c>
      <c r="C743">
        <v>922</v>
      </c>
      <c r="D743" t="s">
        <v>19</v>
      </c>
      <c r="E743">
        <v>2500</v>
      </c>
      <c r="F743">
        <v>69</v>
      </c>
      <c r="G743">
        <v>48</v>
      </c>
      <c r="H743">
        <v>5000</v>
      </c>
      <c r="I743" s="2">
        <v>240000</v>
      </c>
      <c r="J743">
        <v>4</v>
      </c>
      <c r="K743" s="2">
        <v>4800</v>
      </c>
      <c r="L743" t="s">
        <v>33</v>
      </c>
      <c r="M743" t="s">
        <v>34</v>
      </c>
      <c r="N743" t="s">
        <v>22</v>
      </c>
      <c r="O743">
        <v>21894</v>
      </c>
      <c r="P743" t="s">
        <v>23</v>
      </c>
      <c r="Q743" t="s">
        <v>24</v>
      </c>
      <c r="R743" t="s">
        <v>25</v>
      </c>
    </row>
    <row r="744" spans="1:18" x14ac:dyDescent="0.25">
      <c r="A744" s="1">
        <v>45221</v>
      </c>
      <c r="B744" t="s">
        <v>37</v>
      </c>
      <c r="C744">
        <v>923</v>
      </c>
      <c r="D744" t="s">
        <v>51</v>
      </c>
      <c r="E744">
        <v>1000</v>
      </c>
      <c r="F744">
        <v>146</v>
      </c>
      <c r="G744">
        <v>68</v>
      </c>
      <c r="H744">
        <v>2500</v>
      </c>
      <c r="I744" s="2">
        <v>170000</v>
      </c>
      <c r="J744">
        <v>6</v>
      </c>
      <c r="K744" s="2">
        <v>2350</v>
      </c>
      <c r="L744" t="s">
        <v>20</v>
      </c>
      <c r="M744" t="s">
        <v>34</v>
      </c>
      <c r="N744" t="s">
        <v>22</v>
      </c>
      <c r="O744">
        <v>21465</v>
      </c>
      <c r="P744" t="s">
        <v>36</v>
      </c>
      <c r="Q744" t="s">
        <v>40</v>
      </c>
      <c r="R744" t="s">
        <v>46</v>
      </c>
    </row>
    <row r="745" spans="1:18" x14ac:dyDescent="0.25">
      <c r="A745" s="1">
        <v>44920</v>
      </c>
      <c r="B745" t="s">
        <v>52</v>
      </c>
      <c r="C745">
        <v>924</v>
      </c>
      <c r="D745" t="s">
        <v>48</v>
      </c>
      <c r="E745">
        <v>1500</v>
      </c>
      <c r="F745">
        <v>53</v>
      </c>
      <c r="G745">
        <v>21</v>
      </c>
      <c r="H745">
        <v>3500</v>
      </c>
      <c r="I745" s="2">
        <v>73500</v>
      </c>
      <c r="J745">
        <v>9</v>
      </c>
      <c r="K745" s="2">
        <v>3185</v>
      </c>
      <c r="L745" t="s">
        <v>38</v>
      </c>
      <c r="M745" t="s">
        <v>42</v>
      </c>
      <c r="N745" t="s">
        <v>35</v>
      </c>
      <c r="O745">
        <v>21724</v>
      </c>
      <c r="P745" t="s">
        <v>36</v>
      </c>
      <c r="Q745" t="s">
        <v>40</v>
      </c>
      <c r="R745" t="s">
        <v>25</v>
      </c>
    </row>
    <row r="746" spans="1:18" x14ac:dyDescent="0.25">
      <c r="A746" s="1">
        <v>45016</v>
      </c>
      <c r="B746" t="s">
        <v>32</v>
      </c>
      <c r="C746">
        <v>925</v>
      </c>
      <c r="D746" t="s">
        <v>51</v>
      </c>
      <c r="E746">
        <v>1000</v>
      </c>
      <c r="F746">
        <v>42</v>
      </c>
      <c r="G746">
        <v>100</v>
      </c>
      <c r="H746">
        <v>2500</v>
      </c>
      <c r="I746" s="2">
        <v>250000</v>
      </c>
      <c r="J746">
        <v>5</v>
      </c>
      <c r="K746" s="2">
        <v>2375</v>
      </c>
      <c r="L746" t="s">
        <v>38</v>
      </c>
      <c r="M746" t="s">
        <v>42</v>
      </c>
      <c r="N746" t="s">
        <v>35</v>
      </c>
      <c r="O746">
        <v>22928</v>
      </c>
      <c r="P746" t="s">
        <v>23</v>
      </c>
      <c r="Q746" t="s">
        <v>39</v>
      </c>
      <c r="R746" t="s">
        <v>31</v>
      </c>
    </row>
    <row r="747" spans="1:18" x14ac:dyDescent="0.25">
      <c r="A747" s="1">
        <v>44448</v>
      </c>
      <c r="B747" t="s">
        <v>53</v>
      </c>
      <c r="C747">
        <v>926</v>
      </c>
      <c r="D747" t="s">
        <v>19</v>
      </c>
      <c r="E747">
        <v>2500</v>
      </c>
      <c r="F747">
        <v>21</v>
      </c>
      <c r="G747">
        <v>58</v>
      </c>
      <c r="H747">
        <v>5000</v>
      </c>
      <c r="I747" s="2">
        <v>290000</v>
      </c>
      <c r="J747">
        <v>5</v>
      </c>
      <c r="K747" s="2">
        <v>4750</v>
      </c>
      <c r="L747" t="s">
        <v>28</v>
      </c>
      <c r="M747" t="s">
        <v>34</v>
      </c>
      <c r="N747" t="s">
        <v>30</v>
      </c>
      <c r="O747">
        <v>21620</v>
      </c>
      <c r="P747" t="s">
        <v>36</v>
      </c>
      <c r="Q747" t="s">
        <v>39</v>
      </c>
      <c r="R747" t="s">
        <v>25</v>
      </c>
    </row>
    <row r="748" spans="1:18" x14ac:dyDescent="0.25">
      <c r="A748" s="1">
        <v>44536</v>
      </c>
      <c r="B748" t="s">
        <v>47</v>
      </c>
      <c r="C748">
        <v>929</v>
      </c>
      <c r="D748" t="s">
        <v>19</v>
      </c>
      <c r="E748">
        <v>2500</v>
      </c>
      <c r="F748">
        <v>44</v>
      </c>
      <c r="G748">
        <v>60</v>
      </c>
      <c r="H748">
        <v>5000</v>
      </c>
      <c r="I748" s="2">
        <v>300000</v>
      </c>
      <c r="J748">
        <v>4</v>
      </c>
      <c r="K748" s="2">
        <v>4800</v>
      </c>
      <c r="L748" t="s">
        <v>33</v>
      </c>
      <c r="M748" t="s">
        <v>29</v>
      </c>
      <c r="N748" t="s">
        <v>35</v>
      </c>
      <c r="O748">
        <v>21189</v>
      </c>
      <c r="P748" t="s">
        <v>36</v>
      </c>
      <c r="Q748" t="s">
        <v>39</v>
      </c>
      <c r="R748" t="s">
        <v>46</v>
      </c>
    </row>
    <row r="749" spans="1:18" x14ac:dyDescent="0.25">
      <c r="A749" s="1">
        <v>44417</v>
      </c>
      <c r="B749" t="s">
        <v>32</v>
      </c>
      <c r="C749">
        <v>931</v>
      </c>
      <c r="D749" t="s">
        <v>19</v>
      </c>
      <c r="E749">
        <v>2500</v>
      </c>
      <c r="F749">
        <v>40</v>
      </c>
      <c r="G749">
        <v>78</v>
      </c>
      <c r="H749">
        <v>5000</v>
      </c>
      <c r="I749" s="2">
        <v>390000</v>
      </c>
      <c r="J749">
        <v>5</v>
      </c>
      <c r="K749" s="2">
        <v>4750</v>
      </c>
      <c r="L749" t="s">
        <v>33</v>
      </c>
      <c r="M749" t="s">
        <v>42</v>
      </c>
      <c r="N749" t="s">
        <v>30</v>
      </c>
      <c r="O749">
        <v>22031</v>
      </c>
      <c r="P749" t="s">
        <v>36</v>
      </c>
      <c r="Q749" t="s">
        <v>39</v>
      </c>
      <c r="R749" t="s">
        <v>46</v>
      </c>
    </row>
    <row r="750" spans="1:18" x14ac:dyDescent="0.25">
      <c r="A750" s="1">
        <v>44479</v>
      </c>
      <c r="B750" t="s">
        <v>49</v>
      </c>
      <c r="C750">
        <v>932</v>
      </c>
      <c r="D750" t="s">
        <v>45</v>
      </c>
      <c r="E750">
        <v>3000</v>
      </c>
      <c r="F750">
        <v>127</v>
      </c>
      <c r="G750">
        <v>91</v>
      </c>
      <c r="H750">
        <v>7000</v>
      </c>
      <c r="I750" s="2">
        <v>637000</v>
      </c>
      <c r="J750">
        <v>8</v>
      </c>
      <c r="K750" s="2">
        <v>6440</v>
      </c>
      <c r="L750" t="s">
        <v>28</v>
      </c>
      <c r="M750" t="s">
        <v>29</v>
      </c>
      <c r="N750" t="s">
        <v>30</v>
      </c>
      <c r="O750">
        <v>22328</v>
      </c>
      <c r="P750" t="s">
        <v>36</v>
      </c>
      <c r="Q750" t="s">
        <v>40</v>
      </c>
      <c r="R750" t="s">
        <v>31</v>
      </c>
    </row>
    <row r="751" spans="1:18" x14ac:dyDescent="0.25">
      <c r="A751" s="1">
        <v>45255</v>
      </c>
      <c r="B751" t="s">
        <v>47</v>
      </c>
      <c r="C751">
        <v>934</v>
      </c>
      <c r="D751" t="s">
        <v>45</v>
      </c>
      <c r="E751">
        <v>3000</v>
      </c>
      <c r="F751">
        <v>16</v>
      </c>
      <c r="G751">
        <v>62</v>
      </c>
      <c r="H751">
        <v>7000</v>
      </c>
      <c r="I751" s="2">
        <v>434000</v>
      </c>
      <c r="J751">
        <v>8</v>
      </c>
      <c r="K751" s="2">
        <v>6440</v>
      </c>
      <c r="L751" t="s">
        <v>50</v>
      </c>
      <c r="M751" t="s">
        <v>42</v>
      </c>
      <c r="N751" t="s">
        <v>30</v>
      </c>
      <c r="O751">
        <v>21745</v>
      </c>
      <c r="P751" t="s">
        <v>36</v>
      </c>
      <c r="Q751" t="s">
        <v>40</v>
      </c>
      <c r="R751" t="s">
        <v>25</v>
      </c>
    </row>
    <row r="752" spans="1:18" x14ac:dyDescent="0.25">
      <c r="A752" s="1">
        <v>45155</v>
      </c>
      <c r="B752" t="s">
        <v>18</v>
      </c>
      <c r="C752">
        <v>936</v>
      </c>
      <c r="D752" t="s">
        <v>51</v>
      </c>
      <c r="E752">
        <v>1000</v>
      </c>
      <c r="F752">
        <v>30</v>
      </c>
      <c r="G752">
        <v>45</v>
      </c>
      <c r="H752">
        <v>2500</v>
      </c>
      <c r="I752" s="2">
        <v>112500</v>
      </c>
      <c r="J752">
        <v>1</v>
      </c>
      <c r="K752" s="2">
        <v>2475</v>
      </c>
      <c r="L752" t="s">
        <v>33</v>
      </c>
      <c r="M752" t="s">
        <v>42</v>
      </c>
      <c r="N752" t="s">
        <v>22</v>
      </c>
      <c r="O752">
        <v>21091</v>
      </c>
      <c r="P752" t="s">
        <v>23</v>
      </c>
      <c r="Q752" t="s">
        <v>40</v>
      </c>
      <c r="R752" t="s">
        <v>31</v>
      </c>
    </row>
    <row r="753" spans="1:18" x14ac:dyDescent="0.25">
      <c r="A753" s="1">
        <v>44392</v>
      </c>
      <c r="B753" t="s">
        <v>32</v>
      </c>
      <c r="C753">
        <v>939</v>
      </c>
      <c r="D753" t="s">
        <v>19</v>
      </c>
      <c r="E753">
        <v>2500</v>
      </c>
      <c r="F753">
        <v>120</v>
      </c>
      <c r="G753">
        <v>97</v>
      </c>
      <c r="H753">
        <v>5000</v>
      </c>
      <c r="I753" s="2">
        <v>485000</v>
      </c>
      <c r="J753">
        <v>4</v>
      </c>
      <c r="K753" s="2">
        <v>4800</v>
      </c>
      <c r="L753" t="s">
        <v>38</v>
      </c>
      <c r="M753" t="s">
        <v>34</v>
      </c>
      <c r="N753" t="s">
        <v>22</v>
      </c>
      <c r="O753">
        <v>22771</v>
      </c>
      <c r="P753" t="s">
        <v>23</v>
      </c>
      <c r="Q753" t="s">
        <v>39</v>
      </c>
      <c r="R753" t="s">
        <v>46</v>
      </c>
    </row>
    <row r="754" spans="1:18" x14ac:dyDescent="0.25">
      <c r="A754" s="1">
        <v>44723</v>
      </c>
      <c r="B754" t="s">
        <v>52</v>
      </c>
      <c r="C754">
        <v>940</v>
      </c>
      <c r="D754" t="s">
        <v>45</v>
      </c>
      <c r="E754">
        <v>3000</v>
      </c>
      <c r="F754">
        <v>101</v>
      </c>
      <c r="G754">
        <v>86</v>
      </c>
      <c r="H754">
        <v>7000</v>
      </c>
      <c r="I754" s="2">
        <v>602000</v>
      </c>
      <c r="J754">
        <v>4</v>
      </c>
      <c r="K754" s="2">
        <v>6720</v>
      </c>
      <c r="L754" t="s">
        <v>20</v>
      </c>
      <c r="M754" t="s">
        <v>42</v>
      </c>
      <c r="N754" t="s">
        <v>22</v>
      </c>
      <c r="O754">
        <v>22419</v>
      </c>
      <c r="P754" t="s">
        <v>36</v>
      </c>
      <c r="Q754" t="s">
        <v>24</v>
      </c>
      <c r="R754" t="s">
        <v>46</v>
      </c>
    </row>
    <row r="755" spans="1:18" x14ac:dyDescent="0.25">
      <c r="A755" s="1">
        <v>45238</v>
      </c>
      <c r="B755" t="s">
        <v>44</v>
      </c>
      <c r="C755">
        <v>941</v>
      </c>
      <c r="D755" t="s">
        <v>48</v>
      </c>
      <c r="E755">
        <v>1500</v>
      </c>
      <c r="F755">
        <v>37</v>
      </c>
      <c r="G755">
        <v>36</v>
      </c>
      <c r="H755">
        <v>3500</v>
      </c>
      <c r="I755" s="2">
        <v>126000</v>
      </c>
      <c r="J755">
        <v>9</v>
      </c>
      <c r="K755" s="2">
        <v>3185</v>
      </c>
      <c r="L755" t="s">
        <v>38</v>
      </c>
      <c r="M755" t="s">
        <v>29</v>
      </c>
      <c r="N755" t="s">
        <v>35</v>
      </c>
      <c r="O755">
        <v>22139</v>
      </c>
      <c r="P755" t="s">
        <v>23</v>
      </c>
      <c r="Q755" t="s">
        <v>39</v>
      </c>
      <c r="R755" t="s">
        <v>25</v>
      </c>
    </row>
    <row r="756" spans="1:18" x14ac:dyDescent="0.25">
      <c r="A756" s="1">
        <v>44659</v>
      </c>
      <c r="B756" t="s">
        <v>52</v>
      </c>
      <c r="C756">
        <v>943</v>
      </c>
      <c r="D756" t="s">
        <v>51</v>
      </c>
      <c r="E756">
        <v>1000</v>
      </c>
      <c r="F756">
        <v>76</v>
      </c>
      <c r="G756">
        <v>9</v>
      </c>
      <c r="H756">
        <v>2500</v>
      </c>
      <c r="I756" s="2">
        <v>22500</v>
      </c>
      <c r="J756">
        <v>9</v>
      </c>
      <c r="K756" s="2">
        <v>2275</v>
      </c>
      <c r="L756" t="s">
        <v>20</v>
      </c>
      <c r="M756" t="s">
        <v>29</v>
      </c>
      <c r="N756" t="s">
        <v>30</v>
      </c>
      <c r="O756">
        <v>21866</v>
      </c>
      <c r="P756" t="s">
        <v>36</v>
      </c>
      <c r="Q756" t="s">
        <v>40</v>
      </c>
      <c r="R756" t="s">
        <v>25</v>
      </c>
    </row>
    <row r="757" spans="1:18" x14ac:dyDescent="0.25">
      <c r="A757" s="1">
        <v>44751</v>
      </c>
      <c r="B757" t="s">
        <v>47</v>
      </c>
      <c r="C757">
        <v>944</v>
      </c>
      <c r="D757" t="s">
        <v>45</v>
      </c>
      <c r="E757">
        <v>3000</v>
      </c>
      <c r="F757">
        <v>109</v>
      </c>
      <c r="G757">
        <v>95</v>
      </c>
      <c r="H757">
        <v>7000</v>
      </c>
      <c r="I757" s="2">
        <v>665000</v>
      </c>
      <c r="J757">
        <v>8</v>
      </c>
      <c r="K757" s="2">
        <v>6440</v>
      </c>
      <c r="L757" t="s">
        <v>33</v>
      </c>
      <c r="M757" t="s">
        <v>21</v>
      </c>
      <c r="N757" t="s">
        <v>30</v>
      </c>
      <c r="O757">
        <v>22722</v>
      </c>
      <c r="P757" t="s">
        <v>23</v>
      </c>
      <c r="Q757" t="s">
        <v>39</v>
      </c>
      <c r="R757" t="s">
        <v>46</v>
      </c>
    </row>
    <row r="758" spans="1:18" x14ac:dyDescent="0.25">
      <c r="A758" s="1">
        <v>45149</v>
      </c>
      <c r="B758" t="s">
        <v>54</v>
      </c>
      <c r="C758">
        <v>945</v>
      </c>
      <c r="D758" t="s">
        <v>27</v>
      </c>
      <c r="E758">
        <v>1500</v>
      </c>
      <c r="F758">
        <v>145</v>
      </c>
      <c r="G758">
        <v>75</v>
      </c>
      <c r="H758">
        <v>3000</v>
      </c>
      <c r="I758" s="2">
        <v>225000</v>
      </c>
      <c r="J758">
        <v>0</v>
      </c>
      <c r="K758" s="2">
        <v>3000</v>
      </c>
      <c r="L758" t="s">
        <v>33</v>
      </c>
      <c r="M758" t="s">
        <v>34</v>
      </c>
      <c r="N758" t="s">
        <v>35</v>
      </c>
      <c r="O758">
        <v>21233</v>
      </c>
      <c r="P758" t="s">
        <v>36</v>
      </c>
      <c r="Q758" t="s">
        <v>24</v>
      </c>
      <c r="R758" t="s">
        <v>31</v>
      </c>
    </row>
    <row r="759" spans="1:18" x14ac:dyDescent="0.25">
      <c r="A759" s="1">
        <v>44698</v>
      </c>
      <c r="B759" t="s">
        <v>54</v>
      </c>
      <c r="C759">
        <v>947</v>
      </c>
      <c r="D759" t="s">
        <v>45</v>
      </c>
      <c r="E759">
        <v>3000</v>
      </c>
      <c r="F759">
        <v>146</v>
      </c>
      <c r="G759">
        <v>23</v>
      </c>
      <c r="H759">
        <v>7000</v>
      </c>
      <c r="I759" s="2">
        <v>161000</v>
      </c>
      <c r="J759">
        <v>7</v>
      </c>
      <c r="K759" s="2">
        <v>6510</v>
      </c>
      <c r="L759" t="s">
        <v>33</v>
      </c>
      <c r="M759" t="s">
        <v>42</v>
      </c>
      <c r="N759" t="s">
        <v>22</v>
      </c>
      <c r="O759">
        <v>21722</v>
      </c>
      <c r="P759" t="s">
        <v>23</v>
      </c>
      <c r="Q759" t="s">
        <v>40</v>
      </c>
      <c r="R759" t="s">
        <v>25</v>
      </c>
    </row>
    <row r="760" spans="1:18" x14ac:dyDescent="0.25">
      <c r="A760" s="1">
        <v>44765</v>
      </c>
      <c r="B760" t="s">
        <v>44</v>
      </c>
      <c r="C760">
        <v>948</v>
      </c>
      <c r="D760" t="s">
        <v>45</v>
      </c>
      <c r="E760">
        <v>3000</v>
      </c>
      <c r="F760">
        <v>130</v>
      </c>
      <c r="G760">
        <v>59</v>
      </c>
      <c r="H760">
        <v>7000</v>
      </c>
      <c r="I760" s="2">
        <v>413000</v>
      </c>
      <c r="J760">
        <v>7</v>
      </c>
      <c r="K760" s="2">
        <v>6510</v>
      </c>
      <c r="L760" t="s">
        <v>33</v>
      </c>
      <c r="M760" t="s">
        <v>34</v>
      </c>
      <c r="N760" t="s">
        <v>35</v>
      </c>
      <c r="O760">
        <v>21970</v>
      </c>
      <c r="P760" t="s">
        <v>36</v>
      </c>
      <c r="Q760" t="s">
        <v>39</v>
      </c>
      <c r="R760" t="s">
        <v>31</v>
      </c>
    </row>
    <row r="761" spans="1:18" x14ac:dyDescent="0.25">
      <c r="A761" s="1">
        <v>45274</v>
      </c>
      <c r="B761" t="s">
        <v>32</v>
      </c>
      <c r="C761">
        <v>949</v>
      </c>
      <c r="D761" t="s">
        <v>48</v>
      </c>
      <c r="E761">
        <v>1500</v>
      </c>
      <c r="F761">
        <v>56</v>
      </c>
      <c r="G761">
        <v>78</v>
      </c>
      <c r="H761">
        <v>3500</v>
      </c>
      <c r="I761" s="2">
        <v>273000</v>
      </c>
      <c r="J761">
        <v>10</v>
      </c>
      <c r="K761" s="2">
        <v>3150</v>
      </c>
      <c r="L761" t="s">
        <v>38</v>
      </c>
      <c r="M761" t="s">
        <v>42</v>
      </c>
      <c r="N761" t="s">
        <v>30</v>
      </c>
      <c r="O761">
        <v>22181</v>
      </c>
      <c r="P761" t="s">
        <v>36</v>
      </c>
      <c r="Q761" t="s">
        <v>40</v>
      </c>
      <c r="R761" t="s">
        <v>46</v>
      </c>
    </row>
    <row r="762" spans="1:18" x14ac:dyDescent="0.25">
      <c r="A762" s="1">
        <v>45070</v>
      </c>
      <c r="B762" t="s">
        <v>32</v>
      </c>
      <c r="C762">
        <v>950</v>
      </c>
      <c r="D762" t="s">
        <v>45</v>
      </c>
      <c r="E762">
        <v>3000</v>
      </c>
      <c r="F762">
        <v>51</v>
      </c>
      <c r="G762">
        <v>92</v>
      </c>
      <c r="H762">
        <v>7000</v>
      </c>
      <c r="I762" s="2">
        <v>644000</v>
      </c>
      <c r="J762">
        <v>4</v>
      </c>
      <c r="K762" s="2">
        <v>6720</v>
      </c>
      <c r="L762" t="s">
        <v>38</v>
      </c>
      <c r="M762" t="s">
        <v>29</v>
      </c>
      <c r="N762" t="s">
        <v>22</v>
      </c>
      <c r="O762">
        <v>21890</v>
      </c>
      <c r="P762" t="s">
        <v>36</v>
      </c>
      <c r="Q762" t="s">
        <v>40</v>
      </c>
      <c r="R762" t="s">
        <v>25</v>
      </c>
    </row>
    <row r="763" spans="1:18" x14ac:dyDescent="0.25">
      <c r="A763" s="1">
        <v>44567</v>
      </c>
      <c r="B763" t="s">
        <v>32</v>
      </c>
      <c r="C763">
        <v>952</v>
      </c>
      <c r="D763" t="s">
        <v>48</v>
      </c>
      <c r="E763">
        <v>1500</v>
      </c>
      <c r="F763">
        <v>118</v>
      </c>
      <c r="G763">
        <v>58</v>
      </c>
      <c r="H763">
        <v>3500</v>
      </c>
      <c r="I763" s="2">
        <v>203000</v>
      </c>
      <c r="J763">
        <v>6</v>
      </c>
      <c r="K763" s="2">
        <v>3290</v>
      </c>
      <c r="L763" t="s">
        <v>33</v>
      </c>
      <c r="M763" t="s">
        <v>42</v>
      </c>
      <c r="N763" t="s">
        <v>35</v>
      </c>
      <c r="O763">
        <v>22783</v>
      </c>
      <c r="P763" t="s">
        <v>36</v>
      </c>
      <c r="Q763" t="s">
        <v>40</v>
      </c>
      <c r="R763" t="s">
        <v>46</v>
      </c>
    </row>
    <row r="764" spans="1:18" x14ac:dyDescent="0.25">
      <c r="A764" s="1">
        <v>44592</v>
      </c>
      <c r="B764" t="s">
        <v>49</v>
      </c>
      <c r="C764">
        <v>953</v>
      </c>
      <c r="D764" t="s">
        <v>48</v>
      </c>
      <c r="E764">
        <v>1500</v>
      </c>
      <c r="F764">
        <v>23</v>
      </c>
      <c r="G764">
        <v>77</v>
      </c>
      <c r="H764">
        <v>3500</v>
      </c>
      <c r="I764" s="2">
        <v>269500</v>
      </c>
      <c r="J764">
        <v>2</v>
      </c>
      <c r="K764" s="2">
        <v>3430</v>
      </c>
      <c r="L764" t="s">
        <v>20</v>
      </c>
      <c r="M764" t="s">
        <v>29</v>
      </c>
      <c r="N764" t="s">
        <v>22</v>
      </c>
      <c r="O764">
        <v>22039</v>
      </c>
      <c r="P764" t="s">
        <v>23</v>
      </c>
      <c r="Q764" t="s">
        <v>40</v>
      </c>
      <c r="R764" t="s">
        <v>46</v>
      </c>
    </row>
    <row r="765" spans="1:18" x14ac:dyDescent="0.25">
      <c r="A765" s="1">
        <v>44374</v>
      </c>
      <c r="B765" t="s">
        <v>41</v>
      </c>
      <c r="C765">
        <v>954</v>
      </c>
      <c r="D765" t="s">
        <v>51</v>
      </c>
      <c r="E765">
        <v>1000</v>
      </c>
      <c r="F765">
        <v>123</v>
      </c>
      <c r="G765">
        <v>94</v>
      </c>
      <c r="H765">
        <v>2500</v>
      </c>
      <c r="I765" s="2">
        <v>235000</v>
      </c>
      <c r="J765">
        <v>3</v>
      </c>
      <c r="K765" s="2">
        <v>2425</v>
      </c>
      <c r="L765" t="s">
        <v>33</v>
      </c>
      <c r="M765" t="s">
        <v>21</v>
      </c>
      <c r="N765" t="s">
        <v>30</v>
      </c>
      <c r="O765">
        <v>21078</v>
      </c>
      <c r="P765" t="s">
        <v>36</v>
      </c>
      <c r="Q765" t="s">
        <v>40</v>
      </c>
      <c r="R765" t="s">
        <v>25</v>
      </c>
    </row>
    <row r="766" spans="1:18" x14ac:dyDescent="0.25">
      <c r="A766" s="1">
        <v>45082</v>
      </c>
      <c r="B766" t="s">
        <v>41</v>
      </c>
      <c r="C766">
        <v>955</v>
      </c>
      <c r="D766" t="s">
        <v>45</v>
      </c>
      <c r="E766">
        <v>3000</v>
      </c>
      <c r="F766">
        <v>87</v>
      </c>
      <c r="G766">
        <v>99</v>
      </c>
      <c r="H766">
        <v>7000</v>
      </c>
      <c r="I766" s="2">
        <v>693000</v>
      </c>
      <c r="J766">
        <v>0</v>
      </c>
      <c r="K766" s="2">
        <v>7000</v>
      </c>
      <c r="L766" t="s">
        <v>28</v>
      </c>
      <c r="M766" t="s">
        <v>42</v>
      </c>
      <c r="N766" t="s">
        <v>30</v>
      </c>
      <c r="O766">
        <v>22403</v>
      </c>
      <c r="P766" t="s">
        <v>36</v>
      </c>
      <c r="Q766" t="s">
        <v>40</v>
      </c>
      <c r="R766" t="s">
        <v>31</v>
      </c>
    </row>
    <row r="767" spans="1:18" x14ac:dyDescent="0.25">
      <c r="A767" s="1">
        <v>45101</v>
      </c>
      <c r="B767" t="s">
        <v>32</v>
      </c>
      <c r="C767">
        <v>956</v>
      </c>
      <c r="D767" t="s">
        <v>45</v>
      </c>
      <c r="E767">
        <v>3000</v>
      </c>
      <c r="F767">
        <v>16</v>
      </c>
      <c r="G767">
        <v>91</v>
      </c>
      <c r="H767">
        <v>7000</v>
      </c>
      <c r="I767" s="2">
        <v>637000</v>
      </c>
      <c r="J767">
        <v>0</v>
      </c>
      <c r="K767" s="2">
        <v>7000</v>
      </c>
      <c r="L767" t="s">
        <v>50</v>
      </c>
      <c r="M767" t="s">
        <v>29</v>
      </c>
      <c r="N767" t="s">
        <v>30</v>
      </c>
      <c r="O767">
        <v>21899</v>
      </c>
      <c r="P767" t="s">
        <v>36</v>
      </c>
      <c r="Q767" t="s">
        <v>40</v>
      </c>
      <c r="R767" t="s">
        <v>25</v>
      </c>
    </row>
    <row r="768" spans="1:18" x14ac:dyDescent="0.25">
      <c r="A768" s="1">
        <v>44523</v>
      </c>
      <c r="B768" t="s">
        <v>43</v>
      </c>
      <c r="C768">
        <v>960</v>
      </c>
      <c r="D768" t="s">
        <v>48</v>
      </c>
      <c r="E768">
        <v>1500</v>
      </c>
      <c r="F768">
        <v>29</v>
      </c>
      <c r="G768">
        <v>58</v>
      </c>
      <c r="H768">
        <v>3500</v>
      </c>
      <c r="I768" s="2">
        <v>203000</v>
      </c>
      <c r="J768">
        <v>10</v>
      </c>
      <c r="K768" s="2">
        <v>3150</v>
      </c>
      <c r="L768" t="s">
        <v>38</v>
      </c>
      <c r="M768" t="s">
        <v>29</v>
      </c>
      <c r="N768" t="s">
        <v>22</v>
      </c>
      <c r="O768">
        <v>22119</v>
      </c>
      <c r="P768" t="s">
        <v>36</v>
      </c>
      <c r="Q768" t="s">
        <v>40</v>
      </c>
      <c r="R768" t="s">
        <v>31</v>
      </c>
    </row>
    <row r="769" spans="1:18" x14ac:dyDescent="0.25">
      <c r="A769" s="1">
        <v>45269</v>
      </c>
      <c r="B769" t="s">
        <v>43</v>
      </c>
      <c r="C769">
        <v>961</v>
      </c>
      <c r="D769" t="s">
        <v>48</v>
      </c>
      <c r="E769">
        <v>1500</v>
      </c>
      <c r="F769">
        <v>119</v>
      </c>
      <c r="G769">
        <v>44</v>
      </c>
      <c r="H769">
        <v>3500</v>
      </c>
      <c r="I769" s="2">
        <v>154000</v>
      </c>
      <c r="J769">
        <v>7</v>
      </c>
      <c r="K769" s="2">
        <v>3255</v>
      </c>
      <c r="L769" t="s">
        <v>38</v>
      </c>
      <c r="M769" t="s">
        <v>29</v>
      </c>
      <c r="N769" t="s">
        <v>35</v>
      </c>
      <c r="O769">
        <v>22183</v>
      </c>
      <c r="P769" t="s">
        <v>36</v>
      </c>
      <c r="Q769" t="s">
        <v>24</v>
      </c>
      <c r="R769" t="s">
        <v>31</v>
      </c>
    </row>
    <row r="770" spans="1:18" x14ac:dyDescent="0.25">
      <c r="A770" s="1">
        <v>44997</v>
      </c>
      <c r="B770" t="s">
        <v>49</v>
      </c>
      <c r="C770">
        <v>962</v>
      </c>
      <c r="D770" t="s">
        <v>51</v>
      </c>
      <c r="E770">
        <v>1000</v>
      </c>
      <c r="F770">
        <v>118</v>
      </c>
      <c r="G770">
        <v>3</v>
      </c>
      <c r="H770">
        <v>2500</v>
      </c>
      <c r="I770" s="2">
        <v>7500</v>
      </c>
      <c r="J770">
        <v>9</v>
      </c>
      <c r="K770" s="2">
        <v>2275</v>
      </c>
      <c r="L770" t="s">
        <v>50</v>
      </c>
      <c r="M770" t="s">
        <v>29</v>
      </c>
      <c r="N770" t="s">
        <v>22</v>
      </c>
      <c r="O770">
        <v>21736</v>
      </c>
      <c r="P770" t="s">
        <v>23</v>
      </c>
      <c r="Q770" t="s">
        <v>24</v>
      </c>
      <c r="R770" t="s">
        <v>46</v>
      </c>
    </row>
    <row r="771" spans="1:18" x14ac:dyDescent="0.25">
      <c r="A771" s="1">
        <v>45066</v>
      </c>
      <c r="B771" t="s">
        <v>18</v>
      </c>
      <c r="C771">
        <v>964</v>
      </c>
      <c r="D771" t="s">
        <v>45</v>
      </c>
      <c r="E771">
        <v>3000</v>
      </c>
      <c r="F771">
        <v>29</v>
      </c>
      <c r="G771">
        <v>72</v>
      </c>
      <c r="H771">
        <v>7000</v>
      </c>
      <c r="I771" s="2">
        <v>504000</v>
      </c>
      <c r="J771">
        <v>0</v>
      </c>
      <c r="K771" s="2">
        <v>7000</v>
      </c>
      <c r="L771" t="s">
        <v>33</v>
      </c>
      <c r="M771" t="s">
        <v>21</v>
      </c>
      <c r="N771" t="s">
        <v>35</v>
      </c>
      <c r="O771">
        <v>21839</v>
      </c>
      <c r="P771" t="s">
        <v>36</v>
      </c>
      <c r="Q771" t="s">
        <v>40</v>
      </c>
      <c r="R771" t="s">
        <v>31</v>
      </c>
    </row>
    <row r="772" spans="1:18" x14ac:dyDescent="0.25">
      <c r="A772" s="1">
        <v>44796</v>
      </c>
      <c r="B772" t="s">
        <v>44</v>
      </c>
      <c r="C772">
        <v>965</v>
      </c>
      <c r="D772" t="s">
        <v>51</v>
      </c>
      <c r="E772">
        <v>1000</v>
      </c>
      <c r="F772">
        <v>146</v>
      </c>
      <c r="G772">
        <v>37</v>
      </c>
      <c r="H772">
        <v>2500</v>
      </c>
      <c r="I772" s="2">
        <v>92500</v>
      </c>
      <c r="J772">
        <v>2</v>
      </c>
      <c r="K772" s="2">
        <v>2450</v>
      </c>
      <c r="L772" t="s">
        <v>33</v>
      </c>
      <c r="M772" t="s">
        <v>29</v>
      </c>
      <c r="N772" t="s">
        <v>22</v>
      </c>
      <c r="O772">
        <v>22752</v>
      </c>
      <c r="P772" t="s">
        <v>23</v>
      </c>
      <c r="Q772" t="s">
        <v>40</v>
      </c>
      <c r="R772" t="s">
        <v>25</v>
      </c>
    </row>
    <row r="773" spans="1:18" x14ac:dyDescent="0.25">
      <c r="A773" s="1">
        <v>44849</v>
      </c>
      <c r="B773" t="s">
        <v>47</v>
      </c>
      <c r="C773">
        <v>968</v>
      </c>
      <c r="D773" t="s">
        <v>19</v>
      </c>
      <c r="E773">
        <v>2500</v>
      </c>
      <c r="F773">
        <v>53</v>
      </c>
      <c r="G773">
        <v>41</v>
      </c>
      <c r="H773">
        <v>5000</v>
      </c>
      <c r="I773" s="2">
        <v>205000</v>
      </c>
      <c r="J773">
        <v>6</v>
      </c>
      <c r="K773" s="2">
        <v>4700</v>
      </c>
      <c r="L773" t="s">
        <v>28</v>
      </c>
      <c r="M773" t="s">
        <v>29</v>
      </c>
      <c r="N773" t="s">
        <v>22</v>
      </c>
      <c r="O773">
        <v>21776</v>
      </c>
      <c r="P773" t="s">
        <v>23</v>
      </c>
      <c r="Q773" t="s">
        <v>24</v>
      </c>
      <c r="R773" t="s">
        <v>31</v>
      </c>
    </row>
    <row r="774" spans="1:18" x14ac:dyDescent="0.25">
      <c r="A774" s="1">
        <v>45198</v>
      </c>
      <c r="B774" t="s">
        <v>44</v>
      </c>
      <c r="C774">
        <v>970</v>
      </c>
      <c r="D774" t="s">
        <v>51</v>
      </c>
      <c r="E774">
        <v>1000</v>
      </c>
      <c r="F774">
        <v>55</v>
      </c>
      <c r="G774">
        <v>87</v>
      </c>
      <c r="H774">
        <v>2500</v>
      </c>
      <c r="I774" s="2">
        <v>217500</v>
      </c>
      <c r="J774">
        <v>8</v>
      </c>
      <c r="K774" s="2">
        <v>2300</v>
      </c>
      <c r="L774" t="s">
        <v>28</v>
      </c>
      <c r="M774" t="s">
        <v>42</v>
      </c>
      <c r="N774" t="s">
        <v>22</v>
      </c>
      <c r="O774">
        <v>21238</v>
      </c>
      <c r="P774" t="s">
        <v>23</v>
      </c>
      <c r="Q774" t="s">
        <v>39</v>
      </c>
      <c r="R774" t="s">
        <v>46</v>
      </c>
    </row>
    <row r="775" spans="1:18" x14ac:dyDescent="0.25">
      <c r="A775" s="1">
        <v>44748</v>
      </c>
      <c r="B775" t="s">
        <v>44</v>
      </c>
      <c r="C775">
        <v>972</v>
      </c>
      <c r="D775" t="s">
        <v>45</v>
      </c>
      <c r="E775">
        <v>3000</v>
      </c>
      <c r="F775">
        <v>125</v>
      </c>
      <c r="G775">
        <v>52</v>
      </c>
      <c r="H775">
        <v>7000</v>
      </c>
      <c r="I775" s="2">
        <v>364000</v>
      </c>
      <c r="J775">
        <v>6</v>
      </c>
      <c r="K775" s="2">
        <v>6580</v>
      </c>
      <c r="L775" t="s">
        <v>33</v>
      </c>
      <c r="M775" t="s">
        <v>21</v>
      </c>
      <c r="N775" t="s">
        <v>30</v>
      </c>
      <c r="O775">
        <v>22741</v>
      </c>
      <c r="P775" t="s">
        <v>36</v>
      </c>
      <c r="Q775" t="s">
        <v>39</v>
      </c>
      <c r="R775" t="s">
        <v>46</v>
      </c>
    </row>
    <row r="776" spans="1:18" x14ac:dyDescent="0.25">
      <c r="A776" s="1">
        <v>44492</v>
      </c>
      <c r="B776" t="s">
        <v>49</v>
      </c>
      <c r="C776">
        <v>973</v>
      </c>
      <c r="D776" t="s">
        <v>51</v>
      </c>
      <c r="E776">
        <v>1000</v>
      </c>
      <c r="F776">
        <v>146</v>
      </c>
      <c r="G776">
        <v>85</v>
      </c>
      <c r="H776">
        <v>2500</v>
      </c>
      <c r="I776" s="2">
        <v>212500</v>
      </c>
      <c r="J776">
        <v>9</v>
      </c>
      <c r="K776" s="2">
        <v>2275</v>
      </c>
      <c r="L776" t="s">
        <v>38</v>
      </c>
      <c r="M776" t="s">
        <v>34</v>
      </c>
      <c r="N776" t="s">
        <v>22</v>
      </c>
      <c r="O776">
        <v>21339</v>
      </c>
      <c r="P776" t="s">
        <v>36</v>
      </c>
      <c r="Q776" t="s">
        <v>24</v>
      </c>
      <c r="R776" t="s">
        <v>46</v>
      </c>
    </row>
    <row r="777" spans="1:18" x14ac:dyDescent="0.25">
      <c r="A777" s="1">
        <v>44689</v>
      </c>
      <c r="B777" t="s">
        <v>52</v>
      </c>
      <c r="C777">
        <v>974</v>
      </c>
      <c r="D777" t="s">
        <v>51</v>
      </c>
      <c r="E777">
        <v>1000</v>
      </c>
      <c r="F777">
        <v>108</v>
      </c>
      <c r="G777">
        <v>93</v>
      </c>
      <c r="H777">
        <v>2500</v>
      </c>
      <c r="I777" s="2">
        <v>232500</v>
      </c>
      <c r="J777">
        <v>10</v>
      </c>
      <c r="K777" s="2">
        <v>2250</v>
      </c>
      <c r="L777" t="s">
        <v>38</v>
      </c>
      <c r="M777" t="s">
        <v>21</v>
      </c>
      <c r="N777" t="s">
        <v>30</v>
      </c>
      <c r="O777">
        <v>21253</v>
      </c>
      <c r="P777" t="s">
        <v>23</v>
      </c>
      <c r="Q777" t="s">
        <v>39</v>
      </c>
      <c r="R777" t="s">
        <v>46</v>
      </c>
    </row>
    <row r="778" spans="1:18" x14ac:dyDescent="0.25">
      <c r="A778" s="1">
        <v>45266</v>
      </c>
      <c r="B778" t="s">
        <v>54</v>
      </c>
      <c r="C778">
        <v>975</v>
      </c>
      <c r="D778" t="s">
        <v>48</v>
      </c>
      <c r="E778">
        <v>1500</v>
      </c>
      <c r="F778">
        <v>49</v>
      </c>
      <c r="G778">
        <v>12</v>
      </c>
      <c r="H778">
        <v>3500</v>
      </c>
      <c r="I778" s="2">
        <v>42000</v>
      </c>
      <c r="J778">
        <v>10</v>
      </c>
      <c r="K778" s="2">
        <v>3150</v>
      </c>
      <c r="L778" t="s">
        <v>20</v>
      </c>
      <c r="M778" t="s">
        <v>34</v>
      </c>
      <c r="N778" t="s">
        <v>35</v>
      </c>
      <c r="O778">
        <v>21384</v>
      </c>
      <c r="P778" t="s">
        <v>23</v>
      </c>
      <c r="Q778" t="s">
        <v>24</v>
      </c>
      <c r="R778" t="s">
        <v>46</v>
      </c>
    </row>
    <row r="779" spans="1:18" x14ac:dyDescent="0.25">
      <c r="A779" s="1">
        <v>44948</v>
      </c>
      <c r="B779" t="s">
        <v>32</v>
      </c>
      <c r="C779">
        <v>976</v>
      </c>
      <c r="D779" t="s">
        <v>48</v>
      </c>
      <c r="E779">
        <v>1500</v>
      </c>
      <c r="F779">
        <v>44</v>
      </c>
      <c r="G779">
        <v>15</v>
      </c>
      <c r="H779">
        <v>3500</v>
      </c>
      <c r="I779" s="2">
        <v>52500</v>
      </c>
      <c r="J779">
        <v>0</v>
      </c>
      <c r="K779" s="2">
        <v>3500</v>
      </c>
      <c r="L779" t="s">
        <v>20</v>
      </c>
      <c r="M779" t="s">
        <v>42</v>
      </c>
      <c r="N779" t="s">
        <v>35</v>
      </c>
      <c r="O779">
        <v>21450</v>
      </c>
      <c r="P779" t="s">
        <v>36</v>
      </c>
      <c r="Q779" t="s">
        <v>40</v>
      </c>
      <c r="R779" t="s">
        <v>25</v>
      </c>
    </row>
    <row r="780" spans="1:18" x14ac:dyDescent="0.25">
      <c r="A780" s="1">
        <v>45177</v>
      </c>
      <c r="B780" t="s">
        <v>37</v>
      </c>
      <c r="C780">
        <v>977</v>
      </c>
      <c r="D780" t="s">
        <v>51</v>
      </c>
      <c r="E780">
        <v>1000</v>
      </c>
      <c r="F780">
        <v>52</v>
      </c>
      <c r="G780">
        <v>80</v>
      </c>
      <c r="H780">
        <v>2500</v>
      </c>
      <c r="I780" s="2">
        <v>200000</v>
      </c>
      <c r="J780">
        <v>5</v>
      </c>
      <c r="K780" s="2">
        <v>2375</v>
      </c>
      <c r="L780" t="s">
        <v>50</v>
      </c>
      <c r="M780" t="s">
        <v>21</v>
      </c>
      <c r="N780" t="s">
        <v>30</v>
      </c>
      <c r="O780">
        <v>22665</v>
      </c>
      <c r="P780" t="s">
        <v>23</v>
      </c>
      <c r="Q780" t="s">
        <v>40</v>
      </c>
      <c r="R780" t="s">
        <v>31</v>
      </c>
    </row>
    <row r="781" spans="1:18" x14ac:dyDescent="0.25">
      <c r="A781" s="1">
        <v>44565</v>
      </c>
      <c r="B781" t="s">
        <v>26</v>
      </c>
      <c r="C781">
        <v>978</v>
      </c>
      <c r="D781" t="s">
        <v>48</v>
      </c>
      <c r="E781">
        <v>1500</v>
      </c>
      <c r="F781">
        <v>116</v>
      </c>
      <c r="G781">
        <v>81</v>
      </c>
      <c r="H781">
        <v>3500</v>
      </c>
      <c r="I781" s="2">
        <v>283500</v>
      </c>
      <c r="J781">
        <v>0</v>
      </c>
      <c r="K781" s="2">
        <v>3500</v>
      </c>
      <c r="L781" t="s">
        <v>33</v>
      </c>
      <c r="M781" t="s">
        <v>42</v>
      </c>
      <c r="N781" t="s">
        <v>35</v>
      </c>
      <c r="O781">
        <v>22196</v>
      </c>
      <c r="P781" t="s">
        <v>36</v>
      </c>
      <c r="Q781" t="s">
        <v>39</v>
      </c>
      <c r="R781" t="s">
        <v>25</v>
      </c>
    </row>
    <row r="782" spans="1:18" x14ac:dyDescent="0.25">
      <c r="A782" s="1">
        <v>44680</v>
      </c>
      <c r="B782" t="s">
        <v>37</v>
      </c>
      <c r="C782">
        <v>981</v>
      </c>
      <c r="D782" t="s">
        <v>27</v>
      </c>
      <c r="E782">
        <v>1500</v>
      </c>
      <c r="F782">
        <v>124</v>
      </c>
      <c r="G782">
        <v>61</v>
      </c>
      <c r="H782">
        <v>3000</v>
      </c>
      <c r="I782" s="2">
        <v>183000</v>
      </c>
      <c r="J782">
        <v>0</v>
      </c>
      <c r="K782" s="2">
        <v>3000</v>
      </c>
      <c r="L782" t="s">
        <v>38</v>
      </c>
      <c r="M782" t="s">
        <v>29</v>
      </c>
      <c r="N782" t="s">
        <v>35</v>
      </c>
      <c r="O782">
        <v>22950</v>
      </c>
      <c r="P782" t="s">
        <v>36</v>
      </c>
      <c r="Q782" t="s">
        <v>39</v>
      </c>
      <c r="R782" t="s">
        <v>25</v>
      </c>
    </row>
    <row r="783" spans="1:18" x14ac:dyDescent="0.25">
      <c r="A783" s="1">
        <v>45153</v>
      </c>
      <c r="B783" t="s">
        <v>54</v>
      </c>
      <c r="C783">
        <v>982</v>
      </c>
      <c r="D783" t="s">
        <v>19</v>
      </c>
      <c r="E783">
        <v>2500</v>
      </c>
      <c r="F783">
        <v>100</v>
      </c>
      <c r="G783">
        <v>39</v>
      </c>
      <c r="H783">
        <v>5000</v>
      </c>
      <c r="I783" s="2">
        <v>195000</v>
      </c>
      <c r="J783">
        <v>4</v>
      </c>
      <c r="K783" s="2">
        <v>4800</v>
      </c>
      <c r="L783" t="s">
        <v>38</v>
      </c>
      <c r="M783" t="s">
        <v>21</v>
      </c>
      <c r="N783" t="s">
        <v>35</v>
      </c>
      <c r="O783">
        <v>21030</v>
      </c>
      <c r="P783" t="s">
        <v>23</v>
      </c>
      <c r="Q783" t="s">
        <v>40</v>
      </c>
      <c r="R783" t="s">
        <v>25</v>
      </c>
    </row>
    <row r="784" spans="1:18" x14ac:dyDescent="0.25">
      <c r="A784" s="1">
        <v>45024</v>
      </c>
      <c r="B784" t="s">
        <v>43</v>
      </c>
      <c r="C784">
        <v>983</v>
      </c>
      <c r="D784" t="s">
        <v>27</v>
      </c>
      <c r="E784">
        <v>1500</v>
      </c>
      <c r="F784">
        <v>89</v>
      </c>
      <c r="G784">
        <v>23</v>
      </c>
      <c r="H784">
        <v>3000</v>
      </c>
      <c r="I784" s="2">
        <v>69000</v>
      </c>
      <c r="J784">
        <v>0</v>
      </c>
      <c r="K784" s="2">
        <v>3000</v>
      </c>
      <c r="L784" t="s">
        <v>33</v>
      </c>
      <c r="M784" t="s">
        <v>42</v>
      </c>
      <c r="N784" t="s">
        <v>22</v>
      </c>
      <c r="O784">
        <v>22500</v>
      </c>
      <c r="P784" t="s">
        <v>23</v>
      </c>
      <c r="Q784" t="s">
        <v>24</v>
      </c>
      <c r="R784" t="s">
        <v>25</v>
      </c>
    </row>
    <row r="785" spans="1:18" x14ac:dyDescent="0.25">
      <c r="A785" s="1">
        <v>44487</v>
      </c>
      <c r="B785" t="s">
        <v>52</v>
      </c>
      <c r="C785">
        <v>987</v>
      </c>
      <c r="D785" t="s">
        <v>51</v>
      </c>
      <c r="E785">
        <v>1000</v>
      </c>
      <c r="F785">
        <v>34</v>
      </c>
      <c r="G785">
        <v>19</v>
      </c>
      <c r="H785">
        <v>2500</v>
      </c>
      <c r="I785" s="2">
        <v>47500</v>
      </c>
      <c r="J785">
        <v>4</v>
      </c>
      <c r="K785" s="2">
        <v>2400</v>
      </c>
      <c r="L785" t="s">
        <v>50</v>
      </c>
      <c r="M785" t="s">
        <v>34</v>
      </c>
      <c r="N785" t="s">
        <v>35</v>
      </c>
      <c r="O785">
        <v>21628</v>
      </c>
      <c r="P785" t="s">
        <v>36</v>
      </c>
      <c r="Q785" t="s">
        <v>24</v>
      </c>
      <c r="R785" t="s">
        <v>31</v>
      </c>
    </row>
    <row r="786" spans="1:18" x14ac:dyDescent="0.25">
      <c r="A786" s="1">
        <v>44604</v>
      </c>
      <c r="B786" t="s">
        <v>43</v>
      </c>
      <c r="C786">
        <v>988</v>
      </c>
      <c r="D786" t="s">
        <v>45</v>
      </c>
      <c r="E786">
        <v>3000</v>
      </c>
      <c r="F786">
        <v>48</v>
      </c>
      <c r="G786">
        <v>29</v>
      </c>
      <c r="H786">
        <v>7000</v>
      </c>
      <c r="I786" s="2">
        <v>203000</v>
      </c>
      <c r="J786">
        <v>0</v>
      </c>
      <c r="K786" s="2">
        <v>7000</v>
      </c>
      <c r="L786" t="s">
        <v>20</v>
      </c>
      <c r="M786" t="s">
        <v>42</v>
      </c>
      <c r="N786" t="s">
        <v>22</v>
      </c>
      <c r="O786">
        <v>21323</v>
      </c>
      <c r="P786" t="s">
        <v>23</v>
      </c>
      <c r="Q786" t="s">
        <v>40</v>
      </c>
      <c r="R786" t="s">
        <v>31</v>
      </c>
    </row>
    <row r="787" spans="1:18" x14ac:dyDescent="0.25">
      <c r="A787" s="1">
        <v>44827</v>
      </c>
      <c r="B787" t="s">
        <v>37</v>
      </c>
      <c r="C787">
        <v>990</v>
      </c>
      <c r="D787" t="s">
        <v>48</v>
      </c>
      <c r="E787">
        <v>1500</v>
      </c>
      <c r="F787">
        <v>69</v>
      </c>
      <c r="G787">
        <v>86</v>
      </c>
      <c r="H787">
        <v>3500</v>
      </c>
      <c r="I787" s="2">
        <v>301000</v>
      </c>
      <c r="J787">
        <v>1</v>
      </c>
      <c r="K787" s="2">
        <v>3465</v>
      </c>
      <c r="L787" t="s">
        <v>33</v>
      </c>
      <c r="M787" t="s">
        <v>29</v>
      </c>
      <c r="N787" t="s">
        <v>22</v>
      </c>
      <c r="O787">
        <v>22506</v>
      </c>
      <c r="P787" t="s">
        <v>23</v>
      </c>
      <c r="Q787" t="s">
        <v>39</v>
      </c>
      <c r="R787" t="s">
        <v>31</v>
      </c>
    </row>
    <row r="788" spans="1:18" x14ac:dyDescent="0.25">
      <c r="A788" s="1">
        <v>45200</v>
      </c>
      <c r="B788" t="s">
        <v>32</v>
      </c>
      <c r="C788">
        <v>993</v>
      </c>
      <c r="D788" t="s">
        <v>27</v>
      </c>
      <c r="E788">
        <v>1500</v>
      </c>
      <c r="F788">
        <v>126</v>
      </c>
      <c r="G788">
        <v>28</v>
      </c>
      <c r="H788">
        <v>3000</v>
      </c>
      <c r="I788" s="2">
        <v>84000</v>
      </c>
      <c r="J788">
        <v>2</v>
      </c>
      <c r="K788" s="2">
        <v>2940</v>
      </c>
      <c r="L788" t="s">
        <v>38</v>
      </c>
      <c r="M788" t="s">
        <v>34</v>
      </c>
      <c r="N788" t="s">
        <v>30</v>
      </c>
      <c r="O788">
        <v>21483</v>
      </c>
      <c r="P788" t="s">
        <v>23</v>
      </c>
      <c r="Q788" t="s">
        <v>39</v>
      </c>
      <c r="R788" t="s">
        <v>31</v>
      </c>
    </row>
    <row r="789" spans="1:18" x14ac:dyDescent="0.25">
      <c r="A789" s="1">
        <v>44631</v>
      </c>
      <c r="B789" t="s">
        <v>43</v>
      </c>
      <c r="C789">
        <v>994</v>
      </c>
      <c r="D789" t="s">
        <v>19</v>
      </c>
      <c r="E789">
        <v>2500</v>
      </c>
      <c r="F789">
        <v>10</v>
      </c>
      <c r="G789">
        <v>75</v>
      </c>
      <c r="H789">
        <v>5000</v>
      </c>
      <c r="I789" s="2">
        <v>375000</v>
      </c>
      <c r="J789">
        <v>1</v>
      </c>
      <c r="K789" s="2">
        <v>4950</v>
      </c>
      <c r="L789" t="s">
        <v>50</v>
      </c>
      <c r="M789" t="s">
        <v>34</v>
      </c>
      <c r="N789" t="s">
        <v>30</v>
      </c>
      <c r="O789">
        <v>21432</v>
      </c>
      <c r="P789" t="s">
        <v>23</v>
      </c>
      <c r="Q789" t="s">
        <v>24</v>
      </c>
      <c r="R789" t="s">
        <v>46</v>
      </c>
    </row>
    <row r="790" spans="1:18" x14ac:dyDescent="0.25">
      <c r="A790" s="1">
        <v>44428</v>
      </c>
      <c r="B790" t="s">
        <v>43</v>
      </c>
      <c r="C790">
        <v>995</v>
      </c>
      <c r="D790" t="s">
        <v>51</v>
      </c>
      <c r="E790">
        <v>1000</v>
      </c>
      <c r="F790">
        <v>101</v>
      </c>
      <c r="G790">
        <v>64</v>
      </c>
      <c r="H790">
        <v>2500</v>
      </c>
      <c r="I790" s="2">
        <v>160000</v>
      </c>
      <c r="J790">
        <v>8</v>
      </c>
      <c r="K790" s="2">
        <v>2300</v>
      </c>
      <c r="L790" t="s">
        <v>33</v>
      </c>
      <c r="M790" t="s">
        <v>42</v>
      </c>
      <c r="N790" t="s">
        <v>22</v>
      </c>
      <c r="O790">
        <v>21690</v>
      </c>
      <c r="P790" t="s">
        <v>23</v>
      </c>
      <c r="Q790" t="s">
        <v>39</v>
      </c>
      <c r="R790" t="s">
        <v>31</v>
      </c>
    </row>
    <row r="791" spans="1:18" x14ac:dyDescent="0.25">
      <c r="A791" s="1">
        <v>45073</v>
      </c>
      <c r="B791" t="s">
        <v>43</v>
      </c>
      <c r="C791">
        <v>997</v>
      </c>
      <c r="D791" t="s">
        <v>48</v>
      </c>
      <c r="E791">
        <v>1500</v>
      </c>
      <c r="F791">
        <v>70</v>
      </c>
      <c r="G791">
        <v>38</v>
      </c>
      <c r="H791">
        <v>3500</v>
      </c>
      <c r="I791" s="2">
        <v>133000</v>
      </c>
      <c r="J791">
        <v>5</v>
      </c>
      <c r="K791" s="2">
        <v>3325</v>
      </c>
      <c r="L791" t="s">
        <v>50</v>
      </c>
      <c r="M791" t="s">
        <v>21</v>
      </c>
      <c r="N791" t="s">
        <v>30</v>
      </c>
      <c r="O791">
        <v>22666</v>
      </c>
      <c r="P791" t="s">
        <v>36</v>
      </c>
      <c r="Q791" t="s">
        <v>24</v>
      </c>
      <c r="R791" t="s">
        <v>25</v>
      </c>
    </row>
    <row r="792" spans="1:18" x14ac:dyDescent="0.25">
      <c r="A792" s="1">
        <v>45159</v>
      </c>
      <c r="B792" t="s">
        <v>26</v>
      </c>
      <c r="C792">
        <v>998</v>
      </c>
      <c r="D792" t="s">
        <v>45</v>
      </c>
      <c r="E792">
        <v>3000</v>
      </c>
      <c r="F792">
        <v>89</v>
      </c>
      <c r="G792">
        <v>13</v>
      </c>
      <c r="H792">
        <v>7000</v>
      </c>
      <c r="I792" s="2">
        <v>91000</v>
      </c>
      <c r="J792">
        <v>0</v>
      </c>
      <c r="K792" s="2">
        <v>7000</v>
      </c>
      <c r="L792" t="s">
        <v>50</v>
      </c>
      <c r="M792" t="s">
        <v>21</v>
      </c>
      <c r="N792" t="s">
        <v>30</v>
      </c>
      <c r="O792">
        <v>22385</v>
      </c>
      <c r="P792" t="s">
        <v>23</v>
      </c>
      <c r="Q792" t="s">
        <v>24</v>
      </c>
      <c r="R792" t="s">
        <v>31</v>
      </c>
    </row>
    <row r="793" spans="1:18" x14ac:dyDescent="0.25">
      <c r="A793" s="1">
        <v>44645</v>
      </c>
      <c r="B793" t="s">
        <v>26</v>
      </c>
      <c r="C793">
        <v>999</v>
      </c>
      <c r="D793" t="s">
        <v>27</v>
      </c>
      <c r="E793">
        <v>1500</v>
      </c>
      <c r="F793">
        <v>120</v>
      </c>
      <c r="G793">
        <v>80</v>
      </c>
      <c r="H793">
        <v>3000</v>
      </c>
      <c r="I793" s="2">
        <v>240000</v>
      </c>
      <c r="J793">
        <v>4</v>
      </c>
      <c r="K793" s="2">
        <v>2880</v>
      </c>
      <c r="L793" t="s">
        <v>33</v>
      </c>
      <c r="M793" t="s">
        <v>42</v>
      </c>
      <c r="N793" t="s">
        <v>35</v>
      </c>
      <c r="O793">
        <v>21156</v>
      </c>
      <c r="P793" t="s">
        <v>36</v>
      </c>
      <c r="Q793" t="s">
        <v>40</v>
      </c>
      <c r="R793" t="s">
        <v>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793"/>
  <sheetViews>
    <sheetView zoomScaleNormal="100" workbookViewId="0">
      <selection activeCell="D25" sqref="D25"/>
    </sheetView>
  </sheetViews>
  <sheetFormatPr defaultRowHeight="15" x14ac:dyDescent="0.25"/>
  <cols>
    <col min="1" max="1" width="10.7109375" bestFit="1" customWidth="1"/>
    <col min="2" max="2" width="10.85546875" bestFit="1" customWidth="1"/>
    <col min="3" max="3" width="12.7109375" customWidth="1"/>
    <col min="4" max="4" width="18.5703125" customWidth="1"/>
    <col min="5" max="5" width="12.140625" customWidth="1"/>
    <col min="6" max="6" width="11.7109375" customWidth="1"/>
    <col min="7" max="7" width="16" customWidth="1"/>
    <col min="8" max="9" width="12.140625" customWidth="1"/>
    <col min="10" max="10" width="15.7109375" customWidth="1"/>
    <col min="11" max="11" width="15.7109375" style="4" customWidth="1"/>
    <col min="12" max="12" width="15.7109375" customWidth="1"/>
    <col min="13" max="13" width="16.5703125" customWidth="1"/>
    <col min="14" max="14" width="16.28515625" customWidth="1"/>
    <col min="15" max="15" width="20.5703125" bestFit="1" customWidth="1"/>
    <col min="16" max="16" width="20.5703125" customWidth="1"/>
    <col min="17" max="17" width="19.5703125" customWidth="1"/>
    <col min="18" max="18" width="15.5703125" customWidth="1"/>
    <col min="19" max="19" width="19" customWidth="1"/>
    <col min="20" max="20" width="14.140625" customWidth="1"/>
    <col min="21" max="21" width="19" bestFit="1" customWidth="1"/>
    <col min="22" max="22" width="19.5703125" bestFit="1" customWidth="1"/>
    <col min="23" max="23" width="16.7109375" customWidth="1"/>
  </cols>
  <sheetData>
    <row r="1" spans="1:28" x14ac:dyDescent="0.25">
      <c r="A1" t="s">
        <v>0</v>
      </c>
      <c r="B1" t="s">
        <v>1</v>
      </c>
      <c r="C1" t="s">
        <v>2</v>
      </c>
      <c r="D1" t="s">
        <v>3</v>
      </c>
      <c r="E1" t="s">
        <v>4</v>
      </c>
      <c r="F1" t="s">
        <v>5</v>
      </c>
      <c r="G1" t="s">
        <v>6</v>
      </c>
      <c r="H1" t="s">
        <v>7</v>
      </c>
      <c r="I1" t="s">
        <v>63</v>
      </c>
      <c r="J1" t="s">
        <v>8</v>
      </c>
      <c r="K1" s="4" t="s">
        <v>68</v>
      </c>
      <c r="L1" t="s">
        <v>64</v>
      </c>
      <c r="M1" t="s">
        <v>9</v>
      </c>
      <c r="N1" t="s">
        <v>10</v>
      </c>
      <c r="O1" t="s">
        <v>71</v>
      </c>
      <c r="P1" t="s">
        <v>73</v>
      </c>
      <c r="Q1" t="s">
        <v>11</v>
      </c>
      <c r="R1" t="s">
        <v>12</v>
      </c>
      <c r="S1" t="s">
        <v>13</v>
      </c>
      <c r="T1" t="s">
        <v>14</v>
      </c>
      <c r="U1" t="s">
        <v>15</v>
      </c>
      <c r="V1" t="s">
        <v>16</v>
      </c>
      <c r="W1" t="s">
        <v>17</v>
      </c>
    </row>
    <row r="2" spans="1:28" x14ac:dyDescent="0.25">
      <c r="A2" s="1">
        <v>45138</v>
      </c>
      <c r="B2" s="9" t="s">
        <v>18</v>
      </c>
      <c r="C2" s="10">
        <v>1</v>
      </c>
      <c r="D2" s="9" t="s">
        <v>19</v>
      </c>
      <c r="E2" s="3">
        <v>2500</v>
      </c>
      <c r="F2" s="10">
        <v>128</v>
      </c>
      <c r="G2">
        <v>60</v>
      </c>
      <c r="H2" s="3">
        <v>5000</v>
      </c>
      <c r="I2" s="3">
        <f>SalesData[[#This Row],[cost_price]]*SalesData[[#This Row],[sales_quantity]]</f>
        <v>150000</v>
      </c>
      <c r="J2" s="3">
        <v>300000</v>
      </c>
      <c r="K2" s="4">
        <f>((SalesData[[#This Row],[Total Profit]]/SalesData[[#This Row],[total_revenue]])*100)/100</f>
        <v>0.5</v>
      </c>
      <c r="L2" s="3">
        <f>SalesData[[#This Row],[total_revenue]]-SalesData[[#This Row],[Total Cost]]</f>
        <v>150000</v>
      </c>
      <c r="M2" s="4">
        <v>0.05</v>
      </c>
      <c r="N2" s="3">
        <v>4750</v>
      </c>
      <c r="O2" s="3">
        <f>IF(SalesData[[#This Row],[discount_given]] &gt; 0, SalesData[[#This Row],[sales_quantity]] * SalesData[[#This Row],[Discount_price]], 0)</f>
        <v>285000</v>
      </c>
      <c r="P2" s="4">
        <f>((SalesData[[#This Row],[Sales with discount]]/SalesData[[#This Row],[total_revenue]])*100)/100</f>
        <v>0.95</v>
      </c>
      <c r="Q2" t="s">
        <v>20</v>
      </c>
      <c r="R2" s="9" t="s">
        <v>21</v>
      </c>
      <c r="S2" s="9" t="s">
        <v>22</v>
      </c>
      <c r="T2" s="10">
        <v>21365</v>
      </c>
      <c r="U2" s="9" t="s">
        <v>23</v>
      </c>
      <c r="V2" s="9" t="s">
        <v>24</v>
      </c>
      <c r="W2" s="9" t="s">
        <v>25</v>
      </c>
    </row>
    <row r="3" spans="1:28" x14ac:dyDescent="0.25">
      <c r="A3" s="1">
        <v>44437</v>
      </c>
      <c r="B3" s="9" t="s">
        <v>26</v>
      </c>
      <c r="C3" s="10">
        <v>2</v>
      </c>
      <c r="D3" s="9" t="s">
        <v>27</v>
      </c>
      <c r="E3" s="3">
        <v>1500</v>
      </c>
      <c r="F3" s="10">
        <v>10</v>
      </c>
      <c r="G3">
        <v>88</v>
      </c>
      <c r="H3" s="3">
        <v>3000</v>
      </c>
      <c r="I3" s="3">
        <f>SalesData[[#This Row],[cost_price]]*SalesData[[#This Row],[sales_quantity]]</f>
        <v>132000</v>
      </c>
      <c r="J3" s="3">
        <v>264000</v>
      </c>
      <c r="K3" s="4">
        <f>((SalesData[[#This Row],[Total Profit]]/SalesData[[#This Row],[total_revenue]])*100)/100</f>
        <v>0.5</v>
      </c>
      <c r="L3" s="3">
        <f>SalesData[[#This Row],[total_revenue]]-SalesData[[#This Row],[Total Cost]]</f>
        <v>132000</v>
      </c>
      <c r="M3" s="4">
        <v>0.08</v>
      </c>
      <c r="N3" s="3">
        <v>2760</v>
      </c>
      <c r="O3" s="3">
        <f>IF(SalesData[[#This Row],[discount_given]] &gt; 0, SalesData[[#This Row],[sales_quantity]] * SalesData[[#This Row],[Discount_price]], 0)</f>
        <v>242880</v>
      </c>
      <c r="P3" s="4">
        <f>((SalesData[[#This Row],[Sales with discount]]/SalesData[[#This Row],[total_revenue]])*100)/100</f>
        <v>0.92</v>
      </c>
      <c r="Q3" t="s">
        <v>28</v>
      </c>
      <c r="R3" s="9" t="s">
        <v>29</v>
      </c>
      <c r="S3" s="9" t="s">
        <v>30</v>
      </c>
      <c r="T3" s="10">
        <v>22287</v>
      </c>
      <c r="U3" s="9" t="s">
        <v>23</v>
      </c>
      <c r="V3" s="9" t="s">
        <v>24</v>
      </c>
      <c r="W3" s="9" t="s">
        <v>31</v>
      </c>
    </row>
    <row r="4" spans="1:28" x14ac:dyDescent="0.25">
      <c r="A4" s="1">
        <v>44377</v>
      </c>
      <c r="B4" s="9" t="s">
        <v>32</v>
      </c>
      <c r="C4" s="10">
        <v>3</v>
      </c>
      <c r="D4" s="9" t="s">
        <v>19</v>
      </c>
      <c r="E4" s="3">
        <v>2500</v>
      </c>
      <c r="F4" s="10">
        <v>97</v>
      </c>
      <c r="G4">
        <v>80</v>
      </c>
      <c r="H4" s="3">
        <v>5000</v>
      </c>
      <c r="I4" s="3">
        <f>SalesData[[#This Row],[cost_price]]*SalesData[[#This Row],[sales_quantity]]</f>
        <v>200000</v>
      </c>
      <c r="J4" s="3">
        <v>400000</v>
      </c>
      <c r="K4" s="4">
        <f>((SalesData[[#This Row],[Total Profit]]/SalesData[[#This Row],[total_revenue]])*100)/100</f>
        <v>0.5</v>
      </c>
      <c r="L4" s="3">
        <f>SalesData[[#This Row],[total_revenue]]-SalesData[[#This Row],[Total Cost]]</f>
        <v>200000</v>
      </c>
      <c r="M4" s="4">
        <v>0.08</v>
      </c>
      <c r="N4" s="3">
        <v>4600</v>
      </c>
      <c r="O4" s="3">
        <f>IF(SalesData[[#This Row],[discount_given]] &gt; 0, SalesData[[#This Row],[sales_quantity]] * SalesData[[#This Row],[Discount_price]], 0)</f>
        <v>368000</v>
      </c>
      <c r="P4" s="4">
        <f>((SalesData[[#This Row],[Sales with discount]]/SalesData[[#This Row],[total_revenue]])*100)/100</f>
        <v>0.92</v>
      </c>
      <c r="Q4" t="s">
        <v>33</v>
      </c>
      <c r="R4" s="9" t="s">
        <v>34</v>
      </c>
      <c r="S4" s="9" t="s">
        <v>35</v>
      </c>
      <c r="T4" s="10">
        <v>22910</v>
      </c>
      <c r="U4" s="9" t="s">
        <v>36</v>
      </c>
      <c r="V4" s="9" t="s">
        <v>24</v>
      </c>
      <c r="W4" s="9" t="s">
        <v>31</v>
      </c>
      <c r="AA4" t="s">
        <v>61</v>
      </c>
      <c r="AB4">
        <f>COUNTIF(SalesData[customer_type],"Returning Customer")</f>
        <v>411</v>
      </c>
    </row>
    <row r="5" spans="1:28" x14ac:dyDescent="0.25">
      <c r="A5" s="1">
        <v>44734</v>
      </c>
      <c r="B5" s="9" t="s">
        <v>37</v>
      </c>
      <c r="C5" s="10">
        <v>4</v>
      </c>
      <c r="D5" s="9" t="s">
        <v>27</v>
      </c>
      <c r="E5" s="3">
        <v>1500</v>
      </c>
      <c r="F5" s="10">
        <v>63</v>
      </c>
      <c r="G5">
        <v>86</v>
      </c>
      <c r="H5" s="3">
        <v>3000</v>
      </c>
      <c r="I5" s="3">
        <f>SalesData[[#This Row],[cost_price]]*SalesData[[#This Row],[sales_quantity]]</f>
        <v>129000</v>
      </c>
      <c r="J5" s="3">
        <v>258000</v>
      </c>
      <c r="K5" s="4">
        <f>((SalesData[[#This Row],[Total Profit]]/SalesData[[#This Row],[total_revenue]])*100)/100</f>
        <v>0.5</v>
      </c>
      <c r="L5" s="3">
        <f>SalesData[[#This Row],[total_revenue]]-SalesData[[#This Row],[Total Cost]]</f>
        <v>129000</v>
      </c>
      <c r="M5" s="4">
        <v>0.09</v>
      </c>
      <c r="N5" s="3">
        <v>2730</v>
      </c>
      <c r="O5" s="3">
        <f>IF(SalesData[[#This Row],[discount_given]] &gt; 0, SalesData[[#This Row],[sales_quantity]] * SalesData[[#This Row],[Discount_price]], 0)</f>
        <v>234780</v>
      </c>
      <c r="P5" s="4">
        <f>((SalesData[[#This Row],[Sales with discount]]/SalesData[[#This Row],[total_revenue]])*100)/100</f>
        <v>0.91</v>
      </c>
      <c r="Q5" t="s">
        <v>38</v>
      </c>
      <c r="R5" s="9" t="s">
        <v>21</v>
      </c>
      <c r="S5" s="9" t="s">
        <v>30</v>
      </c>
      <c r="T5" s="10">
        <v>22884</v>
      </c>
      <c r="U5" s="9" t="s">
        <v>23</v>
      </c>
      <c r="V5" s="9" t="s">
        <v>39</v>
      </c>
      <c r="W5" s="9" t="s">
        <v>31</v>
      </c>
      <c r="AA5" t="s">
        <v>62</v>
      </c>
      <c r="AB5">
        <f>COUNTIF(SalesData[customer_type],"New Customer")</f>
        <v>381</v>
      </c>
    </row>
    <row r="6" spans="1:28" x14ac:dyDescent="0.25">
      <c r="A6" s="1">
        <v>44627</v>
      </c>
      <c r="B6" s="9" t="s">
        <v>32</v>
      </c>
      <c r="C6" s="10">
        <v>5</v>
      </c>
      <c r="D6" s="9" t="s">
        <v>27</v>
      </c>
      <c r="E6" s="3">
        <v>1500</v>
      </c>
      <c r="F6" s="10">
        <v>145</v>
      </c>
      <c r="G6">
        <v>36</v>
      </c>
      <c r="H6" s="3">
        <v>3000</v>
      </c>
      <c r="I6" s="3">
        <f>SalesData[[#This Row],[cost_price]]*SalesData[[#This Row],[sales_quantity]]</f>
        <v>54000</v>
      </c>
      <c r="J6" s="3">
        <v>108000</v>
      </c>
      <c r="K6" s="4">
        <f>((SalesData[[#This Row],[Total Profit]]/SalesData[[#This Row],[total_revenue]])*100)/100</f>
        <v>0.5</v>
      </c>
      <c r="L6" s="3">
        <f>SalesData[[#This Row],[total_revenue]]-SalesData[[#This Row],[Total Cost]]</f>
        <v>54000</v>
      </c>
      <c r="M6" s="4">
        <v>7.0000000000000007E-2</v>
      </c>
      <c r="N6" s="3">
        <v>2790</v>
      </c>
      <c r="O6" s="3">
        <f>IF(SalesData[[#This Row],[discount_given]] &gt; 0, SalesData[[#This Row],[sales_quantity]] * SalesData[[#This Row],[Discount_price]], 0)</f>
        <v>100440</v>
      </c>
      <c r="P6" s="4">
        <f>((SalesData[[#This Row],[Sales with discount]]/SalesData[[#This Row],[total_revenue]])*100)/100</f>
        <v>0.93</v>
      </c>
      <c r="Q6" t="s">
        <v>33</v>
      </c>
      <c r="R6" s="9" t="s">
        <v>34</v>
      </c>
      <c r="S6" s="9" t="s">
        <v>35</v>
      </c>
      <c r="T6" s="10">
        <v>21925</v>
      </c>
      <c r="U6" s="9" t="s">
        <v>36</v>
      </c>
      <c r="V6" s="9" t="s">
        <v>40</v>
      </c>
      <c r="W6" s="9" t="s">
        <v>31</v>
      </c>
    </row>
    <row r="7" spans="1:28" x14ac:dyDescent="0.25">
      <c r="A7" s="1">
        <v>45027</v>
      </c>
      <c r="B7" s="9" t="s">
        <v>41</v>
      </c>
      <c r="C7" s="10">
        <v>6</v>
      </c>
      <c r="D7" s="9" t="s">
        <v>27</v>
      </c>
      <c r="E7" s="3">
        <v>1500</v>
      </c>
      <c r="F7" s="10">
        <v>96</v>
      </c>
      <c r="G7">
        <v>30</v>
      </c>
      <c r="H7" s="3">
        <v>3000</v>
      </c>
      <c r="I7" s="3">
        <f>SalesData[[#This Row],[cost_price]]*SalesData[[#This Row],[sales_quantity]]</f>
        <v>45000</v>
      </c>
      <c r="J7" s="3">
        <v>90000</v>
      </c>
      <c r="K7" s="4">
        <f>((SalesData[[#This Row],[Total Profit]]/SalesData[[#This Row],[total_revenue]])*100)/100</f>
        <v>0.5</v>
      </c>
      <c r="L7" s="3">
        <f>SalesData[[#This Row],[total_revenue]]-SalesData[[#This Row],[Total Cost]]</f>
        <v>45000</v>
      </c>
      <c r="M7" s="4">
        <v>0.1</v>
      </c>
      <c r="N7" s="3">
        <v>2700</v>
      </c>
      <c r="O7" s="3">
        <f>IF(SalesData[[#This Row],[discount_given]] &gt; 0, SalesData[[#This Row],[sales_quantity]] * SalesData[[#This Row],[Discount_price]], 0)</f>
        <v>81000</v>
      </c>
      <c r="P7" s="4">
        <f>((SalesData[[#This Row],[Sales with discount]]/SalesData[[#This Row],[total_revenue]])*100)/100</f>
        <v>0.9</v>
      </c>
      <c r="Q7" t="s">
        <v>33</v>
      </c>
      <c r="R7" s="9" t="s">
        <v>42</v>
      </c>
      <c r="S7" s="9" t="s">
        <v>22</v>
      </c>
      <c r="T7" s="10">
        <v>21417</v>
      </c>
      <c r="U7" s="9" t="s">
        <v>23</v>
      </c>
      <c r="V7" s="9" t="s">
        <v>39</v>
      </c>
      <c r="W7" s="9" t="s">
        <v>31</v>
      </c>
      <c r="AB7" s="10">
        <f>(AB4/792)*100</f>
        <v>51.893939393939391</v>
      </c>
    </row>
    <row r="8" spans="1:28" x14ac:dyDescent="0.25">
      <c r="A8" s="1">
        <v>44563</v>
      </c>
      <c r="B8" s="9" t="s">
        <v>43</v>
      </c>
      <c r="C8" s="10">
        <v>7</v>
      </c>
      <c r="D8" s="9" t="s">
        <v>27</v>
      </c>
      <c r="E8" s="3">
        <v>1500</v>
      </c>
      <c r="F8" s="10">
        <v>108</v>
      </c>
      <c r="G8">
        <v>75</v>
      </c>
      <c r="H8" s="3">
        <v>3000</v>
      </c>
      <c r="I8" s="3">
        <f>SalesData[[#This Row],[cost_price]]*SalesData[[#This Row],[sales_quantity]]</f>
        <v>112500</v>
      </c>
      <c r="J8" s="3">
        <v>225000</v>
      </c>
      <c r="K8" s="4">
        <f>((SalesData[[#This Row],[Total Profit]]/SalesData[[#This Row],[total_revenue]])*100)/100</f>
        <v>0.5</v>
      </c>
      <c r="L8" s="3">
        <f>SalesData[[#This Row],[total_revenue]]-SalesData[[#This Row],[Total Cost]]</f>
        <v>112500</v>
      </c>
      <c r="M8" s="4">
        <v>0.03</v>
      </c>
      <c r="N8" s="3">
        <v>2910</v>
      </c>
      <c r="O8" s="3">
        <f>IF(SalesData[[#This Row],[discount_given]] &gt; 0, SalesData[[#This Row],[sales_quantity]] * SalesData[[#This Row],[Discount_price]], 0)</f>
        <v>218250</v>
      </c>
      <c r="P8" s="4">
        <f>((SalesData[[#This Row],[Sales with discount]]/SalesData[[#This Row],[total_revenue]])*100)/100</f>
        <v>0.97</v>
      </c>
      <c r="Q8" t="s">
        <v>20</v>
      </c>
      <c r="R8" s="9" t="s">
        <v>29</v>
      </c>
      <c r="S8" s="9" t="s">
        <v>22</v>
      </c>
      <c r="T8" s="10">
        <v>22998</v>
      </c>
      <c r="U8" s="9" t="s">
        <v>23</v>
      </c>
      <c r="V8" s="9" t="s">
        <v>40</v>
      </c>
      <c r="W8" s="9" t="s">
        <v>31</v>
      </c>
      <c r="AB8" s="10">
        <f>(AB5/792)*100</f>
        <v>48.106060606060609</v>
      </c>
    </row>
    <row r="9" spans="1:28" x14ac:dyDescent="0.25">
      <c r="A9" s="1">
        <v>44965</v>
      </c>
      <c r="B9" s="9" t="s">
        <v>44</v>
      </c>
      <c r="C9" s="10">
        <v>8</v>
      </c>
      <c r="D9" s="9" t="s">
        <v>27</v>
      </c>
      <c r="E9" s="3">
        <v>1500</v>
      </c>
      <c r="F9" s="10">
        <v>143</v>
      </c>
      <c r="G9">
        <v>63</v>
      </c>
      <c r="H9" s="3">
        <v>3000</v>
      </c>
      <c r="I9" s="3">
        <f>SalesData[[#This Row],[cost_price]]*SalesData[[#This Row],[sales_quantity]]</f>
        <v>94500</v>
      </c>
      <c r="J9" s="3">
        <v>189000</v>
      </c>
      <c r="K9" s="4">
        <f>((SalesData[[#This Row],[Total Profit]]/SalesData[[#This Row],[total_revenue]])*100)/100</f>
        <v>0.5</v>
      </c>
      <c r="L9" s="3">
        <f>SalesData[[#This Row],[total_revenue]]-SalesData[[#This Row],[Total Cost]]</f>
        <v>94500</v>
      </c>
      <c r="M9" s="4">
        <v>0.06</v>
      </c>
      <c r="N9" s="3">
        <v>2820</v>
      </c>
      <c r="O9" s="3">
        <f>IF(SalesData[[#This Row],[discount_given]] &gt; 0, SalesData[[#This Row],[sales_quantity]] * SalesData[[#This Row],[Discount_price]], 0)</f>
        <v>177660</v>
      </c>
      <c r="P9" s="4">
        <f>((SalesData[[#This Row],[Sales with discount]]/SalesData[[#This Row],[total_revenue]])*100)/100</f>
        <v>0.94</v>
      </c>
      <c r="Q9" t="s">
        <v>28</v>
      </c>
      <c r="R9" s="9" t="s">
        <v>42</v>
      </c>
      <c r="S9" s="9" t="s">
        <v>30</v>
      </c>
      <c r="T9" s="10">
        <v>22157</v>
      </c>
      <c r="U9" s="9" t="s">
        <v>23</v>
      </c>
      <c r="V9" s="9" t="s">
        <v>39</v>
      </c>
      <c r="W9" s="9" t="s">
        <v>25</v>
      </c>
    </row>
    <row r="10" spans="1:28" x14ac:dyDescent="0.25">
      <c r="A10" s="1">
        <v>44704</v>
      </c>
      <c r="B10" s="9" t="s">
        <v>26</v>
      </c>
      <c r="C10" s="10">
        <v>9</v>
      </c>
      <c r="D10" s="9" t="s">
        <v>45</v>
      </c>
      <c r="E10" s="3">
        <v>3000</v>
      </c>
      <c r="F10" s="10">
        <v>98</v>
      </c>
      <c r="G10">
        <v>51</v>
      </c>
      <c r="H10" s="3">
        <v>7000</v>
      </c>
      <c r="I10" s="3">
        <f>SalesData[[#This Row],[cost_price]]*SalesData[[#This Row],[sales_quantity]]</f>
        <v>153000</v>
      </c>
      <c r="J10" s="3">
        <v>357000</v>
      </c>
      <c r="K10" s="4">
        <f>((SalesData[[#This Row],[Total Profit]]/SalesData[[#This Row],[total_revenue]])*100)/100</f>
        <v>0.5714285714285714</v>
      </c>
      <c r="L10" s="3">
        <f>SalesData[[#This Row],[total_revenue]]-SalesData[[#This Row],[Total Cost]]</f>
        <v>204000</v>
      </c>
      <c r="M10" s="4">
        <v>0.06</v>
      </c>
      <c r="N10" s="3">
        <v>6580</v>
      </c>
      <c r="O10" s="3">
        <f>IF(SalesData[[#This Row],[discount_given]] &gt; 0, SalesData[[#This Row],[sales_quantity]] * SalesData[[#This Row],[Discount_price]], 0)</f>
        <v>335580</v>
      </c>
      <c r="P10" s="4">
        <f>((SalesData[[#This Row],[Sales with discount]]/SalesData[[#This Row],[total_revenue]])*100)/100</f>
        <v>0.94</v>
      </c>
      <c r="Q10" t="s">
        <v>28</v>
      </c>
      <c r="R10" s="9" t="s">
        <v>21</v>
      </c>
      <c r="S10" s="9" t="s">
        <v>22</v>
      </c>
      <c r="T10" s="10">
        <v>22094</v>
      </c>
      <c r="U10" s="9" t="s">
        <v>23</v>
      </c>
      <c r="V10" s="9" t="s">
        <v>39</v>
      </c>
      <c r="W10" s="9" t="s">
        <v>46</v>
      </c>
    </row>
    <row r="11" spans="1:28" x14ac:dyDescent="0.25">
      <c r="A11" s="1">
        <v>44619</v>
      </c>
      <c r="B11" s="9" t="s">
        <v>47</v>
      </c>
      <c r="C11" s="10">
        <v>10</v>
      </c>
      <c r="D11" s="9" t="s">
        <v>48</v>
      </c>
      <c r="E11" s="3">
        <v>1500</v>
      </c>
      <c r="F11" s="10">
        <v>85</v>
      </c>
      <c r="G11">
        <v>74</v>
      </c>
      <c r="H11" s="3">
        <v>3500</v>
      </c>
      <c r="I11" s="3">
        <f>SalesData[[#This Row],[cost_price]]*SalesData[[#This Row],[sales_quantity]]</f>
        <v>111000</v>
      </c>
      <c r="J11" s="3">
        <v>259000</v>
      </c>
      <c r="K11" s="4">
        <f>((SalesData[[#This Row],[Total Profit]]/SalesData[[#This Row],[total_revenue]])*100)/100</f>
        <v>0.5714285714285714</v>
      </c>
      <c r="L11" s="3">
        <f>SalesData[[#This Row],[total_revenue]]-SalesData[[#This Row],[Total Cost]]</f>
        <v>148000</v>
      </c>
      <c r="M11" s="4">
        <v>0.08</v>
      </c>
      <c r="N11" s="3">
        <v>3220</v>
      </c>
      <c r="O11" s="3">
        <f>IF(SalesData[[#This Row],[discount_given]] &gt; 0, SalesData[[#This Row],[sales_quantity]] * SalesData[[#This Row],[Discount_price]], 0)</f>
        <v>238280</v>
      </c>
      <c r="P11" s="4">
        <f>((SalesData[[#This Row],[Sales with discount]]/SalesData[[#This Row],[total_revenue]])*100)/100</f>
        <v>0.92</v>
      </c>
      <c r="Q11" t="s">
        <v>38</v>
      </c>
      <c r="R11" s="9" t="s">
        <v>21</v>
      </c>
      <c r="S11" s="9" t="s">
        <v>22</v>
      </c>
      <c r="T11" s="10">
        <v>21906</v>
      </c>
      <c r="U11" s="9" t="s">
        <v>23</v>
      </c>
      <c r="V11" s="9" t="s">
        <v>40</v>
      </c>
      <c r="W11" s="9" t="s">
        <v>46</v>
      </c>
    </row>
    <row r="12" spans="1:28" x14ac:dyDescent="0.25">
      <c r="A12" s="1">
        <v>44884</v>
      </c>
      <c r="B12" s="9" t="s">
        <v>49</v>
      </c>
      <c r="C12" s="10">
        <v>11</v>
      </c>
      <c r="D12" s="9" t="s">
        <v>19</v>
      </c>
      <c r="E12" s="3">
        <v>2500</v>
      </c>
      <c r="F12" s="10">
        <v>111</v>
      </c>
      <c r="G12">
        <v>96</v>
      </c>
      <c r="H12" s="3">
        <v>5000</v>
      </c>
      <c r="I12" s="3">
        <f>SalesData[[#This Row],[cost_price]]*SalesData[[#This Row],[sales_quantity]]</f>
        <v>240000</v>
      </c>
      <c r="J12" s="3">
        <v>480000</v>
      </c>
      <c r="K12" s="4">
        <f>((SalesData[[#This Row],[Total Profit]]/SalesData[[#This Row],[total_revenue]])*100)/100</f>
        <v>0.5</v>
      </c>
      <c r="L12" s="3">
        <f>SalesData[[#This Row],[total_revenue]]-SalesData[[#This Row],[Total Cost]]</f>
        <v>240000</v>
      </c>
      <c r="M12" s="4">
        <v>0</v>
      </c>
      <c r="N12" s="3">
        <v>5000</v>
      </c>
      <c r="O12" s="3">
        <f>IF(SalesData[[#This Row],[discount_given]] &gt; 0, SalesData[[#This Row],[sales_quantity]] * SalesData[[#This Row],[Discount_price]], 0)</f>
        <v>0</v>
      </c>
      <c r="P12" s="4">
        <f>((SalesData[[#This Row],[Sales with discount]]/SalesData[[#This Row],[total_revenue]])*100)/100</f>
        <v>0</v>
      </c>
      <c r="Q12" t="s">
        <v>28</v>
      </c>
      <c r="R12" s="9" t="s">
        <v>34</v>
      </c>
      <c r="S12" s="9" t="s">
        <v>35</v>
      </c>
      <c r="T12" s="10">
        <v>22924</v>
      </c>
      <c r="U12" s="9" t="s">
        <v>23</v>
      </c>
      <c r="V12" s="9" t="s">
        <v>24</v>
      </c>
      <c r="W12" s="9" t="s">
        <v>46</v>
      </c>
    </row>
    <row r="13" spans="1:28" x14ac:dyDescent="0.25">
      <c r="A13" s="1">
        <v>44749</v>
      </c>
      <c r="B13" s="9" t="s">
        <v>26</v>
      </c>
      <c r="C13" s="10">
        <v>12</v>
      </c>
      <c r="D13" s="9" t="s">
        <v>19</v>
      </c>
      <c r="E13" s="3">
        <v>2500</v>
      </c>
      <c r="F13" s="10">
        <v>60</v>
      </c>
      <c r="G13">
        <v>96</v>
      </c>
      <c r="H13" s="3">
        <v>5000</v>
      </c>
      <c r="I13" s="3">
        <f>SalesData[[#This Row],[cost_price]]*SalesData[[#This Row],[sales_quantity]]</f>
        <v>240000</v>
      </c>
      <c r="J13" s="3">
        <v>480000</v>
      </c>
      <c r="K13" s="4">
        <f>((SalesData[[#This Row],[Total Profit]]/SalesData[[#This Row],[total_revenue]])*100)/100</f>
        <v>0.5</v>
      </c>
      <c r="L13" s="3">
        <f>SalesData[[#This Row],[total_revenue]]-SalesData[[#This Row],[Total Cost]]</f>
        <v>240000</v>
      </c>
      <c r="M13" s="4">
        <v>0.03</v>
      </c>
      <c r="N13" s="3">
        <v>4850</v>
      </c>
      <c r="O13" s="3">
        <f>IF(SalesData[[#This Row],[discount_given]] &gt; 0, SalesData[[#This Row],[sales_quantity]] * SalesData[[#This Row],[Discount_price]], 0)</f>
        <v>465600</v>
      </c>
      <c r="P13" s="4">
        <f>((SalesData[[#This Row],[Sales with discount]]/SalesData[[#This Row],[total_revenue]])*100)/100</f>
        <v>0.97</v>
      </c>
      <c r="Q13" t="s">
        <v>20</v>
      </c>
      <c r="R13" s="9" t="s">
        <v>29</v>
      </c>
      <c r="S13" s="9" t="s">
        <v>30</v>
      </c>
      <c r="T13" s="10">
        <v>22272</v>
      </c>
      <c r="U13" s="9" t="s">
        <v>36</v>
      </c>
      <c r="V13" s="9" t="s">
        <v>39</v>
      </c>
      <c r="W13" s="9" t="s">
        <v>31</v>
      </c>
    </row>
    <row r="14" spans="1:28" x14ac:dyDescent="0.25">
      <c r="A14" s="1">
        <v>45195</v>
      </c>
      <c r="B14" s="9" t="s">
        <v>49</v>
      </c>
      <c r="C14" s="10">
        <v>13</v>
      </c>
      <c r="D14" s="9" t="s">
        <v>48</v>
      </c>
      <c r="E14" s="3">
        <v>1500</v>
      </c>
      <c r="F14" s="10">
        <v>150</v>
      </c>
      <c r="G14">
        <v>58</v>
      </c>
      <c r="H14" s="3">
        <v>3500</v>
      </c>
      <c r="I14" s="3">
        <f>SalesData[[#This Row],[cost_price]]*SalesData[[#This Row],[sales_quantity]]</f>
        <v>87000</v>
      </c>
      <c r="J14" s="3">
        <v>203000</v>
      </c>
      <c r="K14" s="4">
        <f>((SalesData[[#This Row],[Total Profit]]/SalesData[[#This Row],[total_revenue]])*100)/100</f>
        <v>0.5714285714285714</v>
      </c>
      <c r="L14" s="3">
        <f>SalesData[[#This Row],[total_revenue]]-SalesData[[#This Row],[Total Cost]]</f>
        <v>116000</v>
      </c>
      <c r="M14" s="4">
        <v>0</v>
      </c>
      <c r="N14" s="3">
        <v>3500</v>
      </c>
      <c r="O14" s="3">
        <f>IF(SalesData[[#This Row],[discount_given]] &gt; 0, SalesData[[#This Row],[sales_quantity]] * SalesData[[#This Row],[Discount_price]], 0)</f>
        <v>0</v>
      </c>
      <c r="P14" s="4">
        <f>((SalesData[[#This Row],[Sales with discount]]/SalesData[[#This Row],[total_revenue]])*100)/100</f>
        <v>0</v>
      </c>
      <c r="Q14" t="s">
        <v>20</v>
      </c>
      <c r="R14" s="9" t="s">
        <v>29</v>
      </c>
      <c r="S14" s="9" t="s">
        <v>30</v>
      </c>
      <c r="T14" s="10">
        <v>22312</v>
      </c>
      <c r="U14" s="9" t="s">
        <v>36</v>
      </c>
      <c r="V14" s="9" t="s">
        <v>24</v>
      </c>
      <c r="W14" s="9" t="s">
        <v>46</v>
      </c>
    </row>
    <row r="15" spans="1:28" x14ac:dyDescent="0.25">
      <c r="A15" s="1">
        <v>44719</v>
      </c>
      <c r="B15" s="9" t="s">
        <v>47</v>
      </c>
      <c r="C15" s="10">
        <v>14</v>
      </c>
      <c r="D15" s="9" t="s">
        <v>45</v>
      </c>
      <c r="E15" s="3">
        <v>3000</v>
      </c>
      <c r="F15" s="10">
        <v>119</v>
      </c>
      <c r="G15">
        <v>96</v>
      </c>
      <c r="H15" s="3">
        <v>7000</v>
      </c>
      <c r="I15" s="3">
        <f>SalesData[[#This Row],[cost_price]]*SalesData[[#This Row],[sales_quantity]]</f>
        <v>288000</v>
      </c>
      <c r="J15" s="3">
        <v>672000</v>
      </c>
      <c r="K15" s="4">
        <f>((SalesData[[#This Row],[Total Profit]]/SalesData[[#This Row],[total_revenue]])*100)/100</f>
        <v>0.5714285714285714</v>
      </c>
      <c r="L15" s="3">
        <f>SalesData[[#This Row],[total_revenue]]-SalesData[[#This Row],[Total Cost]]</f>
        <v>384000</v>
      </c>
      <c r="M15" s="4">
        <v>0.08</v>
      </c>
      <c r="N15" s="3">
        <v>6440</v>
      </c>
      <c r="O15" s="3">
        <f>IF(SalesData[[#This Row],[discount_given]] &gt; 0, SalesData[[#This Row],[sales_quantity]] * SalesData[[#This Row],[Discount_price]], 0)</f>
        <v>618240</v>
      </c>
      <c r="P15" s="4">
        <f>((SalesData[[#This Row],[Sales with discount]]/SalesData[[#This Row],[total_revenue]])*100)/100</f>
        <v>0.92</v>
      </c>
      <c r="Q15" t="s">
        <v>20</v>
      </c>
      <c r="R15" s="9" t="s">
        <v>21</v>
      </c>
      <c r="S15" s="9" t="s">
        <v>22</v>
      </c>
      <c r="T15" s="10">
        <v>21763</v>
      </c>
      <c r="U15" s="9" t="s">
        <v>36</v>
      </c>
      <c r="V15" s="9" t="s">
        <v>39</v>
      </c>
      <c r="W15" s="9" t="s">
        <v>31</v>
      </c>
    </row>
    <row r="16" spans="1:28" x14ac:dyDescent="0.25">
      <c r="A16" s="1">
        <v>44917</v>
      </c>
      <c r="B16" s="9" t="s">
        <v>37</v>
      </c>
      <c r="C16" s="10">
        <v>15</v>
      </c>
      <c r="D16" s="9" t="s">
        <v>48</v>
      </c>
      <c r="E16" s="3">
        <v>1500</v>
      </c>
      <c r="F16" s="10">
        <v>114</v>
      </c>
      <c r="G16">
        <v>41</v>
      </c>
      <c r="H16" s="3">
        <v>3500</v>
      </c>
      <c r="I16" s="3">
        <f>SalesData[[#This Row],[cost_price]]*SalesData[[#This Row],[sales_quantity]]</f>
        <v>61500</v>
      </c>
      <c r="J16" s="3">
        <v>143500</v>
      </c>
      <c r="K16" s="4">
        <f>((SalesData[[#This Row],[Total Profit]]/SalesData[[#This Row],[total_revenue]])*100)/100</f>
        <v>0.5714285714285714</v>
      </c>
      <c r="L16" s="3">
        <f>SalesData[[#This Row],[total_revenue]]-SalesData[[#This Row],[Total Cost]]</f>
        <v>82000</v>
      </c>
      <c r="M16" s="4">
        <v>0.02</v>
      </c>
      <c r="N16" s="3">
        <v>3430</v>
      </c>
      <c r="O16" s="3">
        <f>IF(SalesData[[#This Row],[discount_given]] &gt; 0, SalesData[[#This Row],[sales_quantity]] * SalesData[[#This Row],[Discount_price]], 0)</f>
        <v>140630</v>
      </c>
      <c r="P16" s="4">
        <f>((SalesData[[#This Row],[Sales with discount]]/SalesData[[#This Row],[total_revenue]])*100)/100</f>
        <v>0.98</v>
      </c>
      <c r="Q16" t="s">
        <v>28</v>
      </c>
      <c r="R16" s="9" t="s">
        <v>42</v>
      </c>
      <c r="S16" s="9" t="s">
        <v>22</v>
      </c>
      <c r="T16" s="10">
        <v>21021</v>
      </c>
      <c r="U16" s="9" t="s">
        <v>23</v>
      </c>
      <c r="V16" s="9" t="s">
        <v>40</v>
      </c>
      <c r="W16" s="9" t="s">
        <v>25</v>
      </c>
    </row>
    <row r="17" spans="1:23" x14ac:dyDescent="0.25">
      <c r="A17" s="1">
        <v>44568</v>
      </c>
      <c r="B17" s="9" t="s">
        <v>43</v>
      </c>
      <c r="C17" s="10">
        <v>16</v>
      </c>
      <c r="D17" s="9" t="s">
        <v>48</v>
      </c>
      <c r="E17" s="3">
        <v>1500</v>
      </c>
      <c r="F17" s="10">
        <v>86</v>
      </c>
      <c r="G17">
        <v>72</v>
      </c>
      <c r="H17" s="3">
        <v>3500</v>
      </c>
      <c r="I17" s="3">
        <f>SalesData[[#This Row],[cost_price]]*SalesData[[#This Row],[sales_quantity]]</f>
        <v>108000</v>
      </c>
      <c r="J17" s="3">
        <v>252000</v>
      </c>
      <c r="K17" s="4">
        <f>((SalesData[[#This Row],[Total Profit]]/SalesData[[#This Row],[total_revenue]])*100)/100</f>
        <v>0.5714285714285714</v>
      </c>
      <c r="L17" s="3">
        <f>SalesData[[#This Row],[total_revenue]]-SalesData[[#This Row],[Total Cost]]</f>
        <v>144000</v>
      </c>
      <c r="M17" s="4">
        <v>0.02</v>
      </c>
      <c r="N17" s="3">
        <v>3430</v>
      </c>
      <c r="O17" s="3">
        <f>IF(SalesData[[#This Row],[discount_given]] &gt; 0, SalesData[[#This Row],[sales_quantity]] * SalesData[[#This Row],[Discount_price]], 0)</f>
        <v>246960</v>
      </c>
      <c r="P17" s="4">
        <f>((SalesData[[#This Row],[Sales with discount]]/SalesData[[#This Row],[total_revenue]])*100)/100</f>
        <v>0.98</v>
      </c>
      <c r="Q17" t="s">
        <v>50</v>
      </c>
      <c r="R17" s="9" t="s">
        <v>34</v>
      </c>
      <c r="S17" s="9" t="s">
        <v>35</v>
      </c>
      <c r="T17" s="10">
        <v>21598</v>
      </c>
      <c r="U17" s="9" t="s">
        <v>36</v>
      </c>
      <c r="V17" s="9" t="s">
        <v>24</v>
      </c>
      <c r="W17" s="9" t="s">
        <v>25</v>
      </c>
    </row>
    <row r="18" spans="1:23" x14ac:dyDescent="0.25">
      <c r="A18" s="1">
        <v>44894</v>
      </c>
      <c r="B18" s="9" t="s">
        <v>44</v>
      </c>
      <c r="C18" s="10">
        <v>17</v>
      </c>
      <c r="D18" s="9" t="s">
        <v>19</v>
      </c>
      <c r="E18" s="3">
        <v>2500</v>
      </c>
      <c r="F18" s="10">
        <v>39</v>
      </c>
      <c r="G18">
        <v>36</v>
      </c>
      <c r="H18" s="3">
        <v>5000</v>
      </c>
      <c r="I18" s="3">
        <f>SalesData[[#This Row],[cost_price]]*SalesData[[#This Row],[sales_quantity]]</f>
        <v>90000</v>
      </c>
      <c r="J18" s="3">
        <v>180000</v>
      </c>
      <c r="K18" s="4">
        <f>((SalesData[[#This Row],[Total Profit]]/SalesData[[#This Row],[total_revenue]])*100)/100</f>
        <v>0.5</v>
      </c>
      <c r="L18" s="3">
        <f>SalesData[[#This Row],[total_revenue]]-SalesData[[#This Row],[Total Cost]]</f>
        <v>90000</v>
      </c>
      <c r="M18" s="4">
        <v>0</v>
      </c>
      <c r="N18" s="3">
        <v>5000</v>
      </c>
      <c r="O18" s="3">
        <f>IF(SalesData[[#This Row],[discount_given]] &gt; 0, SalesData[[#This Row],[sales_quantity]] * SalesData[[#This Row],[Discount_price]], 0)</f>
        <v>0</v>
      </c>
      <c r="P18" s="4">
        <f>((SalesData[[#This Row],[Sales with discount]]/SalesData[[#This Row],[total_revenue]])*100)/100</f>
        <v>0</v>
      </c>
      <c r="Q18" t="s">
        <v>28</v>
      </c>
      <c r="R18" s="9" t="s">
        <v>34</v>
      </c>
      <c r="S18" s="9" t="s">
        <v>30</v>
      </c>
      <c r="T18" s="10">
        <v>22258</v>
      </c>
      <c r="U18" s="9" t="s">
        <v>23</v>
      </c>
      <c r="V18" s="9" t="s">
        <v>40</v>
      </c>
      <c r="W18" s="9" t="s">
        <v>31</v>
      </c>
    </row>
    <row r="19" spans="1:23" x14ac:dyDescent="0.25">
      <c r="A19" s="1">
        <v>44555</v>
      </c>
      <c r="B19" s="9" t="s">
        <v>44</v>
      </c>
      <c r="C19" s="10">
        <v>18</v>
      </c>
      <c r="D19" s="9" t="s">
        <v>45</v>
      </c>
      <c r="E19" s="3">
        <v>3000</v>
      </c>
      <c r="F19" s="10">
        <v>149</v>
      </c>
      <c r="G19">
        <v>27</v>
      </c>
      <c r="H19" s="3">
        <v>7000</v>
      </c>
      <c r="I19" s="3">
        <f>SalesData[[#This Row],[cost_price]]*SalesData[[#This Row],[sales_quantity]]</f>
        <v>81000</v>
      </c>
      <c r="J19" s="3">
        <v>189000</v>
      </c>
      <c r="K19" s="4">
        <f>((SalesData[[#This Row],[Total Profit]]/SalesData[[#This Row],[total_revenue]])*100)/100</f>
        <v>0.5714285714285714</v>
      </c>
      <c r="L19" s="3">
        <f>SalesData[[#This Row],[total_revenue]]-SalesData[[#This Row],[Total Cost]]</f>
        <v>108000</v>
      </c>
      <c r="M19" s="4">
        <v>0.09</v>
      </c>
      <c r="N19" s="3">
        <v>6370</v>
      </c>
      <c r="O19" s="3">
        <f>IF(SalesData[[#This Row],[discount_given]] &gt; 0, SalesData[[#This Row],[sales_quantity]] * SalesData[[#This Row],[Discount_price]], 0)</f>
        <v>171990</v>
      </c>
      <c r="P19" s="4">
        <f>((SalesData[[#This Row],[Sales with discount]]/SalesData[[#This Row],[total_revenue]])*100)/100</f>
        <v>0.91</v>
      </c>
      <c r="Q19" t="s">
        <v>33</v>
      </c>
      <c r="R19" s="9" t="s">
        <v>29</v>
      </c>
      <c r="S19" s="9" t="s">
        <v>30</v>
      </c>
      <c r="T19" s="10">
        <v>22373</v>
      </c>
      <c r="U19" s="9" t="s">
        <v>23</v>
      </c>
      <c r="V19" s="9" t="s">
        <v>40</v>
      </c>
      <c r="W19" s="9" t="s">
        <v>25</v>
      </c>
    </row>
    <row r="20" spans="1:23" x14ac:dyDescent="0.25">
      <c r="A20" s="1">
        <v>44960</v>
      </c>
      <c r="B20" s="9" t="s">
        <v>43</v>
      </c>
      <c r="C20" s="10">
        <v>19</v>
      </c>
      <c r="D20" s="9" t="s">
        <v>27</v>
      </c>
      <c r="E20" s="3">
        <v>1500</v>
      </c>
      <c r="F20" s="10">
        <v>45</v>
      </c>
      <c r="G20">
        <v>19</v>
      </c>
      <c r="H20" s="3">
        <v>3000</v>
      </c>
      <c r="I20" s="3">
        <f>SalesData[[#This Row],[cost_price]]*SalesData[[#This Row],[sales_quantity]]</f>
        <v>28500</v>
      </c>
      <c r="J20" s="3">
        <v>57000</v>
      </c>
      <c r="K20" s="4">
        <f>((SalesData[[#This Row],[Total Profit]]/SalesData[[#This Row],[total_revenue]])*100)/100</f>
        <v>0.5</v>
      </c>
      <c r="L20" s="3">
        <f>SalesData[[#This Row],[total_revenue]]-SalesData[[#This Row],[Total Cost]]</f>
        <v>28500</v>
      </c>
      <c r="M20" s="4">
        <v>7.0000000000000007E-2</v>
      </c>
      <c r="N20" s="3">
        <v>2790</v>
      </c>
      <c r="O20" s="3">
        <f>IF(SalesData[[#This Row],[discount_given]] &gt; 0, SalesData[[#This Row],[sales_quantity]] * SalesData[[#This Row],[Discount_price]], 0)</f>
        <v>53010</v>
      </c>
      <c r="P20" s="4">
        <f>((SalesData[[#This Row],[Sales with discount]]/SalesData[[#This Row],[total_revenue]])*100)/100</f>
        <v>0.93</v>
      </c>
      <c r="Q20" t="s">
        <v>50</v>
      </c>
      <c r="R20" s="9" t="s">
        <v>42</v>
      </c>
      <c r="S20" s="9" t="s">
        <v>30</v>
      </c>
      <c r="T20" s="10">
        <v>21994</v>
      </c>
      <c r="U20" s="9" t="s">
        <v>23</v>
      </c>
      <c r="V20" s="9" t="s">
        <v>39</v>
      </c>
      <c r="W20" s="9" t="s">
        <v>46</v>
      </c>
    </row>
    <row r="21" spans="1:23" x14ac:dyDescent="0.25">
      <c r="A21" s="1">
        <v>45227</v>
      </c>
      <c r="B21" s="9" t="s">
        <v>32</v>
      </c>
      <c r="C21" s="10">
        <v>20</v>
      </c>
      <c r="D21" s="9" t="s">
        <v>51</v>
      </c>
      <c r="E21" s="3">
        <v>1000</v>
      </c>
      <c r="F21" s="10">
        <v>30</v>
      </c>
      <c r="G21">
        <v>56</v>
      </c>
      <c r="H21" s="3">
        <v>2500</v>
      </c>
      <c r="I21" s="3">
        <f>SalesData[[#This Row],[cost_price]]*SalesData[[#This Row],[sales_quantity]]</f>
        <v>56000</v>
      </c>
      <c r="J21" s="3">
        <v>140000</v>
      </c>
      <c r="K21" s="4">
        <f>((SalesData[[#This Row],[Total Profit]]/SalesData[[#This Row],[total_revenue]])*100)/100</f>
        <v>0.6</v>
      </c>
      <c r="L21" s="3">
        <f>SalesData[[#This Row],[total_revenue]]-SalesData[[#This Row],[Total Cost]]</f>
        <v>84000</v>
      </c>
      <c r="M21" s="4">
        <v>0.03</v>
      </c>
      <c r="N21" s="3">
        <v>2425</v>
      </c>
      <c r="O21" s="3">
        <f>IF(SalesData[[#This Row],[discount_given]] &gt; 0, SalesData[[#This Row],[sales_quantity]] * SalesData[[#This Row],[Discount_price]], 0)</f>
        <v>135800</v>
      </c>
      <c r="P21" s="4">
        <f>((SalesData[[#This Row],[Sales with discount]]/SalesData[[#This Row],[total_revenue]])*100)/100</f>
        <v>0.97</v>
      </c>
      <c r="Q21" t="s">
        <v>20</v>
      </c>
      <c r="R21" s="9" t="s">
        <v>34</v>
      </c>
      <c r="S21" s="9" t="s">
        <v>35</v>
      </c>
      <c r="T21" s="10">
        <v>22275</v>
      </c>
      <c r="U21" s="9" t="s">
        <v>36</v>
      </c>
      <c r="V21" s="9" t="s">
        <v>24</v>
      </c>
      <c r="W21" s="9" t="s">
        <v>25</v>
      </c>
    </row>
    <row r="22" spans="1:23" x14ac:dyDescent="0.25">
      <c r="A22" s="1">
        <v>44638</v>
      </c>
      <c r="B22" s="9" t="s">
        <v>49</v>
      </c>
      <c r="C22" s="10">
        <v>21</v>
      </c>
      <c r="D22" s="9" t="s">
        <v>48</v>
      </c>
      <c r="E22" s="3">
        <v>1500</v>
      </c>
      <c r="F22" s="10">
        <v>83</v>
      </c>
      <c r="G22">
        <v>12</v>
      </c>
      <c r="H22" s="3">
        <v>3500</v>
      </c>
      <c r="I22" s="3">
        <f>SalesData[[#This Row],[cost_price]]*SalesData[[#This Row],[sales_quantity]]</f>
        <v>18000</v>
      </c>
      <c r="J22" s="3">
        <v>42000</v>
      </c>
      <c r="K22" s="4">
        <f>((SalesData[[#This Row],[Total Profit]]/SalesData[[#This Row],[total_revenue]])*100)/100</f>
        <v>0.5714285714285714</v>
      </c>
      <c r="L22" s="3">
        <f>SalesData[[#This Row],[total_revenue]]-SalesData[[#This Row],[Total Cost]]</f>
        <v>24000</v>
      </c>
      <c r="M22" s="4">
        <v>0.01</v>
      </c>
      <c r="N22" s="3">
        <v>3465</v>
      </c>
      <c r="O22" s="3">
        <f>IF(SalesData[[#This Row],[discount_given]] &gt; 0, SalesData[[#This Row],[sales_quantity]] * SalesData[[#This Row],[Discount_price]], 0)</f>
        <v>41580</v>
      </c>
      <c r="P22" s="4">
        <f>((SalesData[[#This Row],[Sales with discount]]/SalesData[[#This Row],[total_revenue]])*100)/100</f>
        <v>0.99</v>
      </c>
      <c r="Q22" t="s">
        <v>33</v>
      </c>
      <c r="R22" s="9" t="s">
        <v>21</v>
      </c>
      <c r="S22" s="9" t="s">
        <v>22</v>
      </c>
      <c r="T22" s="10">
        <v>22467</v>
      </c>
      <c r="U22" s="9" t="s">
        <v>36</v>
      </c>
      <c r="V22" s="9" t="s">
        <v>40</v>
      </c>
      <c r="W22" s="9" t="s">
        <v>25</v>
      </c>
    </row>
    <row r="23" spans="1:23" x14ac:dyDescent="0.25">
      <c r="A23" s="1">
        <v>44948</v>
      </c>
      <c r="B23" s="9" t="s">
        <v>52</v>
      </c>
      <c r="C23" s="10">
        <v>22</v>
      </c>
      <c r="D23" s="9" t="s">
        <v>48</v>
      </c>
      <c r="E23" s="3">
        <v>1500</v>
      </c>
      <c r="F23" s="10">
        <v>56</v>
      </c>
      <c r="G23">
        <v>41</v>
      </c>
      <c r="H23" s="3">
        <v>3500</v>
      </c>
      <c r="I23" s="3">
        <f>SalesData[[#This Row],[cost_price]]*SalesData[[#This Row],[sales_quantity]]</f>
        <v>61500</v>
      </c>
      <c r="J23" s="3">
        <v>143500</v>
      </c>
      <c r="K23" s="4">
        <f>((SalesData[[#This Row],[Total Profit]]/SalesData[[#This Row],[total_revenue]])*100)/100</f>
        <v>0.5714285714285714</v>
      </c>
      <c r="L23" s="3">
        <f>SalesData[[#This Row],[total_revenue]]-SalesData[[#This Row],[Total Cost]]</f>
        <v>82000</v>
      </c>
      <c r="M23" s="4">
        <v>0.03</v>
      </c>
      <c r="N23" s="3">
        <v>3395</v>
      </c>
      <c r="O23" s="3">
        <f>IF(SalesData[[#This Row],[discount_given]] &gt; 0, SalesData[[#This Row],[sales_quantity]] * SalesData[[#This Row],[Discount_price]], 0)</f>
        <v>139195</v>
      </c>
      <c r="P23" s="4">
        <f>((SalesData[[#This Row],[Sales with discount]]/SalesData[[#This Row],[total_revenue]])*100)/100</f>
        <v>0.97</v>
      </c>
      <c r="Q23" t="s">
        <v>50</v>
      </c>
      <c r="R23" s="9" t="s">
        <v>21</v>
      </c>
      <c r="S23" s="9" t="s">
        <v>35</v>
      </c>
      <c r="T23" s="10">
        <v>21334</v>
      </c>
      <c r="U23" s="9" t="s">
        <v>23</v>
      </c>
      <c r="V23" s="9" t="s">
        <v>39</v>
      </c>
      <c r="W23" s="9" t="s">
        <v>46</v>
      </c>
    </row>
    <row r="24" spans="1:23" x14ac:dyDescent="0.25">
      <c r="A24" s="1">
        <v>44890</v>
      </c>
      <c r="B24" s="9" t="s">
        <v>52</v>
      </c>
      <c r="C24" s="10">
        <v>23</v>
      </c>
      <c r="D24" s="9" t="s">
        <v>51</v>
      </c>
      <c r="E24" s="3">
        <v>1000</v>
      </c>
      <c r="F24" s="10">
        <v>78</v>
      </c>
      <c r="G24">
        <v>14</v>
      </c>
      <c r="H24" s="3">
        <v>2500</v>
      </c>
      <c r="I24" s="3">
        <f>SalesData[[#This Row],[cost_price]]*SalesData[[#This Row],[sales_quantity]]</f>
        <v>14000</v>
      </c>
      <c r="J24" s="3">
        <v>35000</v>
      </c>
      <c r="K24" s="4">
        <f>((SalesData[[#This Row],[Total Profit]]/SalesData[[#This Row],[total_revenue]])*100)/100</f>
        <v>0.6</v>
      </c>
      <c r="L24" s="3">
        <f>SalesData[[#This Row],[total_revenue]]-SalesData[[#This Row],[Total Cost]]</f>
        <v>21000</v>
      </c>
      <c r="M24" s="4">
        <v>7.0000000000000007E-2</v>
      </c>
      <c r="N24" s="3">
        <v>2325</v>
      </c>
      <c r="O24" s="3">
        <f>IF(SalesData[[#This Row],[discount_given]] &gt; 0, SalesData[[#This Row],[sales_quantity]] * SalesData[[#This Row],[Discount_price]], 0)</f>
        <v>32550</v>
      </c>
      <c r="P24" s="4">
        <f>((SalesData[[#This Row],[Sales with discount]]/SalesData[[#This Row],[total_revenue]])*100)/100</f>
        <v>0.93</v>
      </c>
      <c r="Q24" t="s">
        <v>50</v>
      </c>
      <c r="R24" s="9" t="s">
        <v>34</v>
      </c>
      <c r="S24" s="9" t="s">
        <v>22</v>
      </c>
      <c r="T24" s="10">
        <v>22978</v>
      </c>
      <c r="U24" s="9" t="s">
        <v>36</v>
      </c>
      <c r="V24" s="9" t="s">
        <v>40</v>
      </c>
      <c r="W24" s="9" t="s">
        <v>25</v>
      </c>
    </row>
    <row r="25" spans="1:23" x14ac:dyDescent="0.25">
      <c r="A25" s="1">
        <v>45142</v>
      </c>
      <c r="B25" s="9" t="s">
        <v>41</v>
      </c>
      <c r="C25" s="10">
        <v>24</v>
      </c>
      <c r="D25" s="9" t="s">
        <v>51</v>
      </c>
      <c r="E25" s="3">
        <v>1000</v>
      </c>
      <c r="F25" s="10">
        <v>121</v>
      </c>
      <c r="G25">
        <v>12</v>
      </c>
      <c r="H25" s="3">
        <v>2500</v>
      </c>
      <c r="I25" s="3">
        <f>SalesData[[#This Row],[cost_price]]*SalesData[[#This Row],[sales_quantity]]</f>
        <v>12000</v>
      </c>
      <c r="J25" s="3">
        <v>30000</v>
      </c>
      <c r="K25" s="4">
        <f>((SalesData[[#This Row],[Total Profit]]/SalesData[[#This Row],[total_revenue]])*100)/100</f>
        <v>0.6</v>
      </c>
      <c r="L25" s="3">
        <f>SalesData[[#This Row],[total_revenue]]-SalesData[[#This Row],[Total Cost]]</f>
        <v>18000</v>
      </c>
      <c r="M25" s="4">
        <v>7.0000000000000007E-2</v>
      </c>
      <c r="N25" s="3">
        <v>2325</v>
      </c>
      <c r="O25" s="3">
        <f>IF(SalesData[[#This Row],[discount_given]] &gt; 0, SalesData[[#This Row],[sales_quantity]] * SalesData[[#This Row],[Discount_price]], 0)</f>
        <v>27900</v>
      </c>
      <c r="P25" s="4">
        <f>((SalesData[[#This Row],[Sales with discount]]/SalesData[[#This Row],[total_revenue]])*100)/100</f>
        <v>0.93</v>
      </c>
      <c r="Q25" t="s">
        <v>20</v>
      </c>
      <c r="R25" s="9" t="s">
        <v>34</v>
      </c>
      <c r="S25" s="9" t="s">
        <v>30</v>
      </c>
      <c r="T25" s="10">
        <v>22660</v>
      </c>
      <c r="U25" s="9" t="s">
        <v>36</v>
      </c>
      <c r="V25" s="9" t="s">
        <v>24</v>
      </c>
      <c r="W25" s="9" t="s">
        <v>25</v>
      </c>
    </row>
    <row r="26" spans="1:23" x14ac:dyDescent="0.25">
      <c r="A26" s="1">
        <v>45073</v>
      </c>
      <c r="B26" s="9" t="s">
        <v>26</v>
      </c>
      <c r="C26" s="10">
        <v>25</v>
      </c>
      <c r="D26" s="9" t="s">
        <v>27</v>
      </c>
      <c r="E26" s="3">
        <v>1500</v>
      </c>
      <c r="F26" s="10">
        <v>76</v>
      </c>
      <c r="G26">
        <v>51</v>
      </c>
      <c r="H26" s="3">
        <v>3000</v>
      </c>
      <c r="I26" s="3">
        <f>SalesData[[#This Row],[cost_price]]*SalesData[[#This Row],[sales_quantity]]</f>
        <v>76500</v>
      </c>
      <c r="J26" s="3">
        <v>153000</v>
      </c>
      <c r="K26" s="4">
        <f>((SalesData[[#This Row],[Total Profit]]/SalesData[[#This Row],[total_revenue]])*100)/100</f>
        <v>0.5</v>
      </c>
      <c r="L26" s="3">
        <f>SalesData[[#This Row],[total_revenue]]-SalesData[[#This Row],[Total Cost]]</f>
        <v>76500</v>
      </c>
      <c r="M26" s="4">
        <v>0.03</v>
      </c>
      <c r="N26" s="3">
        <v>2910</v>
      </c>
      <c r="O26" s="3">
        <f>IF(SalesData[[#This Row],[discount_given]] &gt; 0, SalesData[[#This Row],[sales_quantity]] * SalesData[[#This Row],[Discount_price]], 0)</f>
        <v>148410</v>
      </c>
      <c r="P26" s="4">
        <f>((SalesData[[#This Row],[Sales with discount]]/SalesData[[#This Row],[total_revenue]])*100)/100</f>
        <v>0.97</v>
      </c>
      <c r="Q26" t="s">
        <v>33</v>
      </c>
      <c r="R26" s="9" t="s">
        <v>34</v>
      </c>
      <c r="S26" s="9" t="s">
        <v>22</v>
      </c>
      <c r="T26" s="10">
        <v>22071</v>
      </c>
      <c r="U26" s="9" t="s">
        <v>23</v>
      </c>
      <c r="V26" s="9" t="s">
        <v>40</v>
      </c>
      <c r="W26" s="9" t="s">
        <v>25</v>
      </c>
    </row>
    <row r="27" spans="1:23" x14ac:dyDescent="0.25">
      <c r="A27" s="1">
        <v>44913</v>
      </c>
      <c r="B27" s="9" t="s">
        <v>43</v>
      </c>
      <c r="C27" s="10">
        <v>26</v>
      </c>
      <c r="D27" s="9" t="s">
        <v>51</v>
      </c>
      <c r="E27" s="3">
        <v>1000</v>
      </c>
      <c r="F27" s="10">
        <v>18</v>
      </c>
      <c r="G27">
        <v>40</v>
      </c>
      <c r="H27" s="3">
        <v>2500</v>
      </c>
      <c r="I27" s="3">
        <f>SalesData[[#This Row],[cost_price]]*SalesData[[#This Row],[sales_quantity]]</f>
        <v>40000</v>
      </c>
      <c r="J27" s="3">
        <v>100000</v>
      </c>
      <c r="K27" s="4">
        <f>((SalesData[[#This Row],[Total Profit]]/SalesData[[#This Row],[total_revenue]])*100)/100</f>
        <v>0.6</v>
      </c>
      <c r="L27" s="3">
        <f>SalesData[[#This Row],[total_revenue]]-SalesData[[#This Row],[Total Cost]]</f>
        <v>60000</v>
      </c>
      <c r="M27" s="4">
        <v>0.06</v>
      </c>
      <c r="N27" s="3">
        <v>2350</v>
      </c>
      <c r="O27" s="3">
        <f>IF(SalesData[[#This Row],[discount_given]] &gt; 0, SalesData[[#This Row],[sales_quantity]] * SalesData[[#This Row],[Discount_price]], 0)</f>
        <v>94000</v>
      </c>
      <c r="P27" s="4">
        <f>((SalesData[[#This Row],[Sales with discount]]/SalesData[[#This Row],[total_revenue]])*100)/100</f>
        <v>0.94</v>
      </c>
      <c r="Q27" t="s">
        <v>38</v>
      </c>
      <c r="R27" s="9" t="s">
        <v>34</v>
      </c>
      <c r="S27" s="9" t="s">
        <v>22</v>
      </c>
      <c r="T27" s="10">
        <v>21387</v>
      </c>
      <c r="U27" s="9" t="s">
        <v>23</v>
      </c>
      <c r="V27" s="9" t="s">
        <v>40</v>
      </c>
      <c r="W27" s="9" t="s">
        <v>25</v>
      </c>
    </row>
    <row r="28" spans="1:23" x14ac:dyDescent="0.25">
      <c r="A28" s="1">
        <v>44772</v>
      </c>
      <c r="B28" s="9" t="s">
        <v>49</v>
      </c>
      <c r="C28" s="10">
        <v>27</v>
      </c>
      <c r="D28" s="9" t="s">
        <v>19</v>
      </c>
      <c r="E28" s="3">
        <v>2500</v>
      </c>
      <c r="F28" s="10">
        <v>74</v>
      </c>
      <c r="G28">
        <v>98</v>
      </c>
      <c r="H28" s="3">
        <v>5000</v>
      </c>
      <c r="I28" s="3">
        <f>SalesData[[#This Row],[cost_price]]*SalesData[[#This Row],[sales_quantity]]</f>
        <v>245000</v>
      </c>
      <c r="J28" s="3">
        <v>490000</v>
      </c>
      <c r="K28" s="4">
        <f>((SalesData[[#This Row],[Total Profit]]/SalesData[[#This Row],[total_revenue]])*100)/100</f>
        <v>0.5</v>
      </c>
      <c r="L28" s="3">
        <f>SalesData[[#This Row],[total_revenue]]-SalesData[[#This Row],[Total Cost]]</f>
        <v>245000</v>
      </c>
      <c r="M28" s="4">
        <v>0</v>
      </c>
      <c r="N28" s="3">
        <v>5000</v>
      </c>
      <c r="O28" s="3">
        <f>IF(SalesData[[#This Row],[discount_given]] &gt; 0, SalesData[[#This Row],[sales_quantity]] * SalesData[[#This Row],[Discount_price]], 0)</f>
        <v>0</v>
      </c>
      <c r="P28" s="4">
        <f>((SalesData[[#This Row],[Sales with discount]]/SalesData[[#This Row],[total_revenue]])*100)/100</f>
        <v>0</v>
      </c>
      <c r="Q28" t="s">
        <v>28</v>
      </c>
      <c r="R28" s="9" t="s">
        <v>34</v>
      </c>
      <c r="S28" s="9" t="s">
        <v>30</v>
      </c>
      <c r="T28" s="10">
        <v>22022</v>
      </c>
      <c r="U28" s="9" t="s">
        <v>36</v>
      </c>
      <c r="V28" s="9" t="s">
        <v>40</v>
      </c>
      <c r="W28" s="9" t="s">
        <v>31</v>
      </c>
    </row>
    <row r="29" spans="1:23" x14ac:dyDescent="0.25">
      <c r="A29" s="1">
        <v>44354</v>
      </c>
      <c r="B29" s="9" t="s">
        <v>41</v>
      </c>
      <c r="C29" s="10">
        <v>28</v>
      </c>
      <c r="D29" s="9" t="s">
        <v>45</v>
      </c>
      <c r="E29" s="3">
        <v>3000</v>
      </c>
      <c r="F29" s="10">
        <v>142</v>
      </c>
      <c r="G29">
        <v>68</v>
      </c>
      <c r="H29" s="3">
        <v>7000</v>
      </c>
      <c r="I29" s="3">
        <f>SalesData[[#This Row],[cost_price]]*SalesData[[#This Row],[sales_quantity]]</f>
        <v>204000</v>
      </c>
      <c r="J29" s="3">
        <v>476000</v>
      </c>
      <c r="K29" s="4">
        <f>((SalesData[[#This Row],[Total Profit]]/SalesData[[#This Row],[total_revenue]])*100)/100</f>
        <v>0.5714285714285714</v>
      </c>
      <c r="L29" s="3">
        <f>SalesData[[#This Row],[total_revenue]]-SalesData[[#This Row],[Total Cost]]</f>
        <v>272000</v>
      </c>
      <c r="M29" s="4">
        <v>0.01</v>
      </c>
      <c r="N29" s="3">
        <v>6930</v>
      </c>
      <c r="O29" s="3">
        <f>IF(SalesData[[#This Row],[discount_given]] &gt; 0, SalesData[[#This Row],[sales_quantity]] * SalesData[[#This Row],[Discount_price]], 0)</f>
        <v>471240</v>
      </c>
      <c r="P29" s="4">
        <f>((SalesData[[#This Row],[Sales with discount]]/SalesData[[#This Row],[total_revenue]])*100)/100</f>
        <v>0.99</v>
      </c>
      <c r="Q29" t="s">
        <v>50</v>
      </c>
      <c r="R29" s="9" t="s">
        <v>21</v>
      </c>
      <c r="S29" s="9" t="s">
        <v>22</v>
      </c>
      <c r="T29" s="10">
        <v>22737</v>
      </c>
      <c r="U29" s="9" t="s">
        <v>23</v>
      </c>
      <c r="V29" s="9" t="s">
        <v>39</v>
      </c>
      <c r="W29" s="9" t="s">
        <v>31</v>
      </c>
    </row>
    <row r="30" spans="1:23" x14ac:dyDescent="0.25">
      <c r="A30" s="1">
        <v>44381</v>
      </c>
      <c r="B30" s="9" t="s">
        <v>26</v>
      </c>
      <c r="C30" s="10">
        <v>29</v>
      </c>
      <c r="D30" s="9" t="s">
        <v>19</v>
      </c>
      <c r="E30" s="3">
        <v>2500</v>
      </c>
      <c r="F30" s="10">
        <v>95</v>
      </c>
      <c r="G30">
        <v>91</v>
      </c>
      <c r="H30" s="3">
        <v>5000</v>
      </c>
      <c r="I30" s="3">
        <f>SalesData[[#This Row],[cost_price]]*SalesData[[#This Row],[sales_quantity]]</f>
        <v>227500</v>
      </c>
      <c r="J30" s="3">
        <v>455000</v>
      </c>
      <c r="K30" s="4">
        <f>((SalesData[[#This Row],[Total Profit]]/SalesData[[#This Row],[total_revenue]])*100)/100</f>
        <v>0.5</v>
      </c>
      <c r="L30" s="3">
        <f>SalesData[[#This Row],[total_revenue]]-SalesData[[#This Row],[Total Cost]]</f>
        <v>227500</v>
      </c>
      <c r="M30" s="4">
        <v>7.0000000000000007E-2</v>
      </c>
      <c r="N30" s="3">
        <v>4650</v>
      </c>
      <c r="O30" s="3">
        <f>IF(SalesData[[#This Row],[discount_given]] &gt; 0, SalesData[[#This Row],[sales_quantity]] * SalesData[[#This Row],[Discount_price]], 0)</f>
        <v>423150</v>
      </c>
      <c r="P30" s="4">
        <f>((SalesData[[#This Row],[Sales with discount]]/SalesData[[#This Row],[total_revenue]])*100)/100</f>
        <v>0.93</v>
      </c>
      <c r="Q30" t="s">
        <v>28</v>
      </c>
      <c r="R30" s="9" t="s">
        <v>29</v>
      </c>
      <c r="S30" s="9" t="s">
        <v>30</v>
      </c>
      <c r="T30" s="10">
        <v>22207</v>
      </c>
      <c r="U30" s="9" t="s">
        <v>23</v>
      </c>
      <c r="V30" s="9" t="s">
        <v>40</v>
      </c>
      <c r="W30" s="9" t="s">
        <v>31</v>
      </c>
    </row>
    <row r="31" spans="1:23" x14ac:dyDescent="0.25">
      <c r="A31" s="1">
        <v>44441</v>
      </c>
      <c r="B31" s="9" t="s">
        <v>47</v>
      </c>
      <c r="C31" s="10">
        <v>30</v>
      </c>
      <c r="D31" s="9" t="s">
        <v>48</v>
      </c>
      <c r="E31" s="3">
        <v>1500</v>
      </c>
      <c r="F31" s="10">
        <v>22</v>
      </c>
      <c r="G31">
        <v>48</v>
      </c>
      <c r="H31" s="3">
        <v>3500</v>
      </c>
      <c r="I31" s="3">
        <f>SalesData[[#This Row],[cost_price]]*SalesData[[#This Row],[sales_quantity]]</f>
        <v>72000</v>
      </c>
      <c r="J31" s="3">
        <v>168000</v>
      </c>
      <c r="K31" s="4">
        <f>((SalesData[[#This Row],[Total Profit]]/SalesData[[#This Row],[total_revenue]])*100)/100</f>
        <v>0.5714285714285714</v>
      </c>
      <c r="L31" s="3">
        <f>SalesData[[#This Row],[total_revenue]]-SalesData[[#This Row],[Total Cost]]</f>
        <v>96000</v>
      </c>
      <c r="M31" s="4">
        <v>0.1</v>
      </c>
      <c r="N31" s="3">
        <v>3150</v>
      </c>
      <c r="O31" s="3">
        <f>IF(SalesData[[#This Row],[discount_given]] &gt; 0, SalesData[[#This Row],[sales_quantity]] * SalesData[[#This Row],[Discount_price]], 0)</f>
        <v>151200</v>
      </c>
      <c r="P31" s="4">
        <f>((SalesData[[#This Row],[Sales with discount]]/SalesData[[#This Row],[total_revenue]])*100)/100</f>
        <v>0.9</v>
      </c>
      <c r="Q31" t="s">
        <v>20</v>
      </c>
      <c r="R31" s="9" t="s">
        <v>21</v>
      </c>
      <c r="S31" s="9" t="s">
        <v>22</v>
      </c>
      <c r="T31" s="10">
        <v>21153</v>
      </c>
      <c r="U31" s="9" t="s">
        <v>36</v>
      </c>
      <c r="V31" s="9" t="s">
        <v>40</v>
      </c>
      <c r="W31" s="9" t="s">
        <v>46</v>
      </c>
    </row>
    <row r="32" spans="1:23" x14ac:dyDescent="0.25">
      <c r="A32" s="1">
        <v>45170</v>
      </c>
      <c r="B32" s="9" t="s">
        <v>32</v>
      </c>
      <c r="C32" s="10">
        <v>31</v>
      </c>
      <c r="D32" s="9" t="s">
        <v>48</v>
      </c>
      <c r="E32" s="3">
        <v>1500</v>
      </c>
      <c r="F32" s="10">
        <v>71</v>
      </c>
      <c r="G32">
        <v>75</v>
      </c>
      <c r="H32" s="3">
        <v>3500</v>
      </c>
      <c r="I32" s="3">
        <f>SalesData[[#This Row],[cost_price]]*SalesData[[#This Row],[sales_quantity]]</f>
        <v>112500</v>
      </c>
      <c r="J32" s="3">
        <v>262500</v>
      </c>
      <c r="K32" s="4">
        <f>((SalesData[[#This Row],[Total Profit]]/SalesData[[#This Row],[total_revenue]])*100)/100</f>
        <v>0.5714285714285714</v>
      </c>
      <c r="L32" s="3">
        <f>SalesData[[#This Row],[total_revenue]]-SalesData[[#This Row],[Total Cost]]</f>
        <v>150000</v>
      </c>
      <c r="M32" s="4">
        <v>0.05</v>
      </c>
      <c r="N32" s="3">
        <v>3325</v>
      </c>
      <c r="O32" s="3">
        <f>IF(SalesData[[#This Row],[discount_given]] &gt; 0, SalesData[[#This Row],[sales_quantity]] * SalesData[[#This Row],[Discount_price]], 0)</f>
        <v>249375</v>
      </c>
      <c r="P32" s="4">
        <f>((SalesData[[#This Row],[Sales with discount]]/SalesData[[#This Row],[total_revenue]])*100)/100</f>
        <v>0.95</v>
      </c>
      <c r="Q32" t="s">
        <v>33</v>
      </c>
      <c r="R32" s="9" t="s">
        <v>34</v>
      </c>
      <c r="S32" s="9" t="s">
        <v>30</v>
      </c>
      <c r="T32" s="10">
        <v>21937</v>
      </c>
      <c r="U32" s="9" t="s">
        <v>23</v>
      </c>
      <c r="V32" s="9" t="s">
        <v>40</v>
      </c>
      <c r="W32" s="9" t="s">
        <v>25</v>
      </c>
    </row>
    <row r="33" spans="1:23" x14ac:dyDescent="0.25">
      <c r="A33" s="1">
        <v>45277</v>
      </c>
      <c r="B33" s="9" t="s">
        <v>43</v>
      </c>
      <c r="C33" s="10">
        <v>32</v>
      </c>
      <c r="D33" s="9" t="s">
        <v>45</v>
      </c>
      <c r="E33" s="3">
        <v>3000</v>
      </c>
      <c r="F33" s="10">
        <v>45</v>
      </c>
      <c r="G33">
        <v>65</v>
      </c>
      <c r="H33" s="3">
        <v>7000</v>
      </c>
      <c r="I33" s="3">
        <f>SalesData[[#This Row],[cost_price]]*SalesData[[#This Row],[sales_quantity]]</f>
        <v>195000</v>
      </c>
      <c r="J33" s="3">
        <v>455000</v>
      </c>
      <c r="K33" s="4">
        <f>((SalesData[[#This Row],[Total Profit]]/SalesData[[#This Row],[total_revenue]])*100)/100</f>
        <v>0.5714285714285714</v>
      </c>
      <c r="L33" s="3">
        <f>SalesData[[#This Row],[total_revenue]]-SalesData[[#This Row],[Total Cost]]</f>
        <v>260000</v>
      </c>
      <c r="M33" s="4">
        <v>0.08</v>
      </c>
      <c r="N33" s="3">
        <v>6440</v>
      </c>
      <c r="O33" s="3">
        <f>IF(SalesData[[#This Row],[discount_given]] &gt; 0, SalesData[[#This Row],[sales_quantity]] * SalesData[[#This Row],[Discount_price]], 0)</f>
        <v>418600</v>
      </c>
      <c r="P33" s="4">
        <f>((SalesData[[#This Row],[Sales with discount]]/SalesData[[#This Row],[total_revenue]])*100)/100</f>
        <v>0.92</v>
      </c>
      <c r="Q33" t="s">
        <v>33</v>
      </c>
      <c r="R33" s="9" t="s">
        <v>34</v>
      </c>
      <c r="S33" s="9" t="s">
        <v>30</v>
      </c>
      <c r="T33" s="10">
        <v>21235</v>
      </c>
      <c r="U33" s="9" t="s">
        <v>36</v>
      </c>
      <c r="V33" s="9" t="s">
        <v>24</v>
      </c>
      <c r="W33" s="9" t="s">
        <v>46</v>
      </c>
    </row>
    <row r="34" spans="1:23" x14ac:dyDescent="0.25">
      <c r="A34" s="1">
        <v>45001</v>
      </c>
      <c r="B34" s="9" t="s">
        <v>41</v>
      </c>
      <c r="C34" s="10">
        <v>33</v>
      </c>
      <c r="D34" s="9" t="s">
        <v>48</v>
      </c>
      <c r="E34" s="3">
        <v>1500</v>
      </c>
      <c r="F34" s="10">
        <v>76</v>
      </c>
      <c r="G34">
        <v>68</v>
      </c>
      <c r="H34" s="3">
        <v>3500</v>
      </c>
      <c r="I34" s="3">
        <f>SalesData[[#This Row],[cost_price]]*SalesData[[#This Row],[sales_quantity]]</f>
        <v>102000</v>
      </c>
      <c r="J34" s="3">
        <v>238000</v>
      </c>
      <c r="K34" s="4">
        <f>((SalesData[[#This Row],[Total Profit]]/SalesData[[#This Row],[total_revenue]])*100)/100</f>
        <v>0.5714285714285714</v>
      </c>
      <c r="L34" s="3">
        <f>SalesData[[#This Row],[total_revenue]]-SalesData[[#This Row],[Total Cost]]</f>
        <v>136000</v>
      </c>
      <c r="M34" s="4">
        <v>0.01</v>
      </c>
      <c r="N34" s="3">
        <v>3465</v>
      </c>
      <c r="O34" s="3">
        <f>IF(SalesData[[#This Row],[discount_given]] &gt; 0, SalesData[[#This Row],[sales_quantity]] * SalesData[[#This Row],[Discount_price]], 0)</f>
        <v>235620</v>
      </c>
      <c r="P34" s="4">
        <f>((SalesData[[#This Row],[Sales with discount]]/SalesData[[#This Row],[total_revenue]])*100)/100</f>
        <v>0.99</v>
      </c>
      <c r="Q34" t="s">
        <v>50</v>
      </c>
      <c r="R34" s="9" t="s">
        <v>21</v>
      </c>
      <c r="S34" s="9" t="s">
        <v>30</v>
      </c>
      <c r="T34" s="10">
        <v>22802</v>
      </c>
      <c r="U34" s="9" t="s">
        <v>36</v>
      </c>
      <c r="V34" s="9" t="s">
        <v>40</v>
      </c>
      <c r="W34" s="9" t="s">
        <v>31</v>
      </c>
    </row>
    <row r="35" spans="1:23" x14ac:dyDescent="0.25">
      <c r="A35" s="1">
        <v>44586</v>
      </c>
      <c r="B35" s="9" t="s">
        <v>18</v>
      </c>
      <c r="C35" s="10">
        <v>34</v>
      </c>
      <c r="D35" s="9" t="s">
        <v>19</v>
      </c>
      <c r="E35" s="3">
        <v>2500</v>
      </c>
      <c r="F35" s="10">
        <v>145</v>
      </c>
      <c r="G35">
        <v>74</v>
      </c>
      <c r="H35" s="3">
        <v>5000</v>
      </c>
      <c r="I35" s="3">
        <f>SalesData[[#This Row],[cost_price]]*SalesData[[#This Row],[sales_quantity]]</f>
        <v>185000</v>
      </c>
      <c r="J35" s="3">
        <v>370000</v>
      </c>
      <c r="K35" s="4">
        <f>((SalesData[[#This Row],[Total Profit]]/SalesData[[#This Row],[total_revenue]])*100)/100</f>
        <v>0.5</v>
      </c>
      <c r="L35" s="3">
        <f>SalesData[[#This Row],[total_revenue]]-SalesData[[#This Row],[Total Cost]]</f>
        <v>185000</v>
      </c>
      <c r="M35" s="4">
        <v>0.09</v>
      </c>
      <c r="N35" s="3">
        <v>4550</v>
      </c>
      <c r="O35" s="3">
        <f>IF(SalesData[[#This Row],[discount_given]] &gt; 0, SalesData[[#This Row],[sales_quantity]] * SalesData[[#This Row],[Discount_price]], 0)</f>
        <v>336700</v>
      </c>
      <c r="P35" s="4">
        <f>((SalesData[[#This Row],[Sales with discount]]/SalesData[[#This Row],[total_revenue]])*100)/100</f>
        <v>0.91</v>
      </c>
      <c r="Q35" t="s">
        <v>20</v>
      </c>
      <c r="R35" s="9" t="s">
        <v>34</v>
      </c>
      <c r="S35" s="9" t="s">
        <v>35</v>
      </c>
      <c r="T35" s="10">
        <v>21744</v>
      </c>
      <c r="U35" s="9" t="s">
        <v>23</v>
      </c>
      <c r="V35" s="9" t="s">
        <v>24</v>
      </c>
      <c r="W35" s="9" t="s">
        <v>46</v>
      </c>
    </row>
    <row r="36" spans="1:23" x14ac:dyDescent="0.25">
      <c r="A36" s="1">
        <v>44687</v>
      </c>
      <c r="B36" s="9" t="s">
        <v>18</v>
      </c>
      <c r="C36" s="10">
        <v>35</v>
      </c>
      <c r="D36" s="9" t="s">
        <v>48</v>
      </c>
      <c r="E36" s="3">
        <v>1500</v>
      </c>
      <c r="F36" s="10">
        <v>25</v>
      </c>
      <c r="G36">
        <v>1</v>
      </c>
      <c r="H36" s="3">
        <v>3500</v>
      </c>
      <c r="I36" s="3">
        <f>SalesData[[#This Row],[cost_price]]*SalesData[[#This Row],[sales_quantity]]</f>
        <v>1500</v>
      </c>
      <c r="J36" s="3">
        <v>3500</v>
      </c>
      <c r="K36" s="4">
        <f>((SalesData[[#This Row],[Total Profit]]/SalesData[[#This Row],[total_revenue]])*100)/100</f>
        <v>0.5714285714285714</v>
      </c>
      <c r="L36" s="3">
        <f>SalesData[[#This Row],[total_revenue]]-SalesData[[#This Row],[Total Cost]]</f>
        <v>2000</v>
      </c>
      <c r="M36" s="4">
        <v>0.06</v>
      </c>
      <c r="N36" s="3">
        <v>3290</v>
      </c>
      <c r="O36" s="3">
        <f>IF(SalesData[[#This Row],[discount_given]] &gt; 0, SalesData[[#This Row],[sales_quantity]] * SalesData[[#This Row],[Discount_price]], 0)</f>
        <v>3290</v>
      </c>
      <c r="P36" s="4">
        <f>((SalesData[[#This Row],[Sales with discount]]/SalesData[[#This Row],[total_revenue]])*100)/100</f>
        <v>0.94</v>
      </c>
      <c r="Q36" t="s">
        <v>28</v>
      </c>
      <c r="R36" s="9" t="s">
        <v>34</v>
      </c>
      <c r="S36" s="9" t="s">
        <v>22</v>
      </c>
      <c r="T36" s="10">
        <v>21371</v>
      </c>
      <c r="U36" s="9" t="s">
        <v>36</v>
      </c>
      <c r="V36" s="9" t="s">
        <v>39</v>
      </c>
      <c r="W36" s="9" t="s">
        <v>46</v>
      </c>
    </row>
    <row r="37" spans="1:23" x14ac:dyDescent="0.25">
      <c r="A37" s="1">
        <v>44799</v>
      </c>
      <c r="B37" s="9" t="s">
        <v>52</v>
      </c>
      <c r="C37" s="10">
        <v>36</v>
      </c>
      <c r="D37" s="9" t="s">
        <v>51</v>
      </c>
      <c r="E37" s="3">
        <v>1000</v>
      </c>
      <c r="F37" s="10">
        <v>28</v>
      </c>
      <c r="G37">
        <v>95</v>
      </c>
      <c r="H37" s="3">
        <v>2500</v>
      </c>
      <c r="I37" s="3">
        <f>SalesData[[#This Row],[cost_price]]*SalesData[[#This Row],[sales_quantity]]</f>
        <v>95000</v>
      </c>
      <c r="J37" s="3">
        <v>237500</v>
      </c>
      <c r="K37" s="4">
        <f>((SalesData[[#This Row],[Total Profit]]/SalesData[[#This Row],[total_revenue]])*100)/100</f>
        <v>0.6</v>
      </c>
      <c r="L37" s="3">
        <f>SalesData[[#This Row],[total_revenue]]-SalesData[[#This Row],[Total Cost]]</f>
        <v>142500</v>
      </c>
      <c r="M37" s="4">
        <v>0.08</v>
      </c>
      <c r="N37" s="3">
        <v>2300</v>
      </c>
      <c r="O37" s="3">
        <f>IF(SalesData[[#This Row],[discount_given]] &gt; 0, SalesData[[#This Row],[sales_quantity]] * SalesData[[#This Row],[Discount_price]], 0)</f>
        <v>218500</v>
      </c>
      <c r="P37" s="4">
        <f>((SalesData[[#This Row],[Sales with discount]]/SalesData[[#This Row],[total_revenue]])*100)/100</f>
        <v>0.92</v>
      </c>
      <c r="Q37" t="s">
        <v>33</v>
      </c>
      <c r="R37" s="9" t="s">
        <v>21</v>
      </c>
      <c r="S37" s="9" t="s">
        <v>22</v>
      </c>
      <c r="T37" s="10">
        <v>22180</v>
      </c>
      <c r="U37" s="9" t="s">
        <v>23</v>
      </c>
      <c r="V37" s="9" t="s">
        <v>39</v>
      </c>
      <c r="W37" s="9" t="s">
        <v>46</v>
      </c>
    </row>
    <row r="38" spans="1:23" x14ac:dyDescent="0.25">
      <c r="A38" s="1">
        <v>45162</v>
      </c>
      <c r="B38" s="9" t="s">
        <v>32</v>
      </c>
      <c r="C38" s="10">
        <v>37</v>
      </c>
      <c r="D38" s="9" t="s">
        <v>27</v>
      </c>
      <c r="E38" s="3">
        <v>1500</v>
      </c>
      <c r="F38" s="10">
        <v>144</v>
      </c>
      <c r="G38">
        <v>94</v>
      </c>
      <c r="H38" s="3">
        <v>3000</v>
      </c>
      <c r="I38" s="3">
        <f>SalesData[[#This Row],[cost_price]]*SalesData[[#This Row],[sales_quantity]]</f>
        <v>141000</v>
      </c>
      <c r="J38" s="3">
        <v>282000</v>
      </c>
      <c r="K38" s="4">
        <f>((SalesData[[#This Row],[Total Profit]]/SalesData[[#This Row],[total_revenue]])*100)/100</f>
        <v>0.5</v>
      </c>
      <c r="L38" s="3">
        <f>SalesData[[#This Row],[total_revenue]]-SalesData[[#This Row],[Total Cost]]</f>
        <v>141000</v>
      </c>
      <c r="M38" s="4">
        <v>0.09</v>
      </c>
      <c r="N38" s="3">
        <v>2730</v>
      </c>
      <c r="O38" s="3">
        <f>IF(SalesData[[#This Row],[discount_given]] &gt; 0, SalesData[[#This Row],[sales_quantity]] * SalesData[[#This Row],[Discount_price]], 0)</f>
        <v>256620</v>
      </c>
      <c r="P38" s="4">
        <f>((SalesData[[#This Row],[Sales with discount]]/SalesData[[#This Row],[total_revenue]])*100)/100</f>
        <v>0.91</v>
      </c>
      <c r="Q38" t="s">
        <v>28</v>
      </c>
      <c r="R38" s="9" t="s">
        <v>42</v>
      </c>
      <c r="S38" s="9" t="s">
        <v>22</v>
      </c>
      <c r="T38" s="10">
        <v>21827</v>
      </c>
      <c r="U38" s="9" t="s">
        <v>23</v>
      </c>
      <c r="V38" s="9" t="s">
        <v>39</v>
      </c>
      <c r="W38" s="9" t="s">
        <v>46</v>
      </c>
    </row>
    <row r="39" spans="1:23" x14ac:dyDescent="0.25">
      <c r="A39" s="1">
        <v>45180</v>
      </c>
      <c r="B39" s="9" t="s">
        <v>32</v>
      </c>
      <c r="C39" s="10">
        <v>38</v>
      </c>
      <c r="D39" s="9" t="s">
        <v>19</v>
      </c>
      <c r="E39" s="3">
        <v>2500</v>
      </c>
      <c r="F39" s="10">
        <v>44</v>
      </c>
      <c r="G39">
        <v>100</v>
      </c>
      <c r="H39" s="3">
        <v>5000</v>
      </c>
      <c r="I39" s="3">
        <f>SalesData[[#This Row],[cost_price]]*SalesData[[#This Row],[sales_quantity]]</f>
        <v>250000</v>
      </c>
      <c r="J39" s="3">
        <v>500000</v>
      </c>
      <c r="K39" s="4">
        <f>((SalesData[[#This Row],[Total Profit]]/SalesData[[#This Row],[total_revenue]])*100)/100</f>
        <v>0.5</v>
      </c>
      <c r="L39" s="3">
        <f>SalesData[[#This Row],[total_revenue]]-SalesData[[#This Row],[Total Cost]]</f>
        <v>250000</v>
      </c>
      <c r="M39" s="4">
        <v>0.1</v>
      </c>
      <c r="N39" s="3">
        <v>4500</v>
      </c>
      <c r="O39" s="3">
        <f>IF(SalesData[[#This Row],[discount_given]] &gt; 0, SalesData[[#This Row],[sales_quantity]] * SalesData[[#This Row],[Discount_price]], 0)</f>
        <v>450000</v>
      </c>
      <c r="P39" s="4">
        <f>((SalesData[[#This Row],[Sales with discount]]/SalesData[[#This Row],[total_revenue]])*100)/100</f>
        <v>0.9</v>
      </c>
      <c r="Q39" t="s">
        <v>28</v>
      </c>
      <c r="R39" s="9" t="s">
        <v>29</v>
      </c>
      <c r="S39" s="9" t="s">
        <v>30</v>
      </c>
      <c r="T39" s="10">
        <v>22404</v>
      </c>
      <c r="U39" s="9" t="s">
        <v>36</v>
      </c>
      <c r="V39" s="9" t="s">
        <v>24</v>
      </c>
      <c r="W39" s="9" t="s">
        <v>31</v>
      </c>
    </row>
    <row r="40" spans="1:23" x14ac:dyDescent="0.25">
      <c r="A40" s="1">
        <v>45090</v>
      </c>
      <c r="B40" s="9" t="s">
        <v>41</v>
      </c>
      <c r="C40" s="10">
        <v>39</v>
      </c>
      <c r="D40" s="9" t="s">
        <v>45</v>
      </c>
      <c r="E40" s="3">
        <v>3000</v>
      </c>
      <c r="F40" s="10">
        <v>111</v>
      </c>
      <c r="G40">
        <v>61</v>
      </c>
      <c r="H40" s="3">
        <v>7000</v>
      </c>
      <c r="I40" s="3">
        <f>SalesData[[#This Row],[cost_price]]*SalesData[[#This Row],[sales_quantity]]</f>
        <v>183000</v>
      </c>
      <c r="J40" s="3">
        <v>427000</v>
      </c>
      <c r="K40" s="4">
        <f>((SalesData[[#This Row],[Total Profit]]/SalesData[[#This Row],[total_revenue]])*100)/100</f>
        <v>0.5714285714285714</v>
      </c>
      <c r="L40" s="3">
        <f>SalesData[[#This Row],[total_revenue]]-SalesData[[#This Row],[Total Cost]]</f>
        <v>244000</v>
      </c>
      <c r="M40" s="4">
        <v>0.04</v>
      </c>
      <c r="N40" s="3">
        <v>6720</v>
      </c>
      <c r="O40" s="3">
        <f>IF(SalesData[[#This Row],[discount_given]] &gt; 0, SalesData[[#This Row],[sales_quantity]] * SalesData[[#This Row],[Discount_price]], 0)</f>
        <v>409920</v>
      </c>
      <c r="P40" s="4">
        <f>((SalesData[[#This Row],[Sales with discount]]/SalesData[[#This Row],[total_revenue]])*100)/100</f>
        <v>0.96</v>
      </c>
      <c r="Q40" t="s">
        <v>33</v>
      </c>
      <c r="R40" s="9" t="s">
        <v>42</v>
      </c>
      <c r="S40" s="9" t="s">
        <v>22</v>
      </c>
      <c r="T40" s="10">
        <v>21644</v>
      </c>
      <c r="U40" s="9" t="s">
        <v>23</v>
      </c>
      <c r="V40" s="9" t="s">
        <v>40</v>
      </c>
      <c r="W40" s="9" t="s">
        <v>31</v>
      </c>
    </row>
    <row r="41" spans="1:23" x14ac:dyDescent="0.25">
      <c r="A41" s="1">
        <v>45171</v>
      </c>
      <c r="B41" s="9" t="s">
        <v>49</v>
      </c>
      <c r="C41" s="10">
        <v>40</v>
      </c>
      <c r="D41" s="9" t="s">
        <v>51</v>
      </c>
      <c r="E41" s="3">
        <v>1000</v>
      </c>
      <c r="F41" s="10">
        <v>100</v>
      </c>
      <c r="G41">
        <v>28</v>
      </c>
      <c r="H41" s="3">
        <v>2500</v>
      </c>
      <c r="I41" s="3">
        <f>SalesData[[#This Row],[cost_price]]*SalesData[[#This Row],[sales_quantity]]</f>
        <v>28000</v>
      </c>
      <c r="J41" s="3">
        <v>70000</v>
      </c>
      <c r="K41" s="4">
        <f>((SalesData[[#This Row],[Total Profit]]/SalesData[[#This Row],[total_revenue]])*100)/100</f>
        <v>0.6</v>
      </c>
      <c r="L41" s="3">
        <f>SalesData[[#This Row],[total_revenue]]-SalesData[[#This Row],[Total Cost]]</f>
        <v>42000</v>
      </c>
      <c r="M41" s="4">
        <v>0.03</v>
      </c>
      <c r="N41" s="3">
        <v>2425</v>
      </c>
      <c r="O41" s="3">
        <f>IF(SalesData[[#This Row],[discount_given]] &gt; 0, SalesData[[#This Row],[sales_quantity]] * SalesData[[#This Row],[Discount_price]], 0)</f>
        <v>67900</v>
      </c>
      <c r="P41" s="4">
        <f>((SalesData[[#This Row],[Sales with discount]]/SalesData[[#This Row],[total_revenue]])*100)/100</f>
        <v>0.97</v>
      </c>
      <c r="Q41" t="s">
        <v>28</v>
      </c>
      <c r="R41" s="9" t="s">
        <v>34</v>
      </c>
      <c r="S41" s="9" t="s">
        <v>30</v>
      </c>
      <c r="T41" s="10">
        <v>22016</v>
      </c>
      <c r="U41" s="9" t="s">
        <v>23</v>
      </c>
      <c r="V41" s="9" t="s">
        <v>39</v>
      </c>
      <c r="W41" s="9" t="s">
        <v>25</v>
      </c>
    </row>
    <row r="42" spans="1:23" x14ac:dyDescent="0.25">
      <c r="A42" s="1">
        <v>45184</v>
      </c>
      <c r="B42" s="9" t="s">
        <v>43</v>
      </c>
      <c r="C42" s="10">
        <v>41</v>
      </c>
      <c r="D42" s="9" t="s">
        <v>27</v>
      </c>
      <c r="E42" s="3">
        <v>1500</v>
      </c>
      <c r="F42" s="10">
        <v>92</v>
      </c>
      <c r="G42">
        <v>36</v>
      </c>
      <c r="H42" s="3">
        <v>3000</v>
      </c>
      <c r="I42" s="3">
        <f>SalesData[[#This Row],[cost_price]]*SalesData[[#This Row],[sales_quantity]]</f>
        <v>54000</v>
      </c>
      <c r="J42" s="3">
        <v>108000</v>
      </c>
      <c r="K42" s="4">
        <f>((SalesData[[#This Row],[Total Profit]]/SalesData[[#This Row],[total_revenue]])*100)/100</f>
        <v>0.5</v>
      </c>
      <c r="L42" s="3">
        <f>SalesData[[#This Row],[total_revenue]]-SalesData[[#This Row],[Total Cost]]</f>
        <v>54000</v>
      </c>
      <c r="M42" s="4">
        <v>0.08</v>
      </c>
      <c r="N42" s="3">
        <v>2760</v>
      </c>
      <c r="O42" s="3">
        <f>IF(SalesData[[#This Row],[discount_given]] &gt; 0, SalesData[[#This Row],[sales_quantity]] * SalesData[[#This Row],[Discount_price]], 0)</f>
        <v>99360</v>
      </c>
      <c r="P42" s="4">
        <f>((SalesData[[#This Row],[Sales with discount]]/SalesData[[#This Row],[total_revenue]])*100)/100</f>
        <v>0.92</v>
      </c>
      <c r="Q42" t="s">
        <v>33</v>
      </c>
      <c r="R42" s="9" t="s">
        <v>21</v>
      </c>
      <c r="S42" s="9" t="s">
        <v>22</v>
      </c>
      <c r="T42" s="10">
        <v>21301</v>
      </c>
      <c r="U42" s="9" t="s">
        <v>36</v>
      </c>
      <c r="V42" s="9" t="s">
        <v>39</v>
      </c>
      <c r="W42" s="9" t="s">
        <v>31</v>
      </c>
    </row>
    <row r="43" spans="1:23" x14ac:dyDescent="0.25">
      <c r="A43" s="1">
        <v>45075</v>
      </c>
      <c r="B43" s="9" t="s">
        <v>32</v>
      </c>
      <c r="C43" s="10">
        <v>42</v>
      </c>
      <c r="D43" s="9" t="s">
        <v>27</v>
      </c>
      <c r="E43" s="3">
        <v>1500</v>
      </c>
      <c r="F43" s="10">
        <v>34</v>
      </c>
      <c r="G43">
        <v>26</v>
      </c>
      <c r="H43" s="3">
        <v>3000</v>
      </c>
      <c r="I43" s="3">
        <f>SalesData[[#This Row],[cost_price]]*SalesData[[#This Row],[sales_quantity]]</f>
        <v>39000</v>
      </c>
      <c r="J43" s="3">
        <v>78000</v>
      </c>
      <c r="K43" s="4">
        <f>((SalesData[[#This Row],[Total Profit]]/SalesData[[#This Row],[total_revenue]])*100)/100</f>
        <v>0.5</v>
      </c>
      <c r="L43" s="3">
        <f>SalesData[[#This Row],[total_revenue]]-SalesData[[#This Row],[Total Cost]]</f>
        <v>39000</v>
      </c>
      <c r="M43" s="4">
        <v>0.02</v>
      </c>
      <c r="N43" s="3">
        <v>2940</v>
      </c>
      <c r="O43" s="3">
        <f>IF(SalesData[[#This Row],[discount_given]] &gt; 0, SalesData[[#This Row],[sales_quantity]] * SalesData[[#This Row],[Discount_price]], 0)</f>
        <v>76440</v>
      </c>
      <c r="P43" s="4">
        <f>((SalesData[[#This Row],[Sales with discount]]/SalesData[[#This Row],[total_revenue]])*100)/100</f>
        <v>0.98</v>
      </c>
      <c r="Q43" t="s">
        <v>20</v>
      </c>
      <c r="R43" s="9" t="s">
        <v>34</v>
      </c>
      <c r="S43" s="9" t="s">
        <v>30</v>
      </c>
      <c r="T43" s="10">
        <v>21157</v>
      </c>
      <c r="U43" s="9" t="s">
        <v>36</v>
      </c>
      <c r="V43" s="9" t="s">
        <v>39</v>
      </c>
      <c r="W43" s="9" t="s">
        <v>25</v>
      </c>
    </row>
    <row r="44" spans="1:23" x14ac:dyDescent="0.25">
      <c r="A44" s="1">
        <v>44576</v>
      </c>
      <c r="B44" s="9" t="s">
        <v>53</v>
      </c>
      <c r="C44" s="10">
        <v>43</v>
      </c>
      <c r="D44" s="9" t="s">
        <v>51</v>
      </c>
      <c r="E44" s="3">
        <v>1000</v>
      </c>
      <c r="F44" s="10">
        <v>19</v>
      </c>
      <c r="G44">
        <v>57</v>
      </c>
      <c r="H44" s="3">
        <v>2500</v>
      </c>
      <c r="I44" s="3">
        <f>SalesData[[#This Row],[cost_price]]*SalesData[[#This Row],[sales_quantity]]</f>
        <v>57000</v>
      </c>
      <c r="J44" s="3">
        <v>142500</v>
      </c>
      <c r="K44" s="4">
        <f>((SalesData[[#This Row],[Total Profit]]/SalesData[[#This Row],[total_revenue]])*100)/100</f>
        <v>0.6</v>
      </c>
      <c r="L44" s="3">
        <f>SalesData[[#This Row],[total_revenue]]-SalesData[[#This Row],[Total Cost]]</f>
        <v>85500</v>
      </c>
      <c r="M44" s="4">
        <v>0.1</v>
      </c>
      <c r="N44" s="3">
        <v>2250</v>
      </c>
      <c r="O44" s="3">
        <f>IF(SalesData[[#This Row],[discount_given]] &gt; 0, SalesData[[#This Row],[sales_quantity]] * SalesData[[#This Row],[Discount_price]], 0)</f>
        <v>128250</v>
      </c>
      <c r="P44" s="4">
        <f>((SalesData[[#This Row],[Sales with discount]]/SalesData[[#This Row],[total_revenue]])*100)/100</f>
        <v>0.9</v>
      </c>
      <c r="Q44" t="s">
        <v>33</v>
      </c>
      <c r="R44" s="9" t="s">
        <v>42</v>
      </c>
      <c r="S44" s="9" t="s">
        <v>22</v>
      </c>
      <c r="T44" s="10">
        <v>22548</v>
      </c>
      <c r="U44" s="9" t="s">
        <v>23</v>
      </c>
      <c r="V44" s="9" t="s">
        <v>40</v>
      </c>
      <c r="W44" s="9" t="s">
        <v>25</v>
      </c>
    </row>
    <row r="45" spans="1:23" x14ac:dyDescent="0.25">
      <c r="A45" s="1">
        <v>44404</v>
      </c>
      <c r="B45" s="9" t="s">
        <v>47</v>
      </c>
      <c r="C45" s="10">
        <v>44</v>
      </c>
      <c r="D45" s="9" t="s">
        <v>48</v>
      </c>
      <c r="E45" s="3">
        <v>1500</v>
      </c>
      <c r="F45" s="10">
        <v>61</v>
      </c>
      <c r="G45">
        <v>15</v>
      </c>
      <c r="H45" s="3">
        <v>3500</v>
      </c>
      <c r="I45" s="3">
        <f>SalesData[[#This Row],[cost_price]]*SalesData[[#This Row],[sales_quantity]]</f>
        <v>22500</v>
      </c>
      <c r="J45" s="3">
        <v>52500</v>
      </c>
      <c r="K45" s="4">
        <f>((SalesData[[#This Row],[Total Profit]]/SalesData[[#This Row],[total_revenue]])*100)/100</f>
        <v>0.5714285714285714</v>
      </c>
      <c r="L45" s="3">
        <f>SalesData[[#This Row],[total_revenue]]-SalesData[[#This Row],[Total Cost]]</f>
        <v>30000</v>
      </c>
      <c r="M45" s="4">
        <v>0.05</v>
      </c>
      <c r="N45" s="3">
        <v>3325</v>
      </c>
      <c r="O45" s="3">
        <f>IF(SalesData[[#This Row],[discount_given]] &gt; 0, SalesData[[#This Row],[sales_quantity]] * SalesData[[#This Row],[Discount_price]], 0)</f>
        <v>49875</v>
      </c>
      <c r="P45" s="4">
        <f>((SalesData[[#This Row],[Sales with discount]]/SalesData[[#This Row],[total_revenue]])*100)/100</f>
        <v>0.95</v>
      </c>
      <c r="Q45" t="s">
        <v>33</v>
      </c>
      <c r="R45" s="9" t="s">
        <v>34</v>
      </c>
      <c r="S45" s="9" t="s">
        <v>22</v>
      </c>
      <c r="T45" s="10">
        <v>21042</v>
      </c>
      <c r="U45" s="9" t="s">
        <v>23</v>
      </c>
      <c r="V45" s="9" t="s">
        <v>40</v>
      </c>
      <c r="W45" s="9" t="s">
        <v>31</v>
      </c>
    </row>
    <row r="46" spans="1:23" x14ac:dyDescent="0.25">
      <c r="A46" s="1">
        <v>44667</v>
      </c>
      <c r="B46" s="9" t="s">
        <v>18</v>
      </c>
      <c r="C46" s="10">
        <v>45</v>
      </c>
      <c r="D46" s="9" t="s">
        <v>51</v>
      </c>
      <c r="E46" s="3">
        <v>1000</v>
      </c>
      <c r="F46" s="10">
        <v>87</v>
      </c>
      <c r="G46">
        <v>65</v>
      </c>
      <c r="H46" s="3">
        <v>2500</v>
      </c>
      <c r="I46" s="3">
        <f>SalesData[[#This Row],[cost_price]]*SalesData[[#This Row],[sales_quantity]]</f>
        <v>65000</v>
      </c>
      <c r="J46" s="3">
        <v>162500</v>
      </c>
      <c r="K46" s="4">
        <f>((SalesData[[#This Row],[Total Profit]]/SalesData[[#This Row],[total_revenue]])*100)/100</f>
        <v>0.6</v>
      </c>
      <c r="L46" s="3">
        <f>SalesData[[#This Row],[total_revenue]]-SalesData[[#This Row],[Total Cost]]</f>
        <v>97500</v>
      </c>
      <c r="M46" s="4">
        <v>0.04</v>
      </c>
      <c r="N46" s="3">
        <v>2400</v>
      </c>
      <c r="O46" s="3">
        <f>IF(SalesData[[#This Row],[discount_given]] &gt; 0, SalesData[[#This Row],[sales_quantity]] * SalesData[[#This Row],[Discount_price]], 0)</f>
        <v>156000</v>
      </c>
      <c r="P46" s="4">
        <f>((SalesData[[#This Row],[Sales with discount]]/SalesData[[#This Row],[total_revenue]])*100)/100</f>
        <v>0.96</v>
      </c>
      <c r="Q46" t="s">
        <v>20</v>
      </c>
      <c r="R46" s="9" t="s">
        <v>29</v>
      </c>
      <c r="S46" s="9" t="s">
        <v>35</v>
      </c>
      <c r="T46" s="10">
        <v>21576</v>
      </c>
      <c r="U46" s="9" t="s">
        <v>23</v>
      </c>
      <c r="V46" s="9" t="s">
        <v>24</v>
      </c>
      <c r="W46" s="9" t="s">
        <v>25</v>
      </c>
    </row>
    <row r="47" spans="1:23" x14ac:dyDescent="0.25">
      <c r="A47" s="1">
        <v>44463</v>
      </c>
      <c r="B47" s="9" t="s">
        <v>18</v>
      </c>
      <c r="C47" s="10">
        <v>46</v>
      </c>
      <c r="D47" s="9" t="s">
        <v>27</v>
      </c>
      <c r="E47" s="3">
        <v>1500</v>
      </c>
      <c r="F47" s="10">
        <v>148</v>
      </c>
      <c r="G47">
        <v>13</v>
      </c>
      <c r="H47" s="3">
        <v>3000</v>
      </c>
      <c r="I47" s="3">
        <f>SalesData[[#This Row],[cost_price]]*SalesData[[#This Row],[sales_quantity]]</f>
        <v>19500</v>
      </c>
      <c r="J47" s="3">
        <v>39000</v>
      </c>
      <c r="K47" s="4">
        <f>((SalesData[[#This Row],[Total Profit]]/SalesData[[#This Row],[total_revenue]])*100)/100</f>
        <v>0.5</v>
      </c>
      <c r="L47" s="3">
        <f>SalesData[[#This Row],[total_revenue]]-SalesData[[#This Row],[Total Cost]]</f>
        <v>19500</v>
      </c>
      <c r="M47" s="4">
        <v>0.01</v>
      </c>
      <c r="N47" s="3">
        <v>2970</v>
      </c>
      <c r="O47" s="3">
        <f>IF(SalesData[[#This Row],[discount_given]] &gt; 0, SalesData[[#This Row],[sales_quantity]] * SalesData[[#This Row],[Discount_price]], 0)</f>
        <v>38610</v>
      </c>
      <c r="P47" s="4">
        <f>((SalesData[[#This Row],[Sales with discount]]/SalesData[[#This Row],[total_revenue]])*100)/100</f>
        <v>0.99</v>
      </c>
      <c r="Q47" t="s">
        <v>28</v>
      </c>
      <c r="R47" s="9" t="s">
        <v>21</v>
      </c>
      <c r="S47" s="9" t="s">
        <v>30</v>
      </c>
      <c r="T47" s="10">
        <v>22619</v>
      </c>
      <c r="U47" s="9" t="s">
        <v>36</v>
      </c>
      <c r="V47" s="9" t="s">
        <v>39</v>
      </c>
      <c r="W47" s="9" t="s">
        <v>31</v>
      </c>
    </row>
    <row r="48" spans="1:23" x14ac:dyDescent="0.25">
      <c r="A48" s="1">
        <v>44915</v>
      </c>
      <c r="B48" s="9" t="s">
        <v>43</v>
      </c>
      <c r="C48" s="10">
        <v>47</v>
      </c>
      <c r="D48" s="9" t="s">
        <v>19</v>
      </c>
      <c r="E48" s="3">
        <v>2500</v>
      </c>
      <c r="F48" s="10">
        <v>118</v>
      </c>
      <c r="G48">
        <v>89</v>
      </c>
      <c r="H48" s="3">
        <v>5000</v>
      </c>
      <c r="I48" s="3">
        <f>SalesData[[#This Row],[cost_price]]*SalesData[[#This Row],[sales_quantity]]</f>
        <v>222500</v>
      </c>
      <c r="J48" s="3">
        <v>445000</v>
      </c>
      <c r="K48" s="4">
        <f>((SalesData[[#This Row],[Total Profit]]/SalesData[[#This Row],[total_revenue]])*100)/100</f>
        <v>0.5</v>
      </c>
      <c r="L48" s="3">
        <f>SalesData[[#This Row],[total_revenue]]-SalesData[[#This Row],[Total Cost]]</f>
        <v>222500</v>
      </c>
      <c r="M48" s="4">
        <v>0.02</v>
      </c>
      <c r="N48" s="3">
        <v>4900</v>
      </c>
      <c r="O48" s="3">
        <f>IF(SalesData[[#This Row],[discount_given]] &gt; 0, SalesData[[#This Row],[sales_quantity]] * SalesData[[#This Row],[Discount_price]], 0)</f>
        <v>436100</v>
      </c>
      <c r="P48" s="4">
        <f>((SalesData[[#This Row],[Sales with discount]]/SalesData[[#This Row],[total_revenue]])*100)/100</f>
        <v>0.98</v>
      </c>
      <c r="Q48" t="s">
        <v>28</v>
      </c>
      <c r="R48" s="9" t="s">
        <v>21</v>
      </c>
      <c r="S48" s="9" t="s">
        <v>35</v>
      </c>
      <c r="T48" s="10">
        <v>21822</v>
      </c>
      <c r="U48" s="9" t="s">
        <v>36</v>
      </c>
      <c r="V48" s="9" t="s">
        <v>40</v>
      </c>
      <c r="W48" s="9" t="s">
        <v>31</v>
      </c>
    </row>
    <row r="49" spans="1:23" x14ac:dyDescent="0.25">
      <c r="A49" s="1">
        <v>44730</v>
      </c>
      <c r="B49" s="9" t="s">
        <v>52</v>
      </c>
      <c r="C49" s="10">
        <v>48</v>
      </c>
      <c r="D49" s="9" t="s">
        <v>27</v>
      </c>
      <c r="E49" s="3">
        <v>1500</v>
      </c>
      <c r="F49" s="10">
        <v>107</v>
      </c>
      <c r="G49">
        <v>5</v>
      </c>
      <c r="H49" s="3">
        <v>3000</v>
      </c>
      <c r="I49" s="3">
        <f>SalesData[[#This Row],[cost_price]]*SalesData[[#This Row],[sales_quantity]]</f>
        <v>7500</v>
      </c>
      <c r="J49" s="3">
        <v>15000</v>
      </c>
      <c r="K49" s="4">
        <f>((SalesData[[#This Row],[Total Profit]]/SalesData[[#This Row],[total_revenue]])*100)/100</f>
        <v>0.5</v>
      </c>
      <c r="L49" s="3">
        <f>SalesData[[#This Row],[total_revenue]]-SalesData[[#This Row],[Total Cost]]</f>
        <v>7500</v>
      </c>
      <c r="M49" s="4">
        <v>0.06</v>
      </c>
      <c r="N49" s="3">
        <v>2820</v>
      </c>
      <c r="O49" s="3">
        <f>IF(SalesData[[#This Row],[discount_given]] &gt; 0, SalesData[[#This Row],[sales_quantity]] * SalesData[[#This Row],[Discount_price]], 0)</f>
        <v>14100</v>
      </c>
      <c r="P49" s="4">
        <f>((SalesData[[#This Row],[Sales with discount]]/SalesData[[#This Row],[total_revenue]])*100)/100</f>
        <v>0.94</v>
      </c>
      <c r="Q49" t="s">
        <v>50</v>
      </c>
      <c r="R49" s="9" t="s">
        <v>21</v>
      </c>
      <c r="S49" s="9" t="s">
        <v>35</v>
      </c>
      <c r="T49" s="10">
        <v>21188</v>
      </c>
      <c r="U49" s="9" t="s">
        <v>36</v>
      </c>
      <c r="V49" s="9" t="s">
        <v>24</v>
      </c>
      <c r="W49" s="9" t="s">
        <v>25</v>
      </c>
    </row>
    <row r="50" spans="1:23" x14ac:dyDescent="0.25">
      <c r="A50" s="1">
        <v>45132</v>
      </c>
      <c r="B50" s="9" t="s">
        <v>47</v>
      </c>
      <c r="C50" s="10">
        <v>49</v>
      </c>
      <c r="D50" s="9" t="s">
        <v>19</v>
      </c>
      <c r="E50" s="3">
        <v>2500</v>
      </c>
      <c r="F50" s="10">
        <v>59</v>
      </c>
      <c r="G50">
        <v>55</v>
      </c>
      <c r="H50" s="3">
        <v>5000</v>
      </c>
      <c r="I50" s="3">
        <f>SalesData[[#This Row],[cost_price]]*SalesData[[#This Row],[sales_quantity]]</f>
        <v>137500</v>
      </c>
      <c r="J50" s="3">
        <v>275000</v>
      </c>
      <c r="K50" s="4">
        <f>((SalesData[[#This Row],[Total Profit]]/SalesData[[#This Row],[total_revenue]])*100)/100</f>
        <v>0.5</v>
      </c>
      <c r="L50" s="3">
        <f>SalesData[[#This Row],[total_revenue]]-SalesData[[#This Row],[Total Cost]]</f>
        <v>137500</v>
      </c>
      <c r="M50" s="4">
        <v>0.09</v>
      </c>
      <c r="N50" s="3">
        <v>4550</v>
      </c>
      <c r="O50" s="3">
        <f>IF(SalesData[[#This Row],[discount_given]] &gt; 0, SalesData[[#This Row],[sales_quantity]] * SalesData[[#This Row],[Discount_price]], 0)</f>
        <v>250250</v>
      </c>
      <c r="P50" s="4">
        <f>((SalesData[[#This Row],[Sales with discount]]/SalesData[[#This Row],[total_revenue]])*100)/100</f>
        <v>0.91</v>
      </c>
      <c r="Q50" t="s">
        <v>20</v>
      </c>
      <c r="R50" s="9" t="s">
        <v>29</v>
      </c>
      <c r="S50" s="9" t="s">
        <v>22</v>
      </c>
      <c r="T50" s="10">
        <v>22821</v>
      </c>
      <c r="U50" s="9" t="s">
        <v>23</v>
      </c>
      <c r="V50" s="9" t="s">
        <v>40</v>
      </c>
      <c r="W50" s="9" t="s">
        <v>25</v>
      </c>
    </row>
    <row r="51" spans="1:23" x14ac:dyDescent="0.25">
      <c r="A51" s="1">
        <v>44637</v>
      </c>
      <c r="B51" s="9" t="s">
        <v>32</v>
      </c>
      <c r="C51" s="10">
        <v>50</v>
      </c>
      <c r="D51" s="9" t="s">
        <v>48</v>
      </c>
      <c r="E51" s="3">
        <v>1500</v>
      </c>
      <c r="F51" s="10">
        <v>85</v>
      </c>
      <c r="G51">
        <v>17</v>
      </c>
      <c r="H51" s="3">
        <v>3500</v>
      </c>
      <c r="I51" s="3">
        <f>SalesData[[#This Row],[cost_price]]*SalesData[[#This Row],[sales_quantity]]</f>
        <v>25500</v>
      </c>
      <c r="J51" s="3">
        <v>59500</v>
      </c>
      <c r="K51" s="4">
        <f>((SalesData[[#This Row],[Total Profit]]/SalesData[[#This Row],[total_revenue]])*100)/100</f>
        <v>0.5714285714285714</v>
      </c>
      <c r="L51" s="3">
        <f>SalesData[[#This Row],[total_revenue]]-SalesData[[#This Row],[Total Cost]]</f>
        <v>34000</v>
      </c>
      <c r="M51" s="4">
        <v>0.02</v>
      </c>
      <c r="N51" s="3">
        <v>3430</v>
      </c>
      <c r="O51" s="3">
        <f>IF(SalesData[[#This Row],[discount_given]] &gt; 0, SalesData[[#This Row],[sales_quantity]] * SalesData[[#This Row],[Discount_price]], 0)</f>
        <v>58310</v>
      </c>
      <c r="P51" s="4">
        <f>((SalesData[[#This Row],[Sales with discount]]/SalesData[[#This Row],[total_revenue]])*100)/100</f>
        <v>0.98</v>
      </c>
      <c r="Q51" t="s">
        <v>28</v>
      </c>
      <c r="R51" s="9" t="s">
        <v>29</v>
      </c>
      <c r="S51" s="9" t="s">
        <v>35</v>
      </c>
      <c r="T51" s="10">
        <v>21714</v>
      </c>
      <c r="U51" s="9" t="s">
        <v>23</v>
      </c>
      <c r="V51" s="9" t="s">
        <v>39</v>
      </c>
      <c r="W51" s="9" t="s">
        <v>31</v>
      </c>
    </row>
    <row r="52" spans="1:23" x14ac:dyDescent="0.25">
      <c r="A52" s="1">
        <v>44462</v>
      </c>
      <c r="B52" s="9" t="s">
        <v>44</v>
      </c>
      <c r="C52" s="10">
        <v>51</v>
      </c>
      <c r="D52" s="9" t="s">
        <v>51</v>
      </c>
      <c r="E52" s="3">
        <v>1000</v>
      </c>
      <c r="F52" s="10">
        <v>126</v>
      </c>
      <c r="G52">
        <v>60</v>
      </c>
      <c r="H52" s="3">
        <v>2500</v>
      </c>
      <c r="I52" s="3">
        <f>SalesData[[#This Row],[cost_price]]*SalesData[[#This Row],[sales_quantity]]</f>
        <v>60000</v>
      </c>
      <c r="J52" s="3">
        <v>150000</v>
      </c>
      <c r="K52" s="4">
        <f>((SalesData[[#This Row],[Total Profit]]/SalesData[[#This Row],[total_revenue]])*100)/100</f>
        <v>0.6</v>
      </c>
      <c r="L52" s="3">
        <f>SalesData[[#This Row],[total_revenue]]-SalesData[[#This Row],[Total Cost]]</f>
        <v>90000</v>
      </c>
      <c r="M52" s="4">
        <v>7.0000000000000007E-2</v>
      </c>
      <c r="N52" s="3">
        <v>2325</v>
      </c>
      <c r="O52" s="3">
        <f>IF(SalesData[[#This Row],[discount_given]] &gt; 0, SalesData[[#This Row],[sales_quantity]] * SalesData[[#This Row],[Discount_price]], 0)</f>
        <v>139500</v>
      </c>
      <c r="P52" s="4">
        <f>((SalesData[[#This Row],[Sales with discount]]/SalesData[[#This Row],[total_revenue]])*100)/100</f>
        <v>0.93</v>
      </c>
      <c r="Q52" t="s">
        <v>38</v>
      </c>
      <c r="R52" s="9" t="s">
        <v>42</v>
      </c>
      <c r="S52" s="9" t="s">
        <v>30</v>
      </c>
      <c r="T52" s="10">
        <v>21608</v>
      </c>
      <c r="U52" s="9" t="s">
        <v>23</v>
      </c>
      <c r="V52" s="9" t="s">
        <v>39</v>
      </c>
      <c r="W52" s="9" t="s">
        <v>46</v>
      </c>
    </row>
    <row r="53" spans="1:23" x14ac:dyDescent="0.25">
      <c r="A53" s="1">
        <v>45084</v>
      </c>
      <c r="B53" s="9" t="s">
        <v>47</v>
      </c>
      <c r="C53" s="10">
        <v>52</v>
      </c>
      <c r="D53" s="9" t="s">
        <v>51</v>
      </c>
      <c r="E53" s="3">
        <v>1000</v>
      </c>
      <c r="F53" s="10">
        <v>119</v>
      </c>
      <c r="G53">
        <v>64</v>
      </c>
      <c r="H53" s="3">
        <v>2500</v>
      </c>
      <c r="I53" s="3">
        <f>SalesData[[#This Row],[cost_price]]*SalesData[[#This Row],[sales_quantity]]</f>
        <v>64000</v>
      </c>
      <c r="J53" s="3">
        <v>160000</v>
      </c>
      <c r="K53" s="4">
        <f>((SalesData[[#This Row],[Total Profit]]/SalesData[[#This Row],[total_revenue]])*100)/100</f>
        <v>0.6</v>
      </c>
      <c r="L53" s="3">
        <f>SalesData[[#This Row],[total_revenue]]-SalesData[[#This Row],[Total Cost]]</f>
        <v>96000</v>
      </c>
      <c r="M53" s="4">
        <v>0.1</v>
      </c>
      <c r="N53" s="3">
        <v>2250</v>
      </c>
      <c r="O53" s="3">
        <f>IF(SalesData[[#This Row],[discount_given]] &gt; 0, SalesData[[#This Row],[sales_quantity]] * SalesData[[#This Row],[Discount_price]], 0)</f>
        <v>144000</v>
      </c>
      <c r="P53" s="4">
        <f>((SalesData[[#This Row],[Sales with discount]]/SalesData[[#This Row],[total_revenue]])*100)/100</f>
        <v>0.9</v>
      </c>
      <c r="Q53" t="s">
        <v>38</v>
      </c>
      <c r="R53" s="9" t="s">
        <v>29</v>
      </c>
      <c r="S53" s="9" t="s">
        <v>22</v>
      </c>
      <c r="T53" s="10">
        <v>21375</v>
      </c>
      <c r="U53" s="9" t="s">
        <v>23</v>
      </c>
      <c r="V53" s="9" t="s">
        <v>40</v>
      </c>
      <c r="W53" s="9" t="s">
        <v>31</v>
      </c>
    </row>
    <row r="54" spans="1:23" x14ac:dyDescent="0.25">
      <c r="A54" s="1">
        <v>44729</v>
      </c>
      <c r="B54" s="9" t="s">
        <v>53</v>
      </c>
      <c r="C54" s="10">
        <v>53</v>
      </c>
      <c r="D54" s="9" t="s">
        <v>51</v>
      </c>
      <c r="E54" s="3">
        <v>1000</v>
      </c>
      <c r="F54" s="10">
        <v>94</v>
      </c>
      <c r="G54">
        <v>36</v>
      </c>
      <c r="H54" s="3">
        <v>2500</v>
      </c>
      <c r="I54" s="3">
        <f>SalesData[[#This Row],[cost_price]]*SalesData[[#This Row],[sales_quantity]]</f>
        <v>36000</v>
      </c>
      <c r="J54" s="3">
        <v>90000</v>
      </c>
      <c r="K54" s="4">
        <f>((SalesData[[#This Row],[Total Profit]]/SalesData[[#This Row],[total_revenue]])*100)/100</f>
        <v>0.6</v>
      </c>
      <c r="L54" s="3">
        <f>SalesData[[#This Row],[total_revenue]]-SalesData[[#This Row],[Total Cost]]</f>
        <v>54000</v>
      </c>
      <c r="M54" s="4">
        <v>0.02</v>
      </c>
      <c r="N54" s="3">
        <v>2450</v>
      </c>
      <c r="O54" s="3">
        <f>IF(SalesData[[#This Row],[discount_given]] &gt; 0, SalesData[[#This Row],[sales_quantity]] * SalesData[[#This Row],[Discount_price]], 0)</f>
        <v>88200</v>
      </c>
      <c r="P54" s="4">
        <f>((SalesData[[#This Row],[Sales with discount]]/SalesData[[#This Row],[total_revenue]])*100)/100</f>
        <v>0.98</v>
      </c>
      <c r="Q54" t="s">
        <v>50</v>
      </c>
      <c r="R54" s="9" t="s">
        <v>42</v>
      </c>
      <c r="S54" s="9" t="s">
        <v>30</v>
      </c>
      <c r="T54" s="10">
        <v>22558</v>
      </c>
      <c r="U54" s="9" t="s">
        <v>23</v>
      </c>
      <c r="V54" s="9" t="s">
        <v>39</v>
      </c>
      <c r="W54" s="9" t="s">
        <v>46</v>
      </c>
    </row>
    <row r="55" spans="1:23" x14ac:dyDescent="0.25">
      <c r="A55" s="1">
        <v>44755</v>
      </c>
      <c r="B55" s="9" t="s">
        <v>52</v>
      </c>
      <c r="C55" s="10">
        <v>54</v>
      </c>
      <c r="D55" s="9" t="s">
        <v>51</v>
      </c>
      <c r="E55" s="3">
        <v>1000</v>
      </c>
      <c r="F55" s="10">
        <v>62</v>
      </c>
      <c r="G55">
        <v>44</v>
      </c>
      <c r="H55" s="3">
        <v>2500</v>
      </c>
      <c r="I55" s="3">
        <f>SalesData[[#This Row],[cost_price]]*SalesData[[#This Row],[sales_quantity]]</f>
        <v>44000</v>
      </c>
      <c r="J55" s="3">
        <v>110000</v>
      </c>
      <c r="K55" s="4">
        <f>((SalesData[[#This Row],[Total Profit]]/SalesData[[#This Row],[total_revenue]])*100)/100</f>
        <v>0.6</v>
      </c>
      <c r="L55" s="3">
        <f>SalesData[[#This Row],[total_revenue]]-SalesData[[#This Row],[Total Cost]]</f>
        <v>66000</v>
      </c>
      <c r="M55" s="4">
        <v>0.03</v>
      </c>
      <c r="N55" s="3">
        <v>2425</v>
      </c>
      <c r="O55" s="3">
        <f>IF(SalesData[[#This Row],[discount_given]] &gt; 0, SalesData[[#This Row],[sales_quantity]] * SalesData[[#This Row],[Discount_price]], 0)</f>
        <v>106700</v>
      </c>
      <c r="P55" s="4">
        <f>((SalesData[[#This Row],[Sales with discount]]/SalesData[[#This Row],[total_revenue]])*100)/100</f>
        <v>0.97</v>
      </c>
      <c r="Q55" t="s">
        <v>20</v>
      </c>
      <c r="R55" s="9" t="s">
        <v>21</v>
      </c>
      <c r="S55" s="9" t="s">
        <v>30</v>
      </c>
      <c r="T55" s="10">
        <v>22643</v>
      </c>
      <c r="U55" s="9" t="s">
        <v>36</v>
      </c>
      <c r="V55" s="9" t="s">
        <v>39</v>
      </c>
      <c r="W55" s="9" t="s">
        <v>31</v>
      </c>
    </row>
    <row r="56" spans="1:23" x14ac:dyDescent="0.25">
      <c r="A56" s="1">
        <v>45106</v>
      </c>
      <c r="B56" s="9" t="s">
        <v>54</v>
      </c>
      <c r="C56" s="10">
        <v>55</v>
      </c>
      <c r="D56" s="9" t="s">
        <v>51</v>
      </c>
      <c r="E56" s="3">
        <v>1000</v>
      </c>
      <c r="F56" s="10">
        <v>86</v>
      </c>
      <c r="G56">
        <v>3</v>
      </c>
      <c r="H56" s="3">
        <v>2500</v>
      </c>
      <c r="I56" s="3">
        <f>SalesData[[#This Row],[cost_price]]*SalesData[[#This Row],[sales_quantity]]</f>
        <v>3000</v>
      </c>
      <c r="J56" s="3">
        <v>7500</v>
      </c>
      <c r="K56" s="4">
        <f>((SalesData[[#This Row],[Total Profit]]/SalesData[[#This Row],[total_revenue]])*100)/100</f>
        <v>0.6</v>
      </c>
      <c r="L56" s="3">
        <f>SalesData[[#This Row],[total_revenue]]-SalesData[[#This Row],[Total Cost]]</f>
        <v>4500</v>
      </c>
      <c r="M56" s="4">
        <v>0.09</v>
      </c>
      <c r="N56" s="3">
        <v>2275</v>
      </c>
      <c r="O56" s="3">
        <f>IF(SalesData[[#This Row],[discount_given]] &gt; 0, SalesData[[#This Row],[sales_quantity]] * SalesData[[#This Row],[Discount_price]], 0)</f>
        <v>6825</v>
      </c>
      <c r="P56" s="4">
        <f>((SalesData[[#This Row],[Sales with discount]]/SalesData[[#This Row],[total_revenue]])*100)/100</f>
        <v>0.91</v>
      </c>
      <c r="Q56" t="s">
        <v>33</v>
      </c>
      <c r="R56" s="9" t="s">
        <v>21</v>
      </c>
      <c r="S56" s="9" t="s">
        <v>22</v>
      </c>
      <c r="T56" s="10">
        <v>22709</v>
      </c>
      <c r="U56" s="9" t="s">
        <v>36</v>
      </c>
      <c r="V56" s="9" t="s">
        <v>24</v>
      </c>
      <c r="W56" s="9" t="s">
        <v>31</v>
      </c>
    </row>
    <row r="57" spans="1:23" x14ac:dyDescent="0.25">
      <c r="A57" s="1">
        <v>44675</v>
      </c>
      <c r="B57" s="9" t="s">
        <v>26</v>
      </c>
      <c r="C57" s="10">
        <v>56</v>
      </c>
      <c r="D57" s="9" t="s">
        <v>51</v>
      </c>
      <c r="E57" s="3">
        <v>1000</v>
      </c>
      <c r="F57" s="10">
        <v>100</v>
      </c>
      <c r="G57">
        <v>15</v>
      </c>
      <c r="H57" s="3">
        <v>2500</v>
      </c>
      <c r="I57" s="3">
        <f>SalesData[[#This Row],[cost_price]]*SalesData[[#This Row],[sales_quantity]]</f>
        <v>15000</v>
      </c>
      <c r="J57" s="3">
        <v>37500</v>
      </c>
      <c r="K57" s="4">
        <f>((SalesData[[#This Row],[Total Profit]]/SalesData[[#This Row],[total_revenue]])*100)/100</f>
        <v>0.6</v>
      </c>
      <c r="L57" s="3">
        <f>SalesData[[#This Row],[total_revenue]]-SalesData[[#This Row],[Total Cost]]</f>
        <v>22500</v>
      </c>
      <c r="M57" s="4">
        <v>0.04</v>
      </c>
      <c r="N57" s="3">
        <v>2400</v>
      </c>
      <c r="O57" s="3">
        <f>IF(SalesData[[#This Row],[discount_given]] &gt; 0, SalesData[[#This Row],[sales_quantity]] * SalesData[[#This Row],[Discount_price]], 0)</f>
        <v>36000</v>
      </c>
      <c r="P57" s="4">
        <f>((SalesData[[#This Row],[Sales with discount]]/SalesData[[#This Row],[total_revenue]])*100)/100</f>
        <v>0.96</v>
      </c>
      <c r="Q57" t="s">
        <v>20</v>
      </c>
      <c r="R57" s="9" t="s">
        <v>34</v>
      </c>
      <c r="S57" s="9" t="s">
        <v>35</v>
      </c>
      <c r="T57" s="10">
        <v>21085</v>
      </c>
      <c r="U57" s="9" t="s">
        <v>36</v>
      </c>
      <c r="V57" s="9" t="s">
        <v>39</v>
      </c>
      <c r="W57" s="9" t="s">
        <v>31</v>
      </c>
    </row>
    <row r="58" spans="1:23" x14ac:dyDescent="0.25">
      <c r="A58" s="1">
        <v>45111</v>
      </c>
      <c r="B58" s="9" t="s">
        <v>52</v>
      </c>
      <c r="C58" s="10">
        <v>57</v>
      </c>
      <c r="D58" s="9" t="s">
        <v>45</v>
      </c>
      <c r="E58" s="3">
        <v>3000</v>
      </c>
      <c r="F58" s="10">
        <v>116</v>
      </c>
      <c r="G58">
        <v>18</v>
      </c>
      <c r="H58" s="3">
        <v>7000</v>
      </c>
      <c r="I58" s="3">
        <f>SalesData[[#This Row],[cost_price]]*SalesData[[#This Row],[sales_quantity]]</f>
        <v>54000</v>
      </c>
      <c r="J58" s="3">
        <v>126000</v>
      </c>
      <c r="K58" s="4">
        <f>((SalesData[[#This Row],[Total Profit]]/SalesData[[#This Row],[total_revenue]])*100)/100</f>
        <v>0.5714285714285714</v>
      </c>
      <c r="L58" s="3">
        <f>SalesData[[#This Row],[total_revenue]]-SalesData[[#This Row],[Total Cost]]</f>
        <v>72000</v>
      </c>
      <c r="M58" s="4">
        <v>0.01</v>
      </c>
      <c r="N58" s="3">
        <v>6930</v>
      </c>
      <c r="O58" s="3">
        <f>IF(SalesData[[#This Row],[discount_given]] &gt; 0, SalesData[[#This Row],[sales_quantity]] * SalesData[[#This Row],[Discount_price]], 0)</f>
        <v>124740</v>
      </c>
      <c r="P58" s="4">
        <f>((SalesData[[#This Row],[Sales with discount]]/SalesData[[#This Row],[total_revenue]])*100)/100</f>
        <v>0.99</v>
      </c>
      <c r="Q58" t="s">
        <v>50</v>
      </c>
      <c r="R58" s="9" t="s">
        <v>29</v>
      </c>
      <c r="S58" s="9" t="s">
        <v>30</v>
      </c>
      <c r="T58" s="10">
        <v>21026</v>
      </c>
      <c r="U58" s="9" t="s">
        <v>23</v>
      </c>
      <c r="V58" s="9" t="s">
        <v>40</v>
      </c>
      <c r="W58" s="9" t="s">
        <v>31</v>
      </c>
    </row>
    <row r="59" spans="1:23" x14ac:dyDescent="0.25">
      <c r="A59" s="1">
        <v>45227</v>
      </c>
      <c r="B59" s="9" t="s">
        <v>47</v>
      </c>
      <c r="C59" s="10">
        <v>58</v>
      </c>
      <c r="D59" s="9" t="s">
        <v>19</v>
      </c>
      <c r="E59" s="3">
        <v>2500</v>
      </c>
      <c r="F59" s="10">
        <v>115</v>
      </c>
      <c r="G59">
        <v>93</v>
      </c>
      <c r="H59" s="3">
        <v>5000</v>
      </c>
      <c r="I59" s="3">
        <f>SalesData[[#This Row],[cost_price]]*SalesData[[#This Row],[sales_quantity]]</f>
        <v>232500</v>
      </c>
      <c r="J59" s="3">
        <v>465000</v>
      </c>
      <c r="K59" s="4">
        <f>((SalesData[[#This Row],[Total Profit]]/SalesData[[#This Row],[total_revenue]])*100)/100</f>
        <v>0.5</v>
      </c>
      <c r="L59" s="3">
        <f>SalesData[[#This Row],[total_revenue]]-SalesData[[#This Row],[Total Cost]]</f>
        <v>232500</v>
      </c>
      <c r="M59" s="4">
        <v>0</v>
      </c>
      <c r="N59" s="3">
        <v>5000</v>
      </c>
      <c r="O59" s="3">
        <f>IF(SalesData[[#This Row],[discount_given]] &gt; 0, SalesData[[#This Row],[sales_quantity]] * SalesData[[#This Row],[Discount_price]], 0)</f>
        <v>0</v>
      </c>
      <c r="P59" s="4">
        <f>((SalesData[[#This Row],[Sales with discount]]/SalesData[[#This Row],[total_revenue]])*100)/100</f>
        <v>0</v>
      </c>
      <c r="Q59" t="s">
        <v>33</v>
      </c>
      <c r="R59" s="9" t="s">
        <v>42</v>
      </c>
      <c r="S59" s="9" t="s">
        <v>30</v>
      </c>
      <c r="T59" s="10">
        <v>22023</v>
      </c>
      <c r="U59" s="9" t="s">
        <v>23</v>
      </c>
      <c r="V59" s="9" t="s">
        <v>39</v>
      </c>
      <c r="W59" s="9" t="s">
        <v>25</v>
      </c>
    </row>
    <row r="60" spans="1:23" x14ac:dyDescent="0.25">
      <c r="A60" s="1">
        <v>44423</v>
      </c>
      <c r="B60" s="9" t="s">
        <v>18</v>
      </c>
      <c r="C60" s="10">
        <v>59</v>
      </c>
      <c r="D60" s="9" t="s">
        <v>19</v>
      </c>
      <c r="E60" s="3">
        <v>2500</v>
      </c>
      <c r="F60" s="10">
        <v>68</v>
      </c>
      <c r="G60">
        <v>44</v>
      </c>
      <c r="H60" s="3">
        <v>5000</v>
      </c>
      <c r="I60" s="3">
        <f>SalesData[[#This Row],[cost_price]]*SalesData[[#This Row],[sales_quantity]]</f>
        <v>110000</v>
      </c>
      <c r="J60" s="3">
        <v>220000</v>
      </c>
      <c r="K60" s="4">
        <f>((SalesData[[#This Row],[Total Profit]]/SalesData[[#This Row],[total_revenue]])*100)/100</f>
        <v>0.5</v>
      </c>
      <c r="L60" s="3">
        <f>SalesData[[#This Row],[total_revenue]]-SalesData[[#This Row],[Total Cost]]</f>
        <v>110000</v>
      </c>
      <c r="M60" s="4">
        <v>0.05</v>
      </c>
      <c r="N60" s="3">
        <v>4750</v>
      </c>
      <c r="O60" s="3">
        <f>IF(SalesData[[#This Row],[discount_given]] &gt; 0, SalesData[[#This Row],[sales_quantity]] * SalesData[[#This Row],[Discount_price]], 0)</f>
        <v>209000</v>
      </c>
      <c r="P60" s="4">
        <f>((SalesData[[#This Row],[Sales with discount]]/SalesData[[#This Row],[total_revenue]])*100)/100</f>
        <v>0.95</v>
      </c>
      <c r="Q60" t="s">
        <v>38</v>
      </c>
      <c r="R60" s="9" t="s">
        <v>42</v>
      </c>
      <c r="S60" s="9" t="s">
        <v>22</v>
      </c>
      <c r="T60" s="10">
        <v>22576</v>
      </c>
      <c r="U60" s="9" t="s">
        <v>36</v>
      </c>
      <c r="V60" s="9" t="s">
        <v>40</v>
      </c>
      <c r="W60" s="9" t="s">
        <v>46</v>
      </c>
    </row>
    <row r="61" spans="1:23" x14ac:dyDescent="0.25">
      <c r="A61" s="1">
        <v>44781</v>
      </c>
      <c r="B61" s="9" t="s">
        <v>53</v>
      </c>
      <c r="C61" s="10">
        <v>60</v>
      </c>
      <c r="D61" s="9" t="s">
        <v>19</v>
      </c>
      <c r="E61" s="3">
        <v>2500</v>
      </c>
      <c r="F61" s="10">
        <v>69</v>
      </c>
      <c r="G61">
        <v>91</v>
      </c>
      <c r="H61" s="3">
        <v>5000</v>
      </c>
      <c r="I61" s="3">
        <f>SalesData[[#This Row],[cost_price]]*SalesData[[#This Row],[sales_quantity]]</f>
        <v>227500</v>
      </c>
      <c r="J61" s="3">
        <v>455000</v>
      </c>
      <c r="K61" s="4">
        <f>((SalesData[[#This Row],[Total Profit]]/SalesData[[#This Row],[total_revenue]])*100)/100</f>
        <v>0.5</v>
      </c>
      <c r="L61" s="3">
        <f>SalesData[[#This Row],[total_revenue]]-SalesData[[#This Row],[Total Cost]]</f>
        <v>227500</v>
      </c>
      <c r="M61" s="4">
        <v>0.01</v>
      </c>
      <c r="N61" s="3">
        <v>4950</v>
      </c>
      <c r="O61" s="3">
        <f>IF(SalesData[[#This Row],[discount_given]] &gt; 0, SalesData[[#This Row],[sales_quantity]] * SalesData[[#This Row],[Discount_price]], 0)</f>
        <v>450450</v>
      </c>
      <c r="P61" s="4">
        <f>((SalesData[[#This Row],[Sales with discount]]/SalesData[[#This Row],[total_revenue]])*100)/100</f>
        <v>0.99</v>
      </c>
      <c r="Q61" t="s">
        <v>38</v>
      </c>
      <c r="R61" s="9" t="s">
        <v>21</v>
      </c>
      <c r="S61" s="9" t="s">
        <v>35</v>
      </c>
      <c r="T61" s="10">
        <v>21379</v>
      </c>
      <c r="U61" s="9" t="s">
        <v>36</v>
      </c>
      <c r="V61" s="9" t="s">
        <v>24</v>
      </c>
      <c r="W61" s="9" t="s">
        <v>46</v>
      </c>
    </row>
    <row r="62" spans="1:23" x14ac:dyDescent="0.25">
      <c r="A62" s="1">
        <v>45076</v>
      </c>
      <c r="B62" s="9" t="s">
        <v>41</v>
      </c>
      <c r="C62" s="10">
        <v>61</v>
      </c>
      <c r="D62" s="9" t="s">
        <v>19</v>
      </c>
      <c r="E62" s="3">
        <v>2500</v>
      </c>
      <c r="F62" s="10">
        <v>55</v>
      </c>
      <c r="G62">
        <v>54</v>
      </c>
      <c r="H62" s="3">
        <v>5000</v>
      </c>
      <c r="I62" s="3">
        <f>SalesData[[#This Row],[cost_price]]*SalesData[[#This Row],[sales_quantity]]</f>
        <v>135000</v>
      </c>
      <c r="J62" s="3">
        <v>270000</v>
      </c>
      <c r="K62" s="4">
        <f>((SalesData[[#This Row],[Total Profit]]/SalesData[[#This Row],[total_revenue]])*100)/100</f>
        <v>0.5</v>
      </c>
      <c r="L62" s="3">
        <f>SalesData[[#This Row],[total_revenue]]-SalesData[[#This Row],[Total Cost]]</f>
        <v>135000</v>
      </c>
      <c r="M62" s="4">
        <v>0.04</v>
      </c>
      <c r="N62" s="3">
        <v>4800</v>
      </c>
      <c r="O62" s="3">
        <f>IF(SalesData[[#This Row],[discount_given]] &gt; 0, SalesData[[#This Row],[sales_quantity]] * SalesData[[#This Row],[Discount_price]], 0)</f>
        <v>259200</v>
      </c>
      <c r="P62" s="4">
        <f>((SalesData[[#This Row],[Sales with discount]]/SalesData[[#This Row],[total_revenue]])*100)/100</f>
        <v>0.96</v>
      </c>
      <c r="Q62" t="s">
        <v>28</v>
      </c>
      <c r="R62" s="9" t="s">
        <v>29</v>
      </c>
      <c r="S62" s="9" t="s">
        <v>35</v>
      </c>
      <c r="T62" s="10">
        <v>21653</v>
      </c>
      <c r="U62" s="9" t="s">
        <v>23</v>
      </c>
      <c r="V62" s="9" t="s">
        <v>39</v>
      </c>
      <c r="W62" s="9" t="s">
        <v>25</v>
      </c>
    </row>
    <row r="63" spans="1:23" x14ac:dyDescent="0.25">
      <c r="A63" s="1">
        <v>44657</v>
      </c>
      <c r="B63" s="9" t="s">
        <v>44</v>
      </c>
      <c r="C63" s="10">
        <v>62</v>
      </c>
      <c r="D63" s="9" t="s">
        <v>19</v>
      </c>
      <c r="E63" s="3">
        <v>2500</v>
      </c>
      <c r="F63" s="10">
        <v>73</v>
      </c>
      <c r="G63">
        <v>56</v>
      </c>
      <c r="H63" s="3">
        <v>5000</v>
      </c>
      <c r="I63" s="3">
        <f>SalesData[[#This Row],[cost_price]]*SalesData[[#This Row],[sales_quantity]]</f>
        <v>140000</v>
      </c>
      <c r="J63" s="3">
        <v>280000</v>
      </c>
      <c r="K63" s="4">
        <f>((SalesData[[#This Row],[Total Profit]]/SalesData[[#This Row],[total_revenue]])*100)/100</f>
        <v>0.5</v>
      </c>
      <c r="L63" s="3">
        <f>SalesData[[#This Row],[total_revenue]]-SalesData[[#This Row],[Total Cost]]</f>
        <v>140000</v>
      </c>
      <c r="M63" s="4">
        <v>0.06</v>
      </c>
      <c r="N63" s="3">
        <v>4700</v>
      </c>
      <c r="O63" s="3">
        <f>IF(SalesData[[#This Row],[discount_given]] &gt; 0, SalesData[[#This Row],[sales_quantity]] * SalesData[[#This Row],[Discount_price]], 0)</f>
        <v>263200</v>
      </c>
      <c r="P63" s="4">
        <f>((SalesData[[#This Row],[Sales with discount]]/SalesData[[#This Row],[total_revenue]])*100)/100</f>
        <v>0.94</v>
      </c>
      <c r="Q63" t="s">
        <v>33</v>
      </c>
      <c r="R63" s="9" t="s">
        <v>29</v>
      </c>
      <c r="S63" s="9" t="s">
        <v>30</v>
      </c>
      <c r="T63" s="10">
        <v>22286</v>
      </c>
      <c r="U63" s="9" t="s">
        <v>36</v>
      </c>
      <c r="V63" s="9" t="s">
        <v>39</v>
      </c>
      <c r="W63" s="9" t="s">
        <v>31</v>
      </c>
    </row>
    <row r="64" spans="1:23" x14ac:dyDescent="0.25">
      <c r="A64" s="1">
        <v>44625</v>
      </c>
      <c r="B64" s="9" t="s">
        <v>37</v>
      </c>
      <c r="C64" s="10">
        <v>63</v>
      </c>
      <c r="D64" s="9" t="s">
        <v>48</v>
      </c>
      <c r="E64" s="3">
        <v>1500</v>
      </c>
      <c r="F64" s="10">
        <v>15</v>
      </c>
      <c r="G64">
        <v>13</v>
      </c>
      <c r="H64" s="3">
        <v>3500</v>
      </c>
      <c r="I64" s="3">
        <f>SalesData[[#This Row],[cost_price]]*SalesData[[#This Row],[sales_quantity]]</f>
        <v>19500</v>
      </c>
      <c r="J64" s="3">
        <v>45500</v>
      </c>
      <c r="K64" s="4">
        <f>((SalesData[[#This Row],[Total Profit]]/SalesData[[#This Row],[total_revenue]])*100)/100</f>
        <v>0.5714285714285714</v>
      </c>
      <c r="L64" s="3">
        <f>SalesData[[#This Row],[total_revenue]]-SalesData[[#This Row],[Total Cost]]</f>
        <v>26000</v>
      </c>
      <c r="M64" s="4">
        <v>7.0000000000000007E-2</v>
      </c>
      <c r="N64" s="3">
        <v>3255</v>
      </c>
      <c r="O64" s="3">
        <f>IF(SalesData[[#This Row],[discount_given]] &gt; 0, SalesData[[#This Row],[sales_quantity]] * SalesData[[#This Row],[Discount_price]], 0)</f>
        <v>42315</v>
      </c>
      <c r="P64" s="4">
        <f>((SalesData[[#This Row],[Sales with discount]]/SalesData[[#This Row],[total_revenue]])*100)/100</f>
        <v>0.93</v>
      </c>
      <c r="Q64" t="s">
        <v>28</v>
      </c>
      <c r="R64" s="9" t="s">
        <v>42</v>
      </c>
      <c r="S64" s="9" t="s">
        <v>35</v>
      </c>
      <c r="T64" s="10">
        <v>22524</v>
      </c>
      <c r="U64" s="9" t="s">
        <v>23</v>
      </c>
      <c r="V64" s="9" t="s">
        <v>40</v>
      </c>
      <c r="W64" s="9" t="s">
        <v>46</v>
      </c>
    </row>
    <row r="65" spans="1:23" x14ac:dyDescent="0.25">
      <c r="A65" s="1">
        <v>44924</v>
      </c>
      <c r="B65" s="9" t="s">
        <v>18</v>
      </c>
      <c r="C65" s="10">
        <v>64</v>
      </c>
      <c r="D65" s="9" t="s">
        <v>48</v>
      </c>
      <c r="E65" s="3">
        <v>1500</v>
      </c>
      <c r="F65" s="10">
        <v>49</v>
      </c>
      <c r="G65">
        <v>14</v>
      </c>
      <c r="H65" s="3">
        <v>3500</v>
      </c>
      <c r="I65" s="3">
        <f>SalesData[[#This Row],[cost_price]]*SalesData[[#This Row],[sales_quantity]]</f>
        <v>21000</v>
      </c>
      <c r="J65" s="3">
        <v>49000</v>
      </c>
      <c r="K65" s="4">
        <f>((SalesData[[#This Row],[Total Profit]]/SalesData[[#This Row],[total_revenue]])*100)/100</f>
        <v>0.5714285714285714</v>
      </c>
      <c r="L65" s="3">
        <f>SalesData[[#This Row],[total_revenue]]-SalesData[[#This Row],[Total Cost]]</f>
        <v>28000</v>
      </c>
      <c r="M65" s="4">
        <v>0.04</v>
      </c>
      <c r="N65" s="3">
        <v>3360</v>
      </c>
      <c r="O65" s="3">
        <f>IF(SalesData[[#This Row],[discount_given]] &gt; 0, SalesData[[#This Row],[sales_quantity]] * SalesData[[#This Row],[Discount_price]], 0)</f>
        <v>47040</v>
      </c>
      <c r="P65" s="4">
        <f>((SalesData[[#This Row],[Sales with discount]]/SalesData[[#This Row],[total_revenue]])*100)/100</f>
        <v>0.96</v>
      </c>
      <c r="Q65" t="s">
        <v>50</v>
      </c>
      <c r="R65" s="9" t="s">
        <v>42</v>
      </c>
      <c r="S65" s="9" t="s">
        <v>30</v>
      </c>
      <c r="T65" s="10">
        <v>22396</v>
      </c>
      <c r="U65" s="9" t="s">
        <v>23</v>
      </c>
      <c r="V65" s="9" t="s">
        <v>39</v>
      </c>
      <c r="W65" s="9" t="s">
        <v>31</v>
      </c>
    </row>
    <row r="66" spans="1:23" x14ac:dyDescent="0.25">
      <c r="A66" s="1">
        <v>44971</v>
      </c>
      <c r="B66" s="9" t="s">
        <v>52</v>
      </c>
      <c r="C66" s="10">
        <v>65</v>
      </c>
      <c r="D66" s="9" t="s">
        <v>48</v>
      </c>
      <c r="E66" s="3">
        <v>1500</v>
      </c>
      <c r="F66" s="10">
        <v>131</v>
      </c>
      <c r="G66">
        <v>25</v>
      </c>
      <c r="H66" s="3">
        <v>3500</v>
      </c>
      <c r="I66" s="3">
        <f>SalesData[[#This Row],[cost_price]]*SalesData[[#This Row],[sales_quantity]]</f>
        <v>37500</v>
      </c>
      <c r="J66" s="3">
        <v>87500</v>
      </c>
      <c r="K66" s="4">
        <f>((SalesData[[#This Row],[Total Profit]]/SalesData[[#This Row],[total_revenue]])*100)/100</f>
        <v>0.5714285714285714</v>
      </c>
      <c r="L66" s="3">
        <f>SalesData[[#This Row],[total_revenue]]-SalesData[[#This Row],[Total Cost]]</f>
        <v>50000</v>
      </c>
      <c r="M66" s="4">
        <v>0.09</v>
      </c>
      <c r="N66" s="3">
        <v>3185</v>
      </c>
      <c r="O66" s="3">
        <f>IF(SalesData[[#This Row],[discount_given]] &gt; 0, SalesData[[#This Row],[sales_quantity]] * SalesData[[#This Row],[Discount_price]], 0)</f>
        <v>79625</v>
      </c>
      <c r="P66" s="4">
        <f>((SalesData[[#This Row],[Sales with discount]]/SalesData[[#This Row],[total_revenue]])*100)/100</f>
        <v>0.91</v>
      </c>
      <c r="Q66" t="s">
        <v>38</v>
      </c>
      <c r="R66" s="9" t="s">
        <v>34</v>
      </c>
      <c r="S66" s="9" t="s">
        <v>22</v>
      </c>
      <c r="T66" s="10">
        <v>22332</v>
      </c>
      <c r="U66" s="9" t="s">
        <v>23</v>
      </c>
      <c r="V66" s="9" t="s">
        <v>39</v>
      </c>
      <c r="W66" s="9" t="s">
        <v>46</v>
      </c>
    </row>
    <row r="67" spans="1:23" x14ac:dyDescent="0.25">
      <c r="A67" s="1">
        <v>45059</v>
      </c>
      <c r="B67" s="9" t="s">
        <v>41</v>
      </c>
      <c r="C67" s="10">
        <v>66</v>
      </c>
      <c r="D67" s="9" t="s">
        <v>48</v>
      </c>
      <c r="E67" s="3">
        <v>1500</v>
      </c>
      <c r="F67" s="10">
        <v>126</v>
      </c>
      <c r="G67">
        <v>80</v>
      </c>
      <c r="H67" s="3">
        <v>3500</v>
      </c>
      <c r="I67" s="3">
        <f>SalesData[[#This Row],[cost_price]]*SalesData[[#This Row],[sales_quantity]]</f>
        <v>120000</v>
      </c>
      <c r="J67" s="3">
        <v>280000</v>
      </c>
      <c r="K67" s="4">
        <f>((SalesData[[#This Row],[Total Profit]]/SalesData[[#This Row],[total_revenue]])*100)/100</f>
        <v>0.5714285714285714</v>
      </c>
      <c r="L67" s="3">
        <f>SalesData[[#This Row],[total_revenue]]-SalesData[[#This Row],[Total Cost]]</f>
        <v>160000</v>
      </c>
      <c r="M67" s="4">
        <v>7.0000000000000007E-2</v>
      </c>
      <c r="N67" s="3">
        <v>3255</v>
      </c>
      <c r="O67" s="3">
        <f>IF(SalesData[[#This Row],[discount_given]] &gt; 0, SalesData[[#This Row],[sales_quantity]] * SalesData[[#This Row],[Discount_price]], 0)</f>
        <v>260400</v>
      </c>
      <c r="P67" s="4">
        <f>((SalesData[[#This Row],[Sales with discount]]/SalesData[[#This Row],[total_revenue]])*100)/100</f>
        <v>0.93</v>
      </c>
      <c r="Q67" t="s">
        <v>50</v>
      </c>
      <c r="R67" s="9" t="s">
        <v>29</v>
      </c>
      <c r="S67" s="9" t="s">
        <v>30</v>
      </c>
      <c r="T67" s="10">
        <v>22283</v>
      </c>
      <c r="U67" s="9" t="s">
        <v>23</v>
      </c>
      <c r="V67" s="9" t="s">
        <v>40</v>
      </c>
      <c r="W67" s="9" t="s">
        <v>25</v>
      </c>
    </row>
    <row r="68" spans="1:23" x14ac:dyDescent="0.25">
      <c r="A68" s="1">
        <v>44584</v>
      </c>
      <c r="B68" s="9" t="s">
        <v>47</v>
      </c>
      <c r="C68" s="10">
        <v>67</v>
      </c>
      <c r="D68" s="9" t="s">
        <v>51</v>
      </c>
      <c r="E68" s="3">
        <v>1000</v>
      </c>
      <c r="F68" s="10">
        <v>136</v>
      </c>
      <c r="G68">
        <v>35</v>
      </c>
      <c r="H68" s="3">
        <v>2500</v>
      </c>
      <c r="I68" s="3">
        <f>SalesData[[#This Row],[cost_price]]*SalesData[[#This Row],[sales_quantity]]</f>
        <v>35000</v>
      </c>
      <c r="J68" s="3">
        <v>87500</v>
      </c>
      <c r="K68" s="4">
        <f>((SalesData[[#This Row],[Total Profit]]/SalesData[[#This Row],[total_revenue]])*100)/100</f>
        <v>0.6</v>
      </c>
      <c r="L68" s="3">
        <f>SalesData[[#This Row],[total_revenue]]-SalesData[[#This Row],[Total Cost]]</f>
        <v>52500</v>
      </c>
      <c r="M68" s="4">
        <v>0.08</v>
      </c>
      <c r="N68" s="3">
        <v>2300</v>
      </c>
      <c r="O68" s="3">
        <f>IF(SalesData[[#This Row],[discount_given]] &gt; 0, SalesData[[#This Row],[sales_quantity]] * SalesData[[#This Row],[Discount_price]], 0)</f>
        <v>80500</v>
      </c>
      <c r="P68" s="4">
        <f>((SalesData[[#This Row],[Sales with discount]]/SalesData[[#This Row],[total_revenue]])*100)/100</f>
        <v>0.92</v>
      </c>
      <c r="Q68" t="s">
        <v>20</v>
      </c>
      <c r="R68" s="9" t="s">
        <v>21</v>
      </c>
      <c r="S68" s="9" t="s">
        <v>30</v>
      </c>
      <c r="T68" s="10">
        <v>22424</v>
      </c>
      <c r="U68" s="9" t="s">
        <v>36</v>
      </c>
      <c r="V68" s="9" t="s">
        <v>24</v>
      </c>
      <c r="W68" s="9" t="s">
        <v>25</v>
      </c>
    </row>
    <row r="69" spans="1:23" x14ac:dyDescent="0.25">
      <c r="A69" s="1">
        <v>44477</v>
      </c>
      <c r="B69" s="9" t="s">
        <v>18</v>
      </c>
      <c r="C69" s="10">
        <v>68</v>
      </c>
      <c r="D69" s="9" t="s">
        <v>19</v>
      </c>
      <c r="E69" s="3">
        <v>2500</v>
      </c>
      <c r="F69" s="10">
        <v>134</v>
      </c>
      <c r="G69">
        <v>89</v>
      </c>
      <c r="H69" s="3">
        <v>5000</v>
      </c>
      <c r="I69" s="3">
        <f>SalesData[[#This Row],[cost_price]]*SalesData[[#This Row],[sales_quantity]]</f>
        <v>222500</v>
      </c>
      <c r="J69" s="3">
        <v>445000</v>
      </c>
      <c r="K69" s="4">
        <f>((SalesData[[#This Row],[Total Profit]]/SalesData[[#This Row],[total_revenue]])*100)/100</f>
        <v>0.5</v>
      </c>
      <c r="L69" s="3">
        <f>SalesData[[#This Row],[total_revenue]]-SalesData[[#This Row],[Total Cost]]</f>
        <v>222500</v>
      </c>
      <c r="M69" s="4">
        <v>0.02</v>
      </c>
      <c r="N69" s="3">
        <v>4900</v>
      </c>
      <c r="O69" s="3">
        <f>IF(SalesData[[#This Row],[discount_given]] &gt; 0, SalesData[[#This Row],[sales_quantity]] * SalesData[[#This Row],[Discount_price]], 0)</f>
        <v>436100</v>
      </c>
      <c r="P69" s="4">
        <f>((SalesData[[#This Row],[Sales with discount]]/SalesData[[#This Row],[total_revenue]])*100)/100</f>
        <v>0.98</v>
      </c>
      <c r="Q69" t="s">
        <v>50</v>
      </c>
      <c r="R69" s="9" t="s">
        <v>42</v>
      </c>
      <c r="S69" s="9" t="s">
        <v>22</v>
      </c>
      <c r="T69" s="10">
        <v>22460</v>
      </c>
      <c r="U69" s="9" t="s">
        <v>36</v>
      </c>
      <c r="V69" s="9" t="s">
        <v>40</v>
      </c>
      <c r="W69" s="9" t="s">
        <v>25</v>
      </c>
    </row>
    <row r="70" spans="1:23" x14ac:dyDescent="0.25">
      <c r="A70" s="1">
        <v>44928</v>
      </c>
      <c r="B70" s="9" t="s">
        <v>43</v>
      </c>
      <c r="C70" s="10">
        <v>69</v>
      </c>
      <c r="D70" s="9" t="s">
        <v>27</v>
      </c>
      <c r="E70" s="3">
        <v>1500</v>
      </c>
      <c r="F70" s="10">
        <v>22</v>
      </c>
      <c r="G70">
        <v>65</v>
      </c>
      <c r="H70" s="3">
        <v>3000</v>
      </c>
      <c r="I70" s="3">
        <f>SalesData[[#This Row],[cost_price]]*SalesData[[#This Row],[sales_quantity]]</f>
        <v>97500</v>
      </c>
      <c r="J70" s="3">
        <v>195000</v>
      </c>
      <c r="K70" s="4">
        <f>((SalesData[[#This Row],[Total Profit]]/SalesData[[#This Row],[total_revenue]])*100)/100</f>
        <v>0.5</v>
      </c>
      <c r="L70" s="3">
        <f>SalesData[[#This Row],[total_revenue]]-SalesData[[#This Row],[Total Cost]]</f>
        <v>97500</v>
      </c>
      <c r="M70" s="4">
        <v>0.1</v>
      </c>
      <c r="N70" s="3">
        <v>2700</v>
      </c>
      <c r="O70" s="3">
        <f>IF(SalesData[[#This Row],[discount_given]] &gt; 0, SalesData[[#This Row],[sales_quantity]] * SalesData[[#This Row],[Discount_price]], 0)</f>
        <v>175500</v>
      </c>
      <c r="P70" s="4">
        <f>((SalesData[[#This Row],[Sales with discount]]/SalesData[[#This Row],[total_revenue]])*100)/100</f>
        <v>0.9</v>
      </c>
      <c r="Q70" t="s">
        <v>20</v>
      </c>
      <c r="R70" s="9" t="s">
        <v>21</v>
      </c>
      <c r="S70" s="9" t="s">
        <v>22</v>
      </c>
      <c r="T70" s="10">
        <v>21933</v>
      </c>
      <c r="U70" s="9" t="s">
        <v>23</v>
      </c>
      <c r="V70" s="9" t="s">
        <v>24</v>
      </c>
      <c r="W70" s="9" t="s">
        <v>31</v>
      </c>
    </row>
    <row r="71" spans="1:23" x14ac:dyDescent="0.25">
      <c r="A71" s="1">
        <v>44354</v>
      </c>
      <c r="B71" s="9" t="s">
        <v>37</v>
      </c>
      <c r="C71" s="10">
        <v>70</v>
      </c>
      <c r="D71" s="9" t="s">
        <v>27</v>
      </c>
      <c r="E71" s="3">
        <v>1500</v>
      </c>
      <c r="F71" s="10">
        <v>94</v>
      </c>
      <c r="G71">
        <v>37</v>
      </c>
      <c r="H71" s="3">
        <v>3000</v>
      </c>
      <c r="I71" s="3">
        <f>SalesData[[#This Row],[cost_price]]*SalesData[[#This Row],[sales_quantity]]</f>
        <v>55500</v>
      </c>
      <c r="J71" s="3">
        <v>111000</v>
      </c>
      <c r="K71" s="4">
        <f>((SalesData[[#This Row],[Total Profit]]/SalesData[[#This Row],[total_revenue]])*100)/100</f>
        <v>0.5</v>
      </c>
      <c r="L71" s="3">
        <f>SalesData[[#This Row],[total_revenue]]-SalesData[[#This Row],[Total Cost]]</f>
        <v>55500</v>
      </c>
      <c r="M71" s="4">
        <v>0.09</v>
      </c>
      <c r="N71" s="3">
        <v>2730</v>
      </c>
      <c r="O71" s="3">
        <f>IF(SalesData[[#This Row],[discount_given]] &gt; 0, SalesData[[#This Row],[sales_quantity]] * SalesData[[#This Row],[Discount_price]], 0)</f>
        <v>101010</v>
      </c>
      <c r="P71" s="4">
        <f>((SalesData[[#This Row],[Sales with discount]]/SalesData[[#This Row],[total_revenue]])*100)/100</f>
        <v>0.91</v>
      </c>
      <c r="Q71" t="s">
        <v>33</v>
      </c>
      <c r="R71" s="9" t="s">
        <v>34</v>
      </c>
      <c r="S71" s="9" t="s">
        <v>35</v>
      </c>
      <c r="T71" s="10">
        <v>22499</v>
      </c>
      <c r="U71" s="9" t="s">
        <v>23</v>
      </c>
      <c r="V71" s="9" t="s">
        <v>24</v>
      </c>
      <c r="W71" s="9" t="s">
        <v>31</v>
      </c>
    </row>
    <row r="72" spans="1:23" x14ac:dyDescent="0.25">
      <c r="A72" s="1">
        <v>44597</v>
      </c>
      <c r="B72" s="9" t="s">
        <v>18</v>
      </c>
      <c r="C72" s="10">
        <v>71</v>
      </c>
      <c r="D72" s="9" t="s">
        <v>48</v>
      </c>
      <c r="E72" s="3">
        <v>1500</v>
      </c>
      <c r="F72" s="10">
        <v>58</v>
      </c>
      <c r="G72">
        <v>62</v>
      </c>
      <c r="H72" s="3">
        <v>3500</v>
      </c>
      <c r="I72" s="3">
        <f>SalesData[[#This Row],[cost_price]]*SalesData[[#This Row],[sales_quantity]]</f>
        <v>93000</v>
      </c>
      <c r="J72" s="3">
        <v>217000</v>
      </c>
      <c r="K72" s="4">
        <f>((SalesData[[#This Row],[Total Profit]]/SalesData[[#This Row],[total_revenue]])*100)/100</f>
        <v>0.5714285714285714</v>
      </c>
      <c r="L72" s="3">
        <f>SalesData[[#This Row],[total_revenue]]-SalesData[[#This Row],[Total Cost]]</f>
        <v>124000</v>
      </c>
      <c r="M72" s="4">
        <v>7.0000000000000007E-2</v>
      </c>
      <c r="N72" s="3">
        <v>3255</v>
      </c>
      <c r="O72" s="3">
        <f>IF(SalesData[[#This Row],[discount_given]] &gt; 0, SalesData[[#This Row],[sales_quantity]] * SalesData[[#This Row],[Discount_price]], 0)</f>
        <v>201810</v>
      </c>
      <c r="P72" s="4">
        <f>((SalesData[[#This Row],[Sales with discount]]/SalesData[[#This Row],[total_revenue]])*100)/100</f>
        <v>0.93</v>
      </c>
      <c r="Q72" t="s">
        <v>38</v>
      </c>
      <c r="R72" s="9" t="s">
        <v>42</v>
      </c>
      <c r="S72" s="9" t="s">
        <v>30</v>
      </c>
      <c r="T72" s="10">
        <v>22840</v>
      </c>
      <c r="U72" s="9" t="s">
        <v>36</v>
      </c>
      <c r="V72" s="9" t="s">
        <v>39</v>
      </c>
      <c r="W72" s="9" t="s">
        <v>46</v>
      </c>
    </row>
    <row r="73" spans="1:23" x14ac:dyDescent="0.25">
      <c r="A73" s="1">
        <v>45129</v>
      </c>
      <c r="B73" s="9" t="s">
        <v>18</v>
      </c>
      <c r="C73" s="10">
        <v>73</v>
      </c>
      <c r="D73" s="9" t="s">
        <v>45</v>
      </c>
      <c r="E73" s="3">
        <v>3000</v>
      </c>
      <c r="F73" s="10">
        <v>41</v>
      </c>
      <c r="G73">
        <v>45</v>
      </c>
      <c r="H73" s="3">
        <v>7000</v>
      </c>
      <c r="I73" s="3">
        <f>SalesData[[#This Row],[cost_price]]*SalesData[[#This Row],[sales_quantity]]</f>
        <v>135000</v>
      </c>
      <c r="J73" s="3">
        <v>315000</v>
      </c>
      <c r="K73" s="4">
        <f>((SalesData[[#This Row],[Total Profit]]/SalesData[[#This Row],[total_revenue]])*100)/100</f>
        <v>0.5714285714285714</v>
      </c>
      <c r="L73" s="3">
        <f>SalesData[[#This Row],[total_revenue]]-SalesData[[#This Row],[Total Cost]]</f>
        <v>180000</v>
      </c>
      <c r="M73" s="4">
        <v>0.06</v>
      </c>
      <c r="N73" s="3">
        <v>6580</v>
      </c>
      <c r="O73" s="3">
        <f>IF(SalesData[[#This Row],[discount_given]] &gt; 0, SalesData[[#This Row],[sales_quantity]] * SalesData[[#This Row],[Discount_price]], 0)</f>
        <v>296100</v>
      </c>
      <c r="P73" s="4">
        <f>((SalesData[[#This Row],[Sales with discount]]/SalesData[[#This Row],[total_revenue]])*100)/100</f>
        <v>0.94</v>
      </c>
      <c r="Q73" t="s">
        <v>38</v>
      </c>
      <c r="R73" s="9" t="s">
        <v>21</v>
      </c>
      <c r="S73" s="9" t="s">
        <v>35</v>
      </c>
      <c r="T73" s="10">
        <v>21069</v>
      </c>
      <c r="U73" s="9" t="s">
        <v>36</v>
      </c>
      <c r="V73" s="9" t="s">
        <v>24</v>
      </c>
      <c r="W73" s="9" t="s">
        <v>46</v>
      </c>
    </row>
    <row r="74" spans="1:23" x14ac:dyDescent="0.25">
      <c r="A74" s="1">
        <v>44649</v>
      </c>
      <c r="B74" s="9" t="s">
        <v>43</v>
      </c>
      <c r="C74" s="10">
        <v>74</v>
      </c>
      <c r="D74" s="9" t="s">
        <v>51</v>
      </c>
      <c r="E74" s="3">
        <v>1000</v>
      </c>
      <c r="F74" s="10">
        <v>34</v>
      </c>
      <c r="G74">
        <v>32</v>
      </c>
      <c r="H74" s="3">
        <v>2500</v>
      </c>
      <c r="I74" s="3">
        <f>SalesData[[#This Row],[cost_price]]*SalesData[[#This Row],[sales_quantity]]</f>
        <v>32000</v>
      </c>
      <c r="J74" s="3">
        <v>80000</v>
      </c>
      <c r="K74" s="4">
        <f>((SalesData[[#This Row],[Total Profit]]/SalesData[[#This Row],[total_revenue]])*100)/100</f>
        <v>0.6</v>
      </c>
      <c r="L74" s="3">
        <f>SalesData[[#This Row],[total_revenue]]-SalesData[[#This Row],[Total Cost]]</f>
        <v>48000</v>
      </c>
      <c r="M74" s="4">
        <v>0.09</v>
      </c>
      <c r="N74" s="3">
        <v>2275</v>
      </c>
      <c r="O74" s="3">
        <f>IF(SalesData[[#This Row],[discount_given]] &gt; 0, SalesData[[#This Row],[sales_quantity]] * SalesData[[#This Row],[Discount_price]], 0)</f>
        <v>72800</v>
      </c>
      <c r="P74" s="4">
        <f>((SalesData[[#This Row],[Sales with discount]]/SalesData[[#This Row],[total_revenue]])*100)/100</f>
        <v>0.91</v>
      </c>
      <c r="Q74" t="s">
        <v>50</v>
      </c>
      <c r="R74" s="9" t="s">
        <v>42</v>
      </c>
      <c r="S74" s="9" t="s">
        <v>35</v>
      </c>
      <c r="T74" s="10">
        <v>21056</v>
      </c>
      <c r="U74" s="9" t="s">
        <v>23</v>
      </c>
      <c r="V74" s="9" t="s">
        <v>39</v>
      </c>
      <c r="W74" s="9" t="s">
        <v>25</v>
      </c>
    </row>
    <row r="75" spans="1:23" x14ac:dyDescent="0.25">
      <c r="A75" s="1">
        <v>44595</v>
      </c>
      <c r="B75" s="9" t="s">
        <v>41</v>
      </c>
      <c r="C75" s="10">
        <v>75</v>
      </c>
      <c r="D75" s="9" t="s">
        <v>48</v>
      </c>
      <c r="E75" s="3">
        <v>1500</v>
      </c>
      <c r="F75" s="10">
        <v>60</v>
      </c>
      <c r="G75">
        <v>84</v>
      </c>
      <c r="H75" s="3">
        <v>3500</v>
      </c>
      <c r="I75" s="3">
        <f>SalesData[[#This Row],[cost_price]]*SalesData[[#This Row],[sales_quantity]]</f>
        <v>126000</v>
      </c>
      <c r="J75" s="3">
        <v>294000</v>
      </c>
      <c r="K75" s="4">
        <f>((SalesData[[#This Row],[Total Profit]]/SalesData[[#This Row],[total_revenue]])*100)/100</f>
        <v>0.5714285714285714</v>
      </c>
      <c r="L75" s="3">
        <f>SalesData[[#This Row],[total_revenue]]-SalesData[[#This Row],[Total Cost]]</f>
        <v>168000</v>
      </c>
      <c r="M75" s="4">
        <v>0.03</v>
      </c>
      <c r="N75" s="3">
        <v>3395</v>
      </c>
      <c r="O75" s="3">
        <f>IF(SalesData[[#This Row],[discount_given]] &gt; 0, SalesData[[#This Row],[sales_quantity]] * SalesData[[#This Row],[Discount_price]], 0)</f>
        <v>285180</v>
      </c>
      <c r="P75" s="4">
        <f>((SalesData[[#This Row],[Sales with discount]]/SalesData[[#This Row],[total_revenue]])*100)/100</f>
        <v>0.97</v>
      </c>
      <c r="Q75" t="s">
        <v>38</v>
      </c>
      <c r="R75" s="9" t="s">
        <v>34</v>
      </c>
      <c r="S75" s="9" t="s">
        <v>22</v>
      </c>
      <c r="T75" s="10">
        <v>22827</v>
      </c>
      <c r="U75" s="9" t="s">
        <v>23</v>
      </c>
      <c r="V75" s="9" t="s">
        <v>39</v>
      </c>
      <c r="W75" s="9" t="s">
        <v>31</v>
      </c>
    </row>
    <row r="76" spans="1:23" x14ac:dyDescent="0.25">
      <c r="A76" s="1">
        <v>45143</v>
      </c>
      <c r="B76" s="9" t="s">
        <v>49</v>
      </c>
      <c r="C76" s="10">
        <v>76</v>
      </c>
      <c r="D76" s="9" t="s">
        <v>48</v>
      </c>
      <c r="E76" s="3">
        <v>1500</v>
      </c>
      <c r="F76" s="10">
        <v>80</v>
      </c>
      <c r="G76">
        <v>52</v>
      </c>
      <c r="H76" s="3">
        <v>3500</v>
      </c>
      <c r="I76" s="3">
        <f>SalesData[[#This Row],[cost_price]]*SalesData[[#This Row],[sales_quantity]]</f>
        <v>78000</v>
      </c>
      <c r="J76" s="3">
        <v>182000</v>
      </c>
      <c r="K76" s="4">
        <f>((SalesData[[#This Row],[Total Profit]]/SalesData[[#This Row],[total_revenue]])*100)/100</f>
        <v>0.5714285714285714</v>
      </c>
      <c r="L76" s="3">
        <f>SalesData[[#This Row],[total_revenue]]-SalesData[[#This Row],[Total Cost]]</f>
        <v>104000</v>
      </c>
      <c r="M76" s="4">
        <v>0.04</v>
      </c>
      <c r="N76" s="3">
        <v>3360</v>
      </c>
      <c r="O76" s="3">
        <f>IF(SalesData[[#This Row],[discount_given]] &gt; 0, SalesData[[#This Row],[sales_quantity]] * SalesData[[#This Row],[Discount_price]], 0)</f>
        <v>174720</v>
      </c>
      <c r="P76" s="4">
        <f>((SalesData[[#This Row],[Sales with discount]]/SalesData[[#This Row],[total_revenue]])*100)/100</f>
        <v>0.96</v>
      </c>
      <c r="Q76" t="s">
        <v>50</v>
      </c>
      <c r="R76" s="9" t="s">
        <v>21</v>
      </c>
      <c r="S76" s="9" t="s">
        <v>35</v>
      </c>
      <c r="T76" s="10">
        <v>21111</v>
      </c>
      <c r="U76" s="9" t="s">
        <v>36</v>
      </c>
      <c r="V76" s="9" t="s">
        <v>40</v>
      </c>
      <c r="W76" s="9" t="s">
        <v>31</v>
      </c>
    </row>
    <row r="77" spans="1:23" x14ac:dyDescent="0.25">
      <c r="A77" s="1">
        <v>44746</v>
      </c>
      <c r="B77" s="9" t="s">
        <v>37</v>
      </c>
      <c r="C77" s="10">
        <v>77</v>
      </c>
      <c r="D77" s="9" t="s">
        <v>19</v>
      </c>
      <c r="E77" s="3">
        <v>2500</v>
      </c>
      <c r="F77" s="10">
        <v>128</v>
      </c>
      <c r="G77">
        <v>56</v>
      </c>
      <c r="H77" s="3">
        <v>5000</v>
      </c>
      <c r="I77" s="3">
        <f>SalesData[[#This Row],[cost_price]]*SalesData[[#This Row],[sales_quantity]]</f>
        <v>140000</v>
      </c>
      <c r="J77" s="3">
        <v>280000</v>
      </c>
      <c r="K77" s="4">
        <f>((SalesData[[#This Row],[Total Profit]]/SalesData[[#This Row],[total_revenue]])*100)/100</f>
        <v>0.5</v>
      </c>
      <c r="L77" s="3">
        <f>SalesData[[#This Row],[total_revenue]]-SalesData[[#This Row],[Total Cost]]</f>
        <v>140000</v>
      </c>
      <c r="M77" s="4">
        <v>0.08</v>
      </c>
      <c r="N77" s="3">
        <v>4600</v>
      </c>
      <c r="O77" s="3">
        <f>IF(SalesData[[#This Row],[discount_given]] &gt; 0, SalesData[[#This Row],[sales_quantity]] * SalesData[[#This Row],[Discount_price]], 0)</f>
        <v>257600</v>
      </c>
      <c r="P77" s="4">
        <f>((SalesData[[#This Row],[Sales with discount]]/SalesData[[#This Row],[total_revenue]])*100)/100</f>
        <v>0.92</v>
      </c>
      <c r="Q77" t="s">
        <v>20</v>
      </c>
      <c r="R77" s="9" t="s">
        <v>42</v>
      </c>
      <c r="S77" s="9" t="s">
        <v>22</v>
      </c>
      <c r="T77" s="10">
        <v>22537</v>
      </c>
      <c r="U77" s="9" t="s">
        <v>23</v>
      </c>
      <c r="V77" s="9" t="s">
        <v>39</v>
      </c>
      <c r="W77" s="9" t="s">
        <v>31</v>
      </c>
    </row>
    <row r="78" spans="1:23" x14ac:dyDescent="0.25">
      <c r="A78" s="1">
        <v>44972</v>
      </c>
      <c r="B78" s="9" t="s">
        <v>41</v>
      </c>
      <c r="C78" s="10">
        <v>78</v>
      </c>
      <c r="D78" s="9" t="s">
        <v>27</v>
      </c>
      <c r="E78" s="3">
        <v>1500</v>
      </c>
      <c r="F78" s="10">
        <v>57</v>
      </c>
      <c r="G78">
        <v>61</v>
      </c>
      <c r="H78" s="3">
        <v>3000</v>
      </c>
      <c r="I78" s="3">
        <f>SalesData[[#This Row],[cost_price]]*SalesData[[#This Row],[sales_quantity]]</f>
        <v>91500</v>
      </c>
      <c r="J78" s="3">
        <v>183000</v>
      </c>
      <c r="K78" s="4">
        <f>((SalesData[[#This Row],[Total Profit]]/SalesData[[#This Row],[total_revenue]])*100)/100</f>
        <v>0.5</v>
      </c>
      <c r="L78" s="3">
        <f>SalesData[[#This Row],[total_revenue]]-SalesData[[#This Row],[Total Cost]]</f>
        <v>91500</v>
      </c>
      <c r="M78" s="4">
        <v>0.1</v>
      </c>
      <c r="N78" s="3">
        <v>2700</v>
      </c>
      <c r="O78" s="3">
        <f>IF(SalesData[[#This Row],[discount_given]] &gt; 0, SalesData[[#This Row],[sales_quantity]] * SalesData[[#This Row],[Discount_price]], 0)</f>
        <v>164700</v>
      </c>
      <c r="P78" s="4">
        <f>((SalesData[[#This Row],[Sales with discount]]/SalesData[[#This Row],[total_revenue]])*100)/100</f>
        <v>0.9</v>
      </c>
      <c r="Q78" t="s">
        <v>28</v>
      </c>
      <c r="R78" s="9" t="s">
        <v>21</v>
      </c>
      <c r="S78" s="9" t="s">
        <v>22</v>
      </c>
      <c r="T78" s="10">
        <v>21641</v>
      </c>
      <c r="U78" s="9" t="s">
        <v>23</v>
      </c>
      <c r="V78" s="9" t="s">
        <v>24</v>
      </c>
      <c r="W78" s="9" t="s">
        <v>46</v>
      </c>
    </row>
    <row r="79" spans="1:23" x14ac:dyDescent="0.25">
      <c r="A79" s="1">
        <v>44811</v>
      </c>
      <c r="B79" s="9" t="s">
        <v>47</v>
      </c>
      <c r="C79" s="10">
        <v>79</v>
      </c>
      <c r="D79" s="9" t="s">
        <v>48</v>
      </c>
      <c r="E79" s="3">
        <v>1500</v>
      </c>
      <c r="F79" s="10">
        <v>90</v>
      </c>
      <c r="G79">
        <v>14</v>
      </c>
      <c r="H79" s="3">
        <v>3500</v>
      </c>
      <c r="I79" s="3">
        <f>SalesData[[#This Row],[cost_price]]*SalesData[[#This Row],[sales_quantity]]</f>
        <v>21000</v>
      </c>
      <c r="J79" s="3">
        <v>49000</v>
      </c>
      <c r="K79" s="4">
        <f>((SalesData[[#This Row],[Total Profit]]/SalesData[[#This Row],[total_revenue]])*100)/100</f>
        <v>0.5714285714285714</v>
      </c>
      <c r="L79" s="3">
        <f>SalesData[[#This Row],[total_revenue]]-SalesData[[#This Row],[Total Cost]]</f>
        <v>28000</v>
      </c>
      <c r="M79" s="4">
        <v>0.05</v>
      </c>
      <c r="N79" s="3">
        <v>3325</v>
      </c>
      <c r="O79" s="3">
        <f>IF(SalesData[[#This Row],[discount_given]] &gt; 0, SalesData[[#This Row],[sales_quantity]] * SalesData[[#This Row],[Discount_price]], 0)</f>
        <v>46550</v>
      </c>
      <c r="P79" s="4">
        <f>((SalesData[[#This Row],[Sales with discount]]/SalesData[[#This Row],[total_revenue]])*100)/100</f>
        <v>0.95</v>
      </c>
      <c r="Q79" t="s">
        <v>20</v>
      </c>
      <c r="R79" s="9" t="s">
        <v>34</v>
      </c>
      <c r="S79" s="9" t="s">
        <v>35</v>
      </c>
      <c r="T79" s="10">
        <v>21330</v>
      </c>
      <c r="U79" s="9" t="s">
        <v>36</v>
      </c>
      <c r="V79" s="9" t="s">
        <v>39</v>
      </c>
      <c r="W79" s="9" t="s">
        <v>25</v>
      </c>
    </row>
    <row r="80" spans="1:23" x14ac:dyDescent="0.25">
      <c r="A80" s="1">
        <v>45255</v>
      </c>
      <c r="B80" s="9" t="s">
        <v>43</v>
      </c>
      <c r="C80" s="10">
        <v>80</v>
      </c>
      <c r="D80" s="9" t="s">
        <v>27</v>
      </c>
      <c r="E80" s="3">
        <v>1500</v>
      </c>
      <c r="F80" s="10">
        <v>94</v>
      </c>
      <c r="G80">
        <v>72</v>
      </c>
      <c r="H80" s="3">
        <v>3000</v>
      </c>
      <c r="I80" s="3">
        <f>SalesData[[#This Row],[cost_price]]*SalesData[[#This Row],[sales_quantity]]</f>
        <v>108000</v>
      </c>
      <c r="J80" s="3">
        <v>216000</v>
      </c>
      <c r="K80" s="4">
        <f>((SalesData[[#This Row],[Total Profit]]/SalesData[[#This Row],[total_revenue]])*100)/100</f>
        <v>0.5</v>
      </c>
      <c r="L80" s="3">
        <f>SalesData[[#This Row],[total_revenue]]-SalesData[[#This Row],[Total Cost]]</f>
        <v>108000</v>
      </c>
      <c r="M80" s="4">
        <v>0.04</v>
      </c>
      <c r="N80" s="3">
        <v>2880</v>
      </c>
      <c r="O80" s="3">
        <f>IF(SalesData[[#This Row],[discount_given]] &gt; 0, SalesData[[#This Row],[sales_quantity]] * SalesData[[#This Row],[Discount_price]], 0)</f>
        <v>207360</v>
      </c>
      <c r="P80" s="4">
        <f>((SalesData[[#This Row],[Sales with discount]]/SalesData[[#This Row],[total_revenue]])*100)/100</f>
        <v>0.96</v>
      </c>
      <c r="Q80" t="s">
        <v>28</v>
      </c>
      <c r="R80" s="9" t="s">
        <v>21</v>
      </c>
      <c r="S80" s="9" t="s">
        <v>30</v>
      </c>
      <c r="T80" s="10">
        <v>22586</v>
      </c>
      <c r="U80" s="9" t="s">
        <v>36</v>
      </c>
      <c r="V80" s="9" t="s">
        <v>24</v>
      </c>
      <c r="W80" s="9" t="s">
        <v>31</v>
      </c>
    </row>
    <row r="81" spans="1:23" x14ac:dyDescent="0.25">
      <c r="A81" s="1">
        <v>45178</v>
      </c>
      <c r="B81" s="9" t="s">
        <v>43</v>
      </c>
      <c r="C81" s="10">
        <v>81</v>
      </c>
      <c r="D81" s="9" t="s">
        <v>45</v>
      </c>
      <c r="E81" s="3">
        <v>3000</v>
      </c>
      <c r="F81" s="10">
        <v>56</v>
      </c>
      <c r="G81">
        <v>41</v>
      </c>
      <c r="H81" s="3">
        <v>7000</v>
      </c>
      <c r="I81" s="3">
        <f>SalesData[[#This Row],[cost_price]]*SalesData[[#This Row],[sales_quantity]]</f>
        <v>123000</v>
      </c>
      <c r="J81" s="3">
        <v>287000</v>
      </c>
      <c r="K81" s="4">
        <f>((SalesData[[#This Row],[Total Profit]]/SalesData[[#This Row],[total_revenue]])*100)/100</f>
        <v>0.5714285714285714</v>
      </c>
      <c r="L81" s="3">
        <f>SalesData[[#This Row],[total_revenue]]-SalesData[[#This Row],[Total Cost]]</f>
        <v>164000</v>
      </c>
      <c r="M81" s="4">
        <v>0.05</v>
      </c>
      <c r="N81" s="3">
        <v>6650</v>
      </c>
      <c r="O81" s="3">
        <f>IF(SalesData[[#This Row],[discount_given]] &gt; 0, SalesData[[#This Row],[sales_quantity]] * SalesData[[#This Row],[Discount_price]], 0)</f>
        <v>272650</v>
      </c>
      <c r="P81" s="4">
        <f>((SalesData[[#This Row],[Sales with discount]]/SalesData[[#This Row],[total_revenue]])*100)/100</f>
        <v>0.95</v>
      </c>
      <c r="Q81" t="s">
        <v>33</v>
      </c>
      <c r="R81" s="9" t="s">
        <v>34</v>
      </c>
      <c r="S81" s="9" t="s">
        <v>35</v>
      </c>
      <c r="T81" s="10">
        <v>22255</v>
      </c>
      <c r="U81" s="9" t="s">
        <v>23</v>
      </c>
      <c r="V81" s="9" t="s">
        <v>40</v>
      </c>
      <c r="W81" s="9" t="s">
        <v>25</v>
      </c>
    </row>
    <row r="82" spans="1:23" x14ac:dyDescent="0.25">
      <c r="A82" s="1">
        <v>44443</v>
      </c>
      <c r="B82" s="9" t="s">
        <v>32</v>
      </c>
      <c r="C82" s="10">
        <v>82</v>
      </c>
      <c r="D82" s="9" t="s">
        <v>19</v>
      </c>
      <c r="E82" s="3">
        <v>2500</v>
      </c>
      <c r="F82" s="10">
        <v>72</v>
      </c>
      <c r="G82">
        <v>19</v>
      </c>
      <c r="H82" s="3">
        <v>5000</v>
      </c>
      <c r="I82" s="3">
        <f>SalesData[[#This Row],[cost_price]]*SalesData[[#This Row],[sales_quantity]]</f>
        <v>47500</v>
      </c>
      <c r="J82" s="3">
        <v>95000</v>
      </c>
      <c r="K82" s="4">
        <f>((SalesData[[#This Row],[Total Profit]]/SalesData[[#This Row],[total_revenue]])*100)/100</f>
        <v>0.5</v>
      </c>
      <c r="L82" s="3">
        <f>SalesData[[#This Row],[total_revenue]]-SalesData[[#This Row],[Total Cost]]</f>
        <v>47500</v>
      </c>
      <c r="M82" s="4">
        <v>0.04</v>
      </c>
      <c r="N82" s="3">
        <v>4800</v>
      </c>
      <c r="O82" s="3">
        <f>IF(SalesData[[#This Row],[discount_given]] &gt; 0, SalesData[[#This Row],[sales_quantity]] * SalesData[[#This Row],[Discount_price]], 0)</f>
        <v>91200</v>
      </c>
      <c r="P82" s="4">
        <f>((SalesData[[#This Row],[Sales with discount]]/SalesData[[#This Row],[total_revenue]])*100)/100</f>
        <v>0.96</v>
      </c>
      <c r="Q82" t="s">
        <v>50</v>
      </c>
      <c r="R82" s="9" t="s">
        <v>21</v>
      </c>
      <c r="S82" s="9" t="s">
        <v>35</v>
      </c>
      <c r="T82" s="10">
        <v>21370</v>
      </c>
      <c r="U82" s="9" t="s">
        <v>36</v>
      </c>
      <c r="V82" s="9" t="s">
        <v>24</v>
      </c>
      <c r="W82" s="9" t="s">
        <v>31</v>
      </c>
    </row>
    <row r="83" spans="1:23" x14ac:dyDescent="0.25">
      <c r="A83" s="1">
        <v>44418</v>
      </c>
      <c r="B83" s="9" t="s">
        <v>49</v>
      </c>
      <c r="C83" s="10">
        <v>83</v>
      </c>
      <c r="D83" s="9" t="s">
        <v>27</v>
      </c>
      <c r="E83" s="3">
        <v>1500</v>
      </c>
      <c r="F83" s="10">
        <v>44</v>
      </c>
      <c r="G83">
        <v>31</v>
      </c>
      <c r="H83" s="3">
        <v>3000</v>
      </c>
      <c r="I83" s="3">
        <f>SalesData[[#This Row],[cost_price]]*SalesData[[#This Row],[sales_quantity]]</f>
        <v>46500</v>
      </c>
      <c r="J83" s="3">
        <v>93000</v>
      </c>
      <c r="K83" s="4">
        <f>((SalesData[[#This Row],[Total Profit]]/SalesData[[#This Row],[total_revenue]])*100)/100</f>
        <v>0.5</v>
      </c>
      <c r="L83" s="3">
        <f>SalesData[[#This Row],[total_revenue]]-SalesData[[#This Row],[Total Cost]]</f>
        <v>46500</v>
      </c>
      <c r="M83" s="4">
        <v>0.04</v>
      </c>
      <c r="N83" s="3">
        <v>2880</v>
      </c>
      <c r="O83" s="3">
        <f>IF(SalesData[[#This Row],[discount_given]] &gt; 0, SalesData[[#This Row],[sales_quantity]] * SalesData[[#This Row],[Discount_price]], 0)</f>
        <v>89280</v>
      </c>
      <c r="P83" s="4">
        <f>((SalesData[[#This Row],[Sales with discount]]/SalesData[[#This Row],[total_revenue]])*100)/100</f>
        <v>0.96</v>
      </c>
      <c r="Q83" t="s">
        <v>33</v>
      </c>
      <c r="R83" s="9" t="s">
        <v>21</v>
      </c>
      <c r="S83" s="9" t="s">
        <v>22</v>
      </c>
      <c r="T83" s="10">
        <v>21949</v>
      </c>
      <c r="U83" s="9" t="s">
        <v>36</v>
      </c>
      <c r="V83" s="9" t="s">
        <v>40</v>
      </c>
      <c r="W83" s="9" t="s">
        <v>46</v>
      </c>
    </row>
    <row r="84" spans="1:23" x14ac:dyDescent="0.25">
      <c r="A84" s="1">
        <v>44941</v>
      </c>
      <c r="B84" s="9" t="s">
        <v>37</v>
      </c>
      <c r="C84" s="10">
        <v>84</v>
      </c>
      <c r="D84" s="9" t="s">
        <v>48</v>
      </c>
      <c r="E84" s="3">
        <v>1500</v>
      </c>
      <c r="F84" s="10">
        <v>135</v>
      </c>
      <c r="G84">
        <v>34</v>
      </c>
      <c r="H84" s="3">
        <v>3500</v>
      </c>
      <c r="I84" s="3">
        <f>SalesData[[#This Row],[cost_price]]*SalesData[[#This Row],[sales_quantity]]</f>
        <v>51000</v>
      </c>
      <c r="J84" s="3">
        <v>119000</v>
      </c>
      <c r="K84" s="4">
        <f>((SalesData[[#This Row],[Total Profit]]/SalesData[[#This Row],[total_revenue]])*100)/100</f>
        <v>0.5714285714285714</v>
      </c>
      <c r="L84" s="3">
        <f>SalesData[[#This Row],[total_revenue]]-SalesData[[#This Row],[Total Cost]]</f>
        <v>68000</v>
      </c>
      <c r="M84" s="4">
        <v>0.1</v>
      </c>
      <c r="N84" s="3">
        <v>3150</v>
      </c>
      <c r="O84" s="3">
        <f>IF(SalesData[[#This Row],[discount_given]] &gt; 0, SalesData[[#This Row],[sales_quantity]] * SalesData[[#This Row],[Discount_price]], 0)</f>
        <v>107100</v>
      </c>
      <c r="P84" s="4">
        <f>((SalesData[[#This Row],[Sales with discount]]/SalesData[[#This Row],[total_revenue]])*100)/100</f>
        <v>0.9</v>
      </c>
      <c r="Q84" t="s">
        <v>28</v>
      </c>
      <c r="R84" s="9" t="s">
        <v>42</v>
      </c>
      <c r="S84" s="9" t="s">
        <v>35</v>
      </c>
      <c r="T84" s="10">
        <v>21492</v>
      </c>
      <c r="U84" s="9" t="s">
        <v>36</v>
      </c>
      <c r="V84" s="9" t="s">
        <v>39</v>
      </c>
      <c r="W84" s="9" t="s">
        <v>31</v>
      </c>
    </row>
    <row r="85" spans="1:23" x14ac:dyDescent="0.25">
      <c r="A85" s="1">
        <v>44677</v>
      </c>
      <c r="B85" s="9" t="s">
        <v>43</v>
      </c>
      <c r="C85" s="10">
        <v>85</v>
      </c>
      <c r="D85" s="9" t="s">
        <v>45</v>
      </c>
      <c r="E85" s="3">
        <v>3000</v>
      </c>
      <c r="F85" s="10">
        <v>147</v>
      </c>
      <c r="G85">
        <v>75</v>
      </c>
      <c r="H85" s="3">
        <v>7000</v>
      </c>
      <c r="I85" s="3">
        <f>SalesData[[#This Row],[cost_price]]*SalesData[[#This Row],[sales_quantity]]</f>
        <v>225000</v>
      </c>
      <c r="J85" s="3">
        <v>525000</v>
      </c>
      <c r="K85" s="4">
        <f>((SalesData[[#This Row],[Total Profit]]/SalesData[[#This Row],[total_revenue]])*100)/100</f>
        <v>0.5714285714285714</v>
      </c>
      <c r="L85" s="3">
        <f>SalesData[[#This Row],[total_revenue]]-SalesData[[#This Row],[Total Cost]]</f>
        <v>300000</v>
      </c>
      <c r="M85" s="4">
        <v>0.03</v>
      </c>
      <c r="N85" s="3">
        <v>6790</v>
      </c>
      <c r="O85" s="3">
        <f>IF(SalesData[[#This Row],[discount_given]] &gt; 0, SalesData[[#This Row],[sales_quantity]] * SalesData[[#This Row],[Discount_price]], 0)</f>
        <v>509250</v>
      </c>
      <c r="P85" s="4">
        <f>((SalesData[[#This Row],[Sales with discount]]/SalesData[[#This Row],[total_revenue]])*100)/100</f>
        <v>0.97</v>
      </c>
      <c r="Q85" t="s">
        <v>38</v>
      </c>
      <c r="R85" s="9" t="s">
        <v>21</v>
      </c>
      <c r="S85" s="9" t="s">
        <v>22</v>
      </c>
      <c r="T85" s="10">
        <v>21656</v>
      </c>
      <c r="U85" s="9" t="s">
        <v>23</v>
      </c>
      <c r="V85" s="9" t="s">
        <v>40</v>
      </c>
      <c r="W85" s="9" t="s">
        <v>25</v>
      </c>
    </row>
    <row r="86" spans="1:23" x14ac:dyDescent="0.25">
      <c r="A86" s="1">
        <v>44807</v>
      </c>
      <c r="B86" s="9" t="s">
        <v>37</v>
      </c>
      <c r="C86" s="10">
        <v>86</v>
      </c>
      <c r="D86" s="9" t="s">
        <v>48</v>
      </c>
      <c r="E86" s="3">
        <v>1500</v>
      </c>
      <c r="F86" s="10">
        <v>93</v>
      </c>
      <c r="G86">
        <v>38</v>
      </c>
      <c r="H86" s="3">
        <v>3500</v>
      </c>
      <c r="I86" s="3">
        <f>SalesData[[#This Row],[cost_price]]*SalesData[[#This Row],[sales_quantity]]</f>
        <v>57000</v>
      </c>
      <c r="J86" s="3">
        <v>133000</v>
      </c>
      <c r="K86" s="4">
        <f>((SalesData[[#This Row],[Total Profit]]/SalesData[[#This Row],[total_revenue]])*100)/100</f>
        <v>0.5714285714285714</v>
      </c>
      <c r="L86" s="3">
        <f>SalesData[[#This Row],[total_revenue]]-SalesData[[#This Row],[Total Cost]]</f>
        <v>76000</v>
      </c>
      <c r="M86" s="4">
        <v>0.03</v>
      </c>
      <c r="N86" s="3">
        <v>3395</v>
      </c>
      <c r="O86" s="3">
        <f>IF(SalesData[[#This Row],[discount_given]] &gt; 0, SalesData[[#This Row],[sales_quantity]] * SalesData[[#This Row],[Discount_price]], 0)</f>
        <v>129010</v>
      </c>
      <c r="P86" s="4">
        <f>((SalesData[[#This Row],[Sales with discount]]/SalesData[[#This Row],[total_revenue]])*100)/100</f>
        <v>0.97</v>
      </c>
      <c r="Q86" t="s">
        <v>33</v>
      </c>
      <c r="R86" s="9" t="s">
        <v>42</v>
      </c>
      <c r="S86" s="9" t="s">
        <v>22</v>
      </c>
      <c r="T86" s="10">
        <v>22162</v>
      </c>
      <c r="U86" s="9" t="s">
        <v>23</v>
      </c>
      <c r="V86" s="9" t="s">
        <v>40</v>
      </c>
      <c r="W86" s="9" t="s">
        <v>46</v>
      </c>
    </row>
    <row r="87" spans="1:23" x14ac:dyDescent="0.25">
      <c r="A87" s="1">
        <v>45095</v>
      </c>
      <c r="B87" s="9" t="s">
        <v>32</v>
      </c>
      <c r="C87" s="10">
        <v>87</v>
      </c>
      <c r="D87" s="9" t="s">
        <v>48</v>
      </c>
      <c r="E87" s="3">
        <v>1500</v>
      </c>
      <c r="F87" s="10">
        <v>123</v>
      </c>
      <c r="G87">
        <v>37</v>
      </c>
      <c r="H87" s="3">
        <v>3500</v>
      </c>
      <c r="I87" s="3">
        <f>SalesData[[#This Row],[cost_price]]*SalesData[[#This Row],[sales_quantity]]</f>
        <v>55500</v>
      </c>
      <c r="J87" s="3">
        <v>129500</v>
      </c>
      <c r="K87" s="4">
        <f>((SalesData[[#This Row],[Total Profit]]/SalesData[[#This Row],[total_revenue]])*100)/100</f>
        <v>0.5714285714285714</v>
      </c>
      <c r="L87" s="3">
        <f>SalesData[[#This Row],[total_revenue]]-SalesData[[#This Row],[Total Cost]]</f>
        <v>74000</v>
      </c>
      <c r="M87" s="4">
        <v>0</v>
      </c>
      <c r="N87" s="3">
        <v>3500</v>
      </c>
      <c r="O87" s="3">
        <f>IF(SalesData[[#This Row],[discount_given]] &gt; 0, SalesData[[#This Row],[sales_quantity]] * SalesData[[#This Row],[Discount_price]], 0)</f>
        <v>0</v>
      </c>
      <c r="P87" s="4">
        <f>((SalesData[[#This Row],[Sales with discount]]/SalesData[[#This Row],[total_revenue]])*100)/100</f>
        <v>0</v>
      </c>
      <c r="Q87" t="s">
        <v>38</v>
      </c>
      <c r="R87" s="9" t="s">
        <v>29</v>
      </c>
      <c r="S87" s="9" t="s">
        <v>30</v>
      </c>
      <c r="T87" s="10">
        <v>21586</v>
      </c>
      <c r="U87" s="9" t="s">
        <v>36</v>
      </c>
      <c r="V87" s="9" t="s">
        <v>24</v>
      </c>
      <c r="W87" s="9" t="s">
        <v>25</v>
      </c>
    </row>
    <row r="88" spans="1:23" x14ac:dyDescent="0.25">
      <c r="A88" s="1">
        <v>44877</v>
      </c>
      <c r="B88" s="9" t="s">
        <v>49</v>
      </c>
      <c r="C88" s="10">
        <v>88</v>
      </c>
      <c r="D88" s="9" t="s">
        <v>45</v>
      </c>
      <c r="E88" s="3">
        <v>3000</v>
      </c>
      <c r="F88" s="10">
        <v>56</v>
      </c>
      <c r="G88">
        <v>76</v>
      </c>
      <c r="H88" s="3">
        <v>7000</v>
      </c>
      <c r="I88" s="3">
        <f>SalesData[[#This Row],[cost_price]]*SalesData[[#This Row],[sales_quantity]]</f>
        <v>228000</v>
      </c>
      <c r="J88" s="3">
        <v>532000</v>
      </c>
      <c r="K88" s="4">
        <f>((SalesData[[#This Row],[Total Profit]]/SalesData[[#This Row],[total_revenue]])*100)/100</f>
        <v>0.5714285714285714</v>
      </c>
      <c r="L88" s="3">
        <f>SalesData[[#This Row],[total_revenue]]-SalesData[[#This Row],[Total Cost]]</f>
        <v>304000</v>
      </c>
      <c r="M88" s="4">
        <v>0</v>
      </c>
      <c r="N88" s="3">
        <v>7000</v>
      </c>
      <c r="O88" s="3">
        <f>IF(SalesData[[#This Row],[discount_given]] &gt; 0, SalesData[[#This Row],[sales_quantity]] * SalesData[[#This Row],[Discount_price]], 0)</f>
        <v>0</v>
      </c>
      <c r="P88" s="4">
        <f>((SalesData[[#This Row],[Sales with discount]]/SalesData[[#This Row],[total_revenue]])*100)/100</f>
        <v>0</v>
      </c>
      <c r="Q88" t="s">
        <v>33</v>
      </c>
      <c r="R88" s="9" t="s">
        <v>21</v>
      </c>
      <c r="S88" s="9" t="s">
        <v>30</v>
      </c>
      <c r="T88" s="10">
        <v>21367</v>
      </c>
      <c r="U88" s="9" t="s">
        <v>36</v>
      </c>
      <c r="V88" s="9" t="s">
        <v>24</v>
      </c>
      <c r="W88" s="9" t="s">
        <v>25</v>
      </c>
    </row>
    <row r="89" spans="1:23" x14ac:dyDescent="0.25">
      <c r="A89" s="1">
        <v>44842</v>
      </c>
      <c r="B89" s="9" t="s">
        <v>53</v>
      </c>
      <c r="C89" s="10">
        <v>89</v>
      </c>
      <c r="D89" s="9" t="s">
        <v>48</v>
      </c>
      <c r="E89" s="3">
        <v>1500</v>
      </c>
      <c r="F89" s="10">
        <v>139</v>
      </c>
      <c r="G89">
        <v>61</v>
      </c>
      <c r="H89" s="3">
        <v>3500</v>
      </c>
      <c r="I89" s="3">
        <f>SalesData[[#This Row],[cost_price]]*SalesData[[#This Row],[sales_quantity]]</f>
        <v>91500</v>
      </c>
      <c r="J89" s="3">
        <v>213500</v>
      </c>
      <c r="K89" s="4">
        <f>((SalesData[[#This Row],[Total Profit]]/SalesData[[#This Row],[total_revenue]])*100)/100</f>
        <v>0.5714285714285714</v>
      </c>
      <c r="L89" s="3">
        <f>SalesData[[#This Row],[total_revenue]]-SalesData[[#This Row],[Total Cost]]</f>
        <v>122000</v>
      </c>
      <c r="M89" s="4">
        <v>0.09</v>
      </c>
      <c r="N89" s="3">
        <v>3185</v>
      </c>
      <c r="O89" s="3">
        <f>IF(SalesData[[#This Row],[discount_given]] &gt; 0, SalesData[[#This Row],[sales_quantity]] * SalesData[[#This Row],[Discount_price]], 0)</f>
        <v>194285</v>
      </c>
      <c r="P89" s="4">
        <f>((SalesData[[#This Row],[Sales with discount]]/SalesData[[#This Row],[total_revenue]])*100)/100</f>
        <v>0.91</v>
      </c>
      <c r="Q89" t="s">
        <v>38</v>
      </c>
      <c r="R89" s="9" t="s">
        <v>21</v>
      </c>
      <c r="S89" s="9" t="s">
        <v>22</v>
      </c>
      <c r="T89" s="10">
        <v>21809</v>
      </c>
      <c r="U89" s="9" t="s">
        <v>36</v>
      </c>
      <c r="V89" s="9" t="s">
        <v>40</v>
      </c>
      <c r="W89" s="9" t="s">
        <v>25</v>
      </c>
    </row>
    <row r="90" spans="1:23" x14ac:dyDescent="0.25">
      <c r="A90" s="1">
        <v>44969</v>
      </c>
      <c r="B90" s="9" t="s">
        <v>47</v>
      </c>
      <c r="C90" s="10">
        <v>91</v>
      </c>
      <c r="D90" s="9" t="s">
        <v>51</v>
      </c>
      <c r="E90" s="3">
        <v>1000</v>
      </c>
      <c r="F90" s="10">
        <v>106</v>
      </c>
      <c r="G90">
        <v>17</v>
      </c>
      <c r="H90" s="3">
        <v>2500</v>
      </c>
      <c r="I90" s="3">
        <f>SalesData[[#This Row],[cost_price]]*SalesData[[#This Row],[sales_quantity]]</f>
        <v>17000</v>
      </c>
      <c r="J90" s="3">
        <v>42500</v>
      </c>
      <c r="K90" s="4">
        <f>((SalesData[[#This Row],[Total Profit]]/SalesData[[#This Row],[total_revenue]])*100)/100</f>
        <v>0.6</v>
      </c>
      <c r="L90" s="3">
        <f>SalesData[[#This Row],[total_revenue]]-SalesData[[#This Row],[Total Cost]]</f>
        <v>25500</v>
      </c>
      <c r="M90" s="4">
        <v>0.08</v>
      </c>
      <c r="N90" s="3">
        <v>2300</v>
      </c>
      <c r="O90" s="3">
        <f>IF(SalesData[[#This Row],[discount_given]] &gt; 0, SalesData[[#This Row],[sales_quantity]] * SalesData[[#This Row],[Discount_price]], 0)</f>
        <v>39100</v>
      </c>
      <c r="P90" s="4">
        <f>((SalesData[[#This Row],[Sales with discount]]/SalesData[[#This Row],[total_revenue]])*100)/100</f>
        <v>0.92</v>
      </c>
      <c r="Q90" t="s">
        <v>28</v>
      </c>
      <c r="R90" s="9" t="s">
        <v>29</v>
      </c>
      <c r="S90" s="9" t="s">
        <v>22</v>
      </c>
      <c r="T90" s="10">
        <v>21908</v>
      </c>
      <c r="U90" s="9" t="s">
        <v>23</v>
      </c>
      <c r="V90" s="9" t="s">
        <v>39</v>
      </c>
      <c r="W90" s="9" t="s">
        <v>31</v>
      </c>
    </row>
    <row r="91" spans="1:23" x14ac:dyDescent="0.25">
      <c r="A91" s="1">
        <v>45090</v>
      </c>
      <c r="B91" s="9" t="s">
        <v>26</v>
      </c>
      <c r="C91" s="10">
        <v>93</v>
      </c>
      <c r="D91" s="9" t="s">
        <v>51</v>
      </c>
      <c r="E91" s="3">
        <v>1000</v>
      </c>
      <c r="F91" s="10">
        <v>68</v>
      </c>
      <c r="G91">
        <v>8</v>
      </c>
      <c r="H91" s="3">
        <v>2500</v>
      </c>
      <c r="I91" s="3">
        <f>SalesData[[#This Row],[cost_price]]*SalesData[[#This Row],[sales_quantity]]</f>
        <v>8000</v>
      </c>
      <c r="J91" s="3">
        <v>20000</v>
      </c>
      <c r="K91" s="4">
        <f>((SalesData[[#This Row],[Total Profit]]/SalesData[[#This Row],[total_revenue]])*100)/100</f>
        <v>0.6</v>
      </c>
      <c r="L91" s="3">
        <f>SalesData[[#This Row],[total_revenue]]-SalesData[[#This Row],[Total Cost]]</f>
        <v>12000</v>
      </c>
      <c r="M91" s="4">
        <v>0.05</v>
      </c>
      <c r="N91" s="3">
        <v>2375</v>
      </c>
      <c r="O91" s="3">
        <f>IF(SalesData[[#This Row],[discount_given]] &gt; 0, SalesData[[#This Row],[sales_quantity]] * SalesData[[#This Row],[Discount_price]], 0)</f>
        <v>19000</v>
      </c>
      <c r="P91" s="4">
        <f>((SalesData[[#This Row],[Sales with discount]]/SalesData[[#This Row],[total_revenue]])*100)/100</f>
        <v>0.95</v>
      </c>
      <c r="Q91" t="s">
        <v>50</v>
      </c>
      <c r="R91" s="9" t="s">
        <v>21</v>
      </c>
      <c r="S91" s="9" t="s">
        <v>22</v>
      </c>
      <c r="T91" s="10">
        <v>21660</v>
      </c>
      <c r="U91" s="9" t="s">
        <v>23</v>
      </c>
      <c r="V91" s="9" t="s">
        <v>24</v>
      </c>
      <c r="W91" s="9" t="s">
        <v>25</v>
      </c>
    </row>
    <row r="92" spans="1:23" x14ac:dyDescent="0.25">
      <c r="A92" s="1">
        <v>45215</v>
      </c>
      <c r="B92" s="9" t="s">
        <v>52</v>
      </c>
      <c r="C92" s="10">
        <v>94</v>
      </c>
      <c r="D92" s="9" t="s">
        <v>51</v>
      </c>
      <c r="E92" s="3">
        <v>1000</v>
      </c>
      <c r="F92" s="10">
        <v>141</v>
      </c>
      <c r="G92">
        <v>46</v>
      </c>
      <c r="H92" s="3">
        <v>2500</v>
      </c>
      <c r="I92" s="3">
        <f>SalesData[[#This Row],[cost_price]]*SalesData[[#This Row],[sales_quantity]]</f>
        <v>46000</v>
      </c>
      <c r="J92" s="3">
        <v>115000</v>
      </c>
      <c r="K92" s="4">
        <f>((SalesData[[#This Row],[Total Profit]]/SalesData[[#This Row],[total_revenue]])*100)/100</f>
        <v>0.6</v>
      </c>
      <c r="L92" s="3">
        <f>SalesData[[#This Row],[total_revenue]]-SalesData[[#This Row],[Total Cost]]</f>
        <v>69000</v>
      </c>
      <c r="M92" s="4">
        <v>0.03</v>
      </c>
      <c r="N92" s="3">
        <v>2425</v>
      </c>
      <c r="O92" s="3">
        <f>IF(SalesData[[#This Row],[discount_given]] &gt; 0, SalesData[[#This Row],[sales_quantity]] * SalesData[[#This Row],[Discount_price]], 0)</f>
        <v>111550</v>
      </c>
      <c r="P92" s="4">
        <f>((SalesData[[#This Row],[Sales with discount]]/SalesData[[#This Row],[total_revenue]])*100)/100</f>
        <v>0.97</v>
      </c>
      <c r="Q92" t="s">
        <v>28</v>
      </c>
      <c r="R92" s="9" t="s">
        <v>42</v>
      </c>
      <c r="S92" s="9" t="s">
        <v>22</v>
      </c>
      <c r="T92" s="10">
        <v>22803</v>
      </c>
      <c r="U92" s="9" t="s">
        <v>36</v>
      </c>
      <c r="V92" s="9" t="s">
        <v>39</v>
      </c>
      <c r="W92" s="9" t="s">
        <v>46</v>
      </c>
    </row>
    <row r="93" spans="1:23" x14ac:dyDescent="0.25">
      <c r="A93" s="1">
        <v>44584</v>
      </c>
      <c r="B93" s="9" t="s">
        <v>49</v>
      </c>
      <c r="C93" s="10">
        <v>95</v>
      </c>
      <c r="D93" s="9" t="s">
        <v>19</v>
      </c>
      <c r="E93" s="3">
        <v>2500</v>
      </c>
      <c r="F93" s="10">
        <v>36</v>
      </c>
      <c r="G93">
        <v>26</v>
      </c>
      <c r="H93" s="3">
        <v>5000</v>
      </c>
      <c r="I93" s="3">
        <f>SalesData[[#This Row],[cost_price]]*SalesData[[#This Row],[sales_quantity]]</f>
        <v>65000</v>
      </c>
      <c r="J93" s="3">
        <v>130000</v>
      </c>
      <c r="K93" s="4">
        <f>((SalesData[[#This Row],[Total Profit]]/SalesData[[#This Row],[total_revenue]])*100)/100</f>
        <v>0.5</v>
      </c>
      <c r="L93" s="3">
        <f>SalesData[[#This Row],[total_revenue]]-SalesData[[#This Row],[Total Cost]]</f>
        <v>65000</v>
      </c>
      <c r="M93" s="4">
        <v>0.08</v>
      </c>
      <c r="N93" s="3">
        <v>4600</v>
      </c>
      <c r="O93" s="3">
        <f>IF(SalesData[[#This Row],[discount_given]] &gt; 0, SalesData[[#This Row],[sales_quantity]] * SalesData[[#This Row],[Discount_price]], 0)</f>
        <v>119600</v>
      </c>
      <c r="P93" s="4">
        <f>((SalesData[[#This Row],[Sales with discount]]/SalesData[[#This Row],[total_revenue]])*100)/100</f>
        <v>0.92</v>
      </c>
      <c r="Q93" t="s">
        <v>20</v>
      </c>
      <c r="R93" s="9" t="s">
        <v>21</v>
      </c>
      <c r="S93" s="9" t="s">
        <v>30</v>
      </c>
      <c r="T93" s="10">
        <v>21854</v>
      </c>
      <c r="U93" s="9" t="s">
        <v>36</v>
      </c>
      <c r="V93" s="9" t="s">
        <v>24</v>
      </c>
      <c r="W93" s="9" t="s">
        <v>31</v>
      </c>
    </row>
    <row r="94" spans="1:23" x14ac:dyDescent="0.25">
      <c r="A94" s="1">
        <v>44499</v>
      </c>
      <c r="B94" s="9" t="s">
        <v>53</v>
      </c>
      <c r="C94" s="10">
        <v>96</v>
      </c>
      <c r="D94" s="9" t="s">
        <v>48</v>
      </c>
      <c r="E94" s="3">
        <v>1500</v>
      </c>
      <c r="F94" s="10">
        <v>33</v>
      </c>
      <c r="G94">
        <v>57</v>
      </c>
      <c r="H94" s="3">
        <v>3500</v>
      </c>
      <c r="I94" s="3">
        <f>SalesData[[#This Row],[cost_price]]*SalesData[[#This Row],[sales_quantity]]</f>
        <v>85500</v>
      </c>
      <c r="J94" s="3">
        <v>199500</v>
      </c>
      <c r="K94" s="4">
        <f>((SalesData[[#This Row],[Total Profit]]/SalesData[[#This Row],[total_revenue]])*100)/100</f>
        <v>0.5714285714285714</v>
      </c>
      <c r="L94" s="3">
        <f>SalesData[[#This Row],[total_revenue]]-SalesData[[#This Row],[Total Cost]]</f>
        <v>114000</v>
      </c>
      <c r="M94" s="4">
        <v>0.05</v>
      </c>
      <c r="N94" s="3">
        <v>3325</v>
      </c>
      <c r="O94" s="3">
        <f>IF(SalesData[[#This Row],[discount_given]] &gt; 0, SalesData[[#This Row],[sales_quantity]] * SalesData[[#This Row],[Discount_price]], 0)</f>
        <v>189525</v>
      </c>
      <c r="P94" s="4">
        <f>((SalesData[[#This Row],[Sales with discount]]/SalesData[[#This Row],[total_revenue]])*100)/100</f>
        <v>0.95</v>
      </c>
      <c r="Q94" t="s">
        <v>50</v>
      </c>
      <c r="R94" s="9" t="s">
        <v>34</v>
      </c>
      <c r="S94" s="9" t="s">
        <v>35</v>
      </c>
      <c r="T94" s="10">
        <v>22204</v>
      </c>
      <c r="U94" s="9" t="s">
        <v>23</v>
      </c>
      <c r="V94" s="9" t="s">
        <v>24</v>
      </c>
      <c r="W94" s="9" t="s">
        <v>25</v>
      </c>
    </row>
    <row r="95" spans="1:23" x14ac:dyDescent="0.25">
      <c r="A95" s="1">
        <v>44683</v>
      </c>
      <c r="B95" s="9" t="s">
        <v>37</v>
      </c>
      <c r="C95" s="10">
        <v>97</v>
      </c>
      <c r="D95" s="9" t="s">
        <v>48</v>
      </c>
      <c r="E95" s="3">
        <v>1500</v>
      </c>
      <c r="F95" s="10">
        <v>132</v>
      </c>
      <c r="G95">
        <v>54</v>
      </c>
      <c r="H95" s="3">
        <v>3500</v>
      </c>
      <c r="I95" s="3">
        <f>SalesData[[#This Row],[cost_price]]*SalesData[[#This Row],[sales_quantity]]</f>
        <v>81000</v>
      </c>
      <c r="J95" s="3">
        <v>189000</v>
      </c>
      <c r="K95" s="4">
        <f>((SalesData[[#This Row],[Total Profit]]/SalesData[[#This Row],[total_revenue]])*100)/100</f>
        <v>0.5714285714285714</v>
      </c>
      <c r="L95" s="3">
        <f>SalesData[[#This Row],[total_revenue]]-SalesData[[#This Row],[Total Cost]]</f>
        <v>108000</v>
      </c>
      <c r="M95" s="4">
        <v>0.04</v>
      </c>
      <c r="N95" s="3">
        <v>3360</v>
      </c>
      <c r="O95" s="3">
        <f>IF(SalesData[[#This Row],[discount_given]] &gt; 0, SalesData[[#This Row],[sales_quantity]] * SalesData[[#This Row],[Discount_price]], 0)</f>
        <v>181440</v>
      </c>
      <c r="P95" s="4">
        <f>((SalesData[[#This Row],[Sales with discount]]/SalesData[[#This Row],[total_revenue]])*100)/100</f>
        <v>0.96</v>
      </c>
      <c r="Q95" t="s">
        <v>33</v>
      </c>
      <c r="R95" s="9" t="s">
        <v>34</v>
      </c>
      <c r="S95" s="9" t="s">
        <v>22</v>
      </c>
      <c r="T95" s="10">
        <v>21903</v>
      </c>
      <c r="U95" s="9" t="s">
        <v>36</v>
      </c>
      <c r="V95" s="9" t="s">
        <v>39</v>
      </c>
      <c r="W95" s="9" t="s">
        <v>31</v>
      </c>
    </row>
    <row r="96" spans="1:23" x14ac:dyDescent="0.25">
      <c r="A96" s="1">
        <v>44678</v>
      </c>
      <c r="B96" s="9" t="s">
        <v>54</v>
      </c>
      <c r="C96" s="10">
        <v>98</v>
      </c>
      <c r="D96" s="9" t="s">
        <v>45</v>
      </c>
      <c r="E96" s="3">
        <v>3000</v>
      </c>
      <c r="F96" s="10">
        <v>114</v>
      </c>
      <c r="G96">
        <v>88</v>
      </c>
      <c r="H96" s="3">
        <v>7000</v>
      </c>
      <c r="I96" s="3">
        <f>SalesData[[#This Row],[cost_price]]*SalesData[[#This Row],[sales_quantity]]</f>
        <v>264000</v>
      </c>
      <c r="J96" s="3">
        <v>616000</v>
      </c>
      <c r="K96" s="4">
        <f>((SalesData[[#This Row],[Total Profit]]/SalesData[[#This Row],[total_revenue]])*100)/100</f>
        <v>0.5714285714285714</v>
      </c>
      <c r="L96" s="3">
        <f>SalesData[[#This Row],[total_revenue]]-SalesData[[#This Row],[Total Cost]]</f>
        <v>352000</v>
      </c>
      <c r="M96" s="4">
        <v>0.09</v>
      </c>
      <c r="N96" s="3">
        <v>6370</v>
      </c>
      <c r="O96" s="3">
        <f>IF(SalesData[[#This Row],[discount_given]] &gt; 0, SalesData[[#This Row],[sales_quantity]] * SalesData[[#This Row],[Discount_price]], 0)</f>
        <v>560560</v>
      </c>
      <c r="P96" s="4">
        <f>((SalesData[[#This Row],[Sales with discount]]/SalesData[[#This Row],[total_revenue]])*100)/100</f>
        <v>0.91</v>
      </c>
      <c r="Q96" t="s">
        <v>38</v>
      </c>
      <c r="R96" s="9" t="s">
        <v>34</v>
      </c>
      <c r="S96" s="9" t="s">
        <v>30</v>
      </c>
      <c r="T96" s="10">
        <v>22772</v>
      </c>
      <c r="U96" s="9" t="s">
        <v>23</v>
      </c>
      <c r="V96" s="9" t="s">
        <v>39</v>
      </c>
      <c r="W96" s="9" t="s">
        <v>46</v>
      </c>
    </row>
    <row r="97" spans="1:23" x14ac:dyDescent="0.25">
      <c r="A97" s="1">
        <v>44893</v>
      </c>
      <c r="B97" s="9" t="s">
        <v>44</v>
      </c>
      <c r="C97" s="10">
        <v>99</v>
      </c>
      <c r="D97" s="9" t="s">
        <v>27</v>
      </c>
      <c r="E97" s="3">
        <v>1500</v>
      </c>
      <c r="F97" s="10">
        <v>113</v>
      </c>
      <c r="G97">
        <v>98</v>
      </c>
      <c r="H97" s="3">
        <v>3000</v>
      </c>
      <c r="I97" s="3">
        <f>SalesData[[#This Row],[cost_price]]*SalesData[[#This Row],[sales_quantity]]</f>
        <v>147000</v>
      </c>
      <c r="J97" s="3">
        <v>294000</v>
      </c>
      <c r="K97" s="4">
        <f>((SalesData[[#This Row],[Total Profit]]/SalesData[[#This Row],[total_revenue]])*100)/100</f>
        <v>0.5</v>
      </c>
      <c r="L97" s="3">
        <f>SalesData[[#This Row],[total_revenue]]-SalesData[[#This Row],[Total Cost]]</f>
        <v>147000</v>
      </c>
      <c r="M97" s="4">
        <v>0.01</v>
      </c>
      <c r="N97" s="3">
        <v>2970</v>
      </c>
      <c r="O97" s="3">
        <f>IF(SalesData[[#This Row],[discount_given]] &gt; 0, SalesData[[#This Row],[sales_quantity]] * SalesData[[#This Row],[Discount_price]], 0)</f>
        <v>291060</v>
      </c>
      <c r="P97" s="4">
        <f>((SalesData[[#This Row],[Sales with discount]]/SalesData[[#This Row],[total_revenue]])*100)/100</f>
        <v>0.99</v>
      </c>
      <c r="Q97" t="s">
        <v>50</v>
      </c>
      <c r="R97" s="9" t="s">
        <v>42</v>
      </c>
      <c r="S97" s="9" t="s">
        <v>35</v>
      </c>
      <c r="T97" s="10">
        <v>22100</v>
      </c>
      <c r="U97" s="9" t="s">
        <v>23</v>
      </c>
      <c r="V97" s="9" t="s">
        <v>40</v>
      </c>
      <c r="W97" s="9" t="s">
        <v>25</v>
      </c>
    </row>
    <row r="98" spans="1:23" x14ac:dyDescent="0.25">
      <c r="A98" s="1">
        <v>45094</v>
      </c>
      <c r="B98" s="9" t="s">
        <v>37</v>
      </c>
      <c r="C98" s="10">
        <v>100</v>
      </c>
      <c r="D98" s="9" t="s">
        <v>48</v>
      </c>
      <c r="E98" s="3">
        <v>1500</v>
      </c>
      <c r="F98" s="10">
        <v>87</v>
      </c>
      <c r="G98">
        <v>36</v>
      </c>
      <c r="H98" s="3">
        <v>3500</v>
      </c>
      <c r="I98" s="3">
        <f>SalesData[[#This Row],[cost_price]]*SalesData[[#This Row],[sales_quantity]]</f>
        <v>54000</v>
      </c>
      <c r="J98" s="3">
        <v>126000</v>
      </c>
      <c r="K98" s="4">
        <f>((SalesData[[#This Row],[Total Profit]]/SalesData[[#This Row],[total_revenue]])*100)/100</f>
        <v>0.5714285714285714</v>
      </c>
      <c r="L98" s="3">
        <f>SalesData[[#This Row],[total_revenue]]-SalesData[[#This Row],[Total Cost]]</f>
        <v>72000</v>
      </c>
      <c r="M98" s="4">
        <v>0.03</v>
      </c>
      <c r="N98" s="3">
        <v>3395</v>
      </c>
      <c r="O98" s="3">
        <f>IF(SalesData[[#This Row],[discount_given]] &gt; 0, SalesData[[#This Row],[sales_quantity]] * SalesData[[#This Row],[Discount_price]], 0)</f>
        <v>122220</v>
      </c>
      <c r="P98" s="4">
        <f>((SalesData[[#This Row],[Sales with discount]]/SalesData[[#This Row],[total_revenue]])*100)/100</f>
        <v>0.97</v>
      </c>
      <c r="Q98" t="s">
        <v>38</v>
      </c>
      <c r="R98" s="9" t="s">
        <v>29</v>
      </c>
      <c r="S98" s="9" t="s">
        <v>35</v>
      </c>
      <c r="T98" s="10">
        <v>22624</v>
      </c>
      <c r="U98" s="9" t="s">
        <v>23</v>
      </c>
      <c r="V98" s="9" t="s">
        <v>24</v>
      </c>
      <c r="W98" s="9" t="s">
        <v>46</v>
      </c>
    </row>
    <row r="99" spans="1:23" x14ac:dyDescent="0.25">
      <c r="A99" s="1">
        <v>45166</v>
      </c>
      <c r="B99" s="9" t="s">
        <v>54</v>
      </c>
      <c r="C99" s="10">
        <v>101</v>
      </c>
      <c r="D99" s="9" t="s">
        <v>27</v>
      </c>
      <c r="E99" s="3">
        <v>1500</v>
      </c>
      <c r="F99" s="10">
        <v>49</v>
      </c>
      <c r="G99">
        <v>32</v>
      </c>
      <c r="H99" s="3">
        <v>3000</v>
      </c>
      <c r="I99" s="3">
        <f>SalesData[[#This Row],[cost_price]]*SalesData[[#This Row],[sales_quantity]]</f>
        <v>48000</v>
      </c>
      <c r="J99" s="3">
        <v>96000</v>
      </c>
      <c r="K99" s="4">
        <f>((SalesData[[#This Row],[Total Profit]]/SalesData[[#This Row],[total_revenue]])*100)/100</f>
        <v>0.5</v>
      </c>
      <c r="L99" s="3">
        <f>SalesData[[#This Row],[total_revenue]]-SalesData[[#This Row],[Total Cost]]</f>
        <v>48000</v>
      </c>
      <c r="M99" s="4">
        <v>0.06</v>
      </c>
      <c r="N99" s="3">
        <v>2820</v>
      </c>
      <c r="O99" s="3">
        <f>IF(SalesData[[#This Row],[discount_given]] &gt; 0, SalesData[[#This Row],[sales_quantity]] * SalesData[[#This Row],[Discount_price]], 0)</f>
        <v>90240</v>
      </c>
      <c r="P99" s="4">
        <f>((SalesData[[#This Row],[Sales with discount]]/SalesData[[#This Row],[total_revenue]])*100)/100</f>
        <v>0.94</v>
      </c>
      <c r="Q99" t="s">
        <v>38</v>
      </c>
      <c r="R99" s="9" t="s">
        <v>34</v>
      </c>
      <c r="S99" s="9" t="s">
        <v>30</v>
      </c>
      <c r="T99" s="10">
        <v>22810</v>
      </c>
      <c r="U99" s="9" t="s">
        <v>36</v>
      </c>
      <c r="V99" s="9" t="s">
        <v>39</v>
      </c>
      <c r="W99" s="9" t="s">
        <v>31</v>
      </c>
    </row>
    <row r="100" spans="1:23" x14ac:dyDescent="0.25">
      <c r="A100" s="1">
        <v>44354</v>
      </c>
      <c r="B100" s="9" t="s">
        <v>43</v>
      </c>
      <c r="C100" s="10">
        <v>102</v>
      </c>
      <c r="D100" s="9" t="s">
        <v>45</v>
      </c>
      <c r="E100" s="3">
        <v>3000</v>
      </c>
      <c r="F100" s="10">
        <v>140</v>
      </c>
      <c r="G100">
        <v>32</v>
      </c>
      <c r="H100" s="3">
        <v>7000</v>
      </c>
      <c r="I100" s="3">
        <f>SalesData[[#This Row],[cost_price]]*SalesData[[#This Row],[sales_quantity]]</f>
        <v>96000</v>
      </c>
      <c r="J100" s="3">
        <v>224000</v>
      </c>
      <c r="K100" s="4">
        <f>((SalesData[[#This Row],[Total Profit]]/SalesData[[#This Row],[total_revenue]])*100)/100</f>
        <v>0.5714285714285714</v>
      </c>
      <c r="L100" s="3">
        <f>SalesData[[#This Row],[total_revenue]]-SalesData[[#This Row],[Total Cost]]</f>
        <v>128000</v>
      </c>
      <c r="M100" s="4">
        <v>0.09</v>
      </c>
      <c r="N100" s="3">
        <v>6370</v>
      </c>
      <c r="O100" s="3">
        <f>IF(SalesData[[#This Row],[discount_given]] &gt; 0, SalesData[[#This Row],[sales_quantity]] * SalesData[[#This Row],[Discount_price]], 0)</f>
        <v>203840</v>
      </c>
      <c r="P100" s="4">
        <f>((SalesData[[#This Row],[Sales with discount]]/SalesData[[#This Row],[total_revenue]])*100)/100</f>
        <v>0.91</v>
      </c>
      <c r="Q100" t="s">
        <v>33</v>
      </c>
      <c r="R100" s="9" t="s">
        <v>42</v>
      </c>
      <c r="S100" s="9" t="s">
        <v>30</v>
      </c>
      <c r="T100" s="10">
        <v>22152</v>
      </c>
      <c r="U100" s="9" t="s">
        <v>23</v>
      </c>
      <c r="V100" s="9" t="s">
        <v>39</v>
      </c>
      <c r="W100" s="9" t="s">
        <v>46</v>
      </c>
    </row>
    <row r="101" spans="1:23" x14ac:dyDescent="0.25">
      <c r="A101" s="1">
        <v>45032</v>
      </c>
      <c r="B101" s="9" t="s">
        <v>41</v>
      </c>
      <c r="C101" s="10">
        <v>103</v>
      </c>
      <c r="D101" s="9" t="s">
        <v>45</v>
      </c>
      <c r="E101" s="3">
        <v>3000</v>
      </c>
      <c r="F101" s="10">
        <v>118</v>
      </c>
      <c r="G101">
        <v>68</v>
      </c>
      <c r="H101" s="3">
        <v>7000</v>
      </c>
      <c r="I101" s="3">
        <f>SalesData[[#This Row],[cost_price]]*SalesData[[#This Row],[sales_quantity]]</f>
        <v>204000</v>
      </c>
      <c r="J101" s="3">
        <v>476000</v>
      </c>
      <c r="K101" s="4">
        <f>((SalesData[[#This Row],[Total Profit]]/SalesData[[#This Row],[total_revenue]])*100)/100</f>
        <v>0.5714285714285714</v>
      </c>
      <c r="L101" s="3">
        <f>SalesData[[#This Row],[total_revenue]]-SalesData[[#This Row],[Total Cost]]</f>
        <v>272000</v>
      </c>
      <c r="M101" s="4">
        <v>0.02</v>
      </c>
      <c r="N101" s="3">
        <v>6860</v>
      </c>
      <c r="O101" s="3">
        <f>IF(SalesData[[#This Row],[discount_given]] &gt; 0, SalesData[[#This Row],[sales_quantity]] * SalesData[[#This Row],[Discount_price]], 0)</f>
        <v>466480</v>
      </c>
      <c r="P101" s="4">
        <f>((SalesData[[#This Row],[Sales with discount]]/SalesData[[#This Row],[total_revenue]])*100)/100</f>
        <v>0.98</v>
      </c>
      <c r="Q101" t="s">
        <v>50</v>
      </c>
      <c r="R101" s="9" t="s">
        <v>34</v>
      </c>
      <c r="S101" s="9" t="s">
        <v>35</v>
      </c>
      <c r="T101" s="10">
        <v>21034</v>
      </c>
      <c r="U101" s="9" t="s">
        <v>23</v>
      </c>
      <c r="V101" s="9" t="s">
        <v>39</v>
      </c>
      <c r="W101" s="9" t="s">
        <v>25</v>
      </c>
    </row>
    <row r="102" spans="1:23" x14ac:dyDescent="0.25">
      <c r="A102" s="1">
        <v>45101</v>
      </c>
      <c r="B102" s="9" t="s">
        <v>52</v>
      </c>
      <c r="C102" s="10">
        <v>104</v>
      </c>
      <c r="D102" s="9" t="s">
        <v>45</v>
      </c>
      <c r="E102" s="3">
        <v>3000</v>
      </c>
      <c r="F102" s="10">
        <v>113</v>
      </c>
      <c r="G102">
        <v>41</v>
      </c>
      <c r="H102" s="3">
        <v>7000</v>
      </c>
      <c r="I102" s="3">
        <f>SalesData[[#This Row],[cost_price]]*SalesData[[#This Row],[sales_quantity]]</f>
        <v>123000</v>
      </c>
      <c r="J102" s="3">
        <v>287000</v>
      </c>
      <c r="K102" s="4">
        <f>((SalesData[[#This Row],[Total Profit]]/SalesData[[#This Row],[total_revenue]])*100)/100</f>
        <v>0.5714285714285714</v>
      </c>
      <c r="L102" s="3">
        <f>SalesData[[#This Row],[total_revenue]]-SalesData[[#This Row],[Total Cost]]</f>
        <v>164000</v>
      </c>
      <c r="M102" s="4">
        <v>0.03</v>
      </c>
      <c r="N102" s="3">
        <v>6790</v>
      </c>
      <c r="O102" s="3">
        <f>IF(SalesData[[#This Row],[discount_given]] &gt; 0, SalesData[[#This Row],[sales_quantity]] * SalesData[[#This Row],[Discount_price]], 0)</f>
        <v>278390</v>
      </c>
      <c r="P102" s="4">
        <f>((SalesData[[#This Row],[Sales with discount]]/SalesData[[#This Row],[total_revenue]])*100)/100</f>
        <v>0.97</v>
      </c>
      <c r="Q102" t="s">
        <v>38</v>
      </c>
      <c r="R102" s="9" t="s">
        <v>34</v>
      </c>
      <c r="S102" s="9" t="s">
        <v>30</v>
      </c>
      <c r="T102" s="10">
        <v>22707</v>
      </c>
      <c r="U102" s="9" t="s">
        <v>36</v>
      </c>
      <c r="V102" s="9" t="s">
        <v>24</v>
      </c>
      <c r="W102" s="9" t="s">
        <v>31</v>
      </c>
    </row>
    <row r="103" spans="1:23" x14ac:dyDescent="0.25">
      <c r="A103" s="1">
        <v>44627</v>
      </c>
      <c r="B103" s="9" t="s">
        <v>53</v>
      </c>
      <c r="C103" s="10">
        <v>105</v>
      </c>
      <c r="D103" s="9" t="s">
        <v>19</v>
      </c>
      <c r="E103" s="3">
        <v>2500</v>
      </c>
      <c r="F103" s="10">
        <v>63</v>
      </c>
      <c r="G103">
        <v>25</v>
      </c>
      <c r="H103" s="3">
        <v>5000</v>
      </c>
      <c r="I103" s="3">
        <f>SalesData[[#This Row],[cost_price]]*SalesData[[#This Row],[sales_quantity]]</f>
        <v>62500</v>
      </c>
      <c r="J103" s="3">
        <v>125000</v>
      </c>
      <c r="K103" s="4">
        <f>((SalesData[[#This Row],[Total Profit]]/SalesData[[#This Row],[total_revenue]])*100)/100</f>
        <v>0.5</v>
      </c>
      <c r="L103" s="3">
        <f>SalesData[[#This Row],[total_revenue]]-SalesData[[#This Row],[Total Cost]]</f>
        <v>62500</v>
      </c>
      <c r="M103" s="4">
        <v>0.08</v>
      </c>
      <c r="N103" s="3">
        <v>4600</v>
      </c>
      <c r="O103" s="3">
        <f>IF(SalesData[[#This Row],[discount_given]] &gt; 0, SalesData[[#This Row],[sales_quantity]] * SalesData[[#This Row],[Discount_price]], 0)</f>
        <v>115000</v>
      </c>
      <c r="P103" s="4">
        <f>((SalesData[[#This Row],[Sales with discount]]/SalesData[[#This Row],[total_revenue]])*100)/100</f>
        <v>0.92</v>
      </c>
      <c r="Q103" t="s">
        <v>28</v>
      </c>
      <c r="R103" s="9" t="s">
        <v>42</v>
      </c>
      <c r="S103" s="9" t="s">
        <v>30</v>
      </c>
      <c r="T103" s="10">
        <v>22237</v>
      </c>
      <c r="U103" s="9" t="s">
        <v>36</v>
      </c>
      <c r="V103" s="9" t="s">
        <v>39</v>
      </c>
      <c r="W103" s="9" t="s">
        <v>46</v>
      </c>
    </row>
    <row r="104" spans="1:23" x14ac:dyDescent="0.25">
      <c r="A104" s="1">
        <v>44977</v>
      </c>
      <c r="B104" s="9" t="s">
        <v>43</v>
      </c>
      <c r="C104" s="10">
        <v>106</v>
      </c>
      <c r="D104" s="9" t="s">
        <v>19</v>
      </c>
      <c r="E104" s="3">
        <v>2500</v>
      </c>
      <c r="F104" s="10">
        <v>45</v>
      </c>
      <c r="G104">
        <v>56</v>
      </c>
      <c r="H104" s="3">
        <v>5000</v>
      </c>
      <c r="I104" s="3">
        <f>SalesData[[#This Row],[cost_price]]*SalesData[[#This Row],[sales_quantity]]</f>
        <v>140000</v>
      </c>
      <c r="J104" s="3">
        <v>280000</v>
      </c>
      <c r="K104" s="4">
        <f>((SalesData[[#This Row],[Total Profit]]/SalesData[[#This Row],[total_revenue]])*100)/100</f>
        <v>0.5</v>
      </c>
      <c r="L104" s="3">
        <f>SalesData[[#This Row],[total_revenue]]-SalesData[[#This Row],[Total Cost]]</f>
        <v>140000</v>
      </c>
      <c r="M104" s="4">
        <v>0.1</v>
      </c>
      <c r="N104" s="3">
        <v>4500</v>
      </c>
      <c r="O104" s="3">
        <f>IF(SalesData[[#This Row],[discount_given]] &gt; 0, SalesData[[#This Row],[sales_quantity]] * SalesData[[#This Row],[Discount_price]], 0)</f>
        <v>252000</v>
      </c>
      <c r="P104" s="4">
        <f>((SalesData[[#This Row],[Sales with discount]]/SalesData[[#This Row],[total_revenue]])*100)/100</f>
        <v>0.9</v>
      </c>
      <c r="Q104" t="s">
        <v>20</v>
      </c>
      <c r="R104" s="9" t="s">
        <v>34</v>
      </c>
      <c r="S104" s="9" t="s">
        <v>35</v>
      </c>
      <c r="T104" s="10">
        <v>22960</v>
      </c>
      <c r="U104" s="9" t="s">
        <v>23</v>
      </c>
      <c r="V104" s="9" t="s">
        <v>39</v>
      </c>
      <c r="W104" s="9" t="s">
        <v>25</v>
      </c>
    </row>
    <row r="105" spans="1:23" x14ac:dyDescent="0.25">
      <c r="A105" s="1">
        <v>44515</v>
      </c>
      <c r="B105" s="9" t="s">
        <v>47</v>
      </c>
      <c r="C105" s="10">
        <v>107</v>
      </c>
      <c r="D105" s="9" t="s">
        <v>27</v>
      </c>
      <c r="E105" s="3">
        <v>1500</v>
      </c>
      <c r="F105" s="10">
        <v>132</v>
      </c>
      <c r="G105">
        <v>1</v>
      </c>
      <c r="H105" s="3">
        <v>3000</v>
      </c>
      <c r="I105" s="3">
        <f>SalesData[[#This Row],[cost_price]]*SalesData[[#This Row],[sales_quantity]]</f>
        <v>1500</v>
      </c>
      <c r="J105" s="3">
        <v>3000</v>
      </c>
      <c r="K105" s="4">
        <f>((SalesData[[#This Row],[Total Profit]]/SalesData[[#This Row],[total_revenue]])*100)/100</f>
        <v>0.5</v>
      </c>
      <c r="L105" s="3">
        <f>SalesData[[#This Row],[total_revenue]]-SalesData[[#This Row],[Total Cost]]</f>
        <v>1500</v>
      </c>
      <c r="M105" s="4">
        <v>7.0000000000000007E-2</v>
      </c>
      <c r="N105" s="3">
        <v>2790</v>
      </c>
      <c r="O105" s="3">
        <f>IF(SalesData[[#This Row],[discount_given]] &gt; 0, SalesData[[#This Row],[sales_quantity]] * SalesData[[#This Row],[Discount_price]], 0)</f>
        <v>2790</v>
      </c>
      <c r="P105" s="4">
        <f>((SalesData[[#This Row],[Sales with discount]]/SalesData[[#This Row],[total_revenue]])*100)/100</f>
        <v>0.93</v>
      </c>
      <c r="Q105" t="s">
        <v>33</v>
      </c>
      <c r="R105" s="9" t="s">
        <v>42</v>
      </c>
      <c r="S105" s="9" t="s">
        <v>35</v>
      </c>
      <c r="T105" s="10">
        <v>21059</v>
      </c>
      <c r="U105" s="9" t="s">
        <v>36</v>
      </c>
      <c r="V105" s="9" t="s">
        <v>24</v>
      </c>
      <c r="W105" s="9" t="s">
        <v>25</v>
      </c>
    </row>
    <row r="106" spans="1:23" x14ac:dyDescent="0.25">
      <c r="A106" s="1">
        <v>44567</v>
      </c>
      <c r="B106" s="9" t="s">
        <v>44</v>
      </c>
      <c r="C106" s="10">
        <v>108</v>
      </c>
      <c r="D106" s="9" t="s">
        <v>19</v>
      </c>
      <c r="E106" s="3">
        <v>2500</v>
      </c>
      <c r="F106" s="10">
        <v>116</v>
      </c>
      <c r="G106">
        <v>73</v>
      </c>
      <c r="H106" s="3">
        <v>5000</v>
      </c>
      <c r="I106" s="3">
        <f>SalesData[[#This Row],[cost_price]]*SalesData[[#This Row],[sales_quantity]]</f>
        <v>182500</v>
      </c>
      <c r="J106" s="3">
        <v>365000</v>
      </c>
      <c r="K106" s="4">
        <f>((SalesData[[#This Row],[Total Profit]]/SalesData[[#This Row],[total_revenue]])*100)/100</f>
        <v>0.5</v>
      </c>
      <c r="L106" s="3">
        <f>SalesData[[#This Row],[total_revenue]]-SalesData[[#This Row],[Total Cost]]</f>
        <v>182500</v>
      </c>
      <c r="M106" s="4">
        <v>0.08</v>
      </c>
      <c r="N106" s="3">
        <v>4600</v>
      </c>
      <c r="O106" s="3">
        <f>IF(SalesData[[#This Row],[discount_given]] &gt; 0, SalesData[[#This Row],[sales_quantity]] * SalesData[[#This Row],[Discount_price]], 0)</f>
        <v>335800</v>
      </c>
      <c r="P106" s="4">
        <f>((SalesData[[#This Row],[Sales with discount]]/SalesData[[#This Row],[total_revenue]])*100)/100</f>
        <v>0.92</v>
      </c>
      <c r="Q106" t="s">
        <v>38</v>
      </c>
      <c r="R106" s="9" t="s">
        <v>42</v>
      </c>
      <c r="S106" s="9" t="s">
        <v>22</v>
      </c>
      <c r="T106" s="10">
        <v>22512</v>
      </c>
      <c r="U106" s="9" t="s">
        <v>36</v>
      </c>
      <c r="V106" s="9" t="s">
        <v>24</v>
      </c>
      <c r="W106" s="9" t="s">
        <v>31</v>
      </c>
    </row>
    <row r="107" spans="1:23" x14ac:dyDescent="0.25">
      <c r="A107" s="1">
        <v>45169</v>
      </c>
      <c r="B107" s="9" t="s">
        <v>41</v>
      </c>
      <c r="C107" s="10">
        <v>109</v>
      </c>
      <c r="D107" s="9" t="s">
        <v>27</v>
      </c>
      <c r="E107" s="3">
        <v>1500</v>
      </c>
      <c r="F107" s="10">
        <v>122</v>
      </c>
      <c r="G107">
        <v>16</v>
      </c>
      <c r="H107" s="3">
        <v>3000</v>
      </c>
      <c r="I107" s="3">
        <f>SalesData[[#This Row],[cost_price]]*SalesData[[#This Row],[sales_quantity]]</f>
        <v>24000</v>
      </c>
      <c r="J107" s="3">
        <v>48000</v>
      </c>
      <c r="K107" s="4">
        <f>((SalesData[[#This Row],[Total Profit]]/SalesData[[#This Row],[total_revenue]])*100)/100</f>
        <v>0.5</v>
      </c>
      <c r="L107" s="3">
        <f>SalesData[[#This Row],[total_revenue]]-SalesData[[#This Row],[Total Cost]]</f>
        <v>24000</v>
      </c>
      <c r="M107" s="4">
        <v>7.0000000000000007E-2</v>
      </c>
      <c r="N107" s="3">
        <v>2790</v>
      </c>
      <c r="O107" s="3">
        <f>IF(SalesData[[#This Row],[discount_given]] &gt; 0, SalesData[[#This Row],[sales_quantity]] * SalesData[[#This Row],[Discount_price]], 0)</f>
        <v>44640</v>
      </c>
      <c r="P107" s="4">
        <f>((SalesData[[#This Row],[Sales with discount]]/SalesData[[#This Row],[total_revenue]])*100)/100</f>
        <v>0.93</v>
      </c>
      <c r="Q107" t="s">
        <v>50</v>
      </c>
      <c r="R107" s="9" t="s">
        <v>42</v>
      </c>
      <c r="S107" s="9" t="s">
        <v>22</v>
      </c>
      <c r="T107" s="10">
        <v>21884</v>
      </c>
      <c r="U107" s="9" t="s">
        <v>23</v>
      </c>
      <c r="V107" s="9" t="s">
        <v>24</v>
      </c>
      <c r="W107" s="9" t="s">
        <v>31</v>
      </c>
    </row>
    <row r="108" spans="1:23" x14ac:dyDescent="0.25">
      <c r="A108" s="1">
        <v>45171</v>
      </c>
      <c r="B108" s="9" t="s">
        <v>41</v>
      </c>
      <c r="C108" s="10">
        <v>110</v>
      </c>
      <c r="D108" s="9" t="s">
        <v>51</v>
      </c>
      <c r="E108" s="3">
        <v>1000</v>
      </c>
      <c r="F108" s="10">
        <v>53</v>
      </c>
      <c r="G108">
        <v>16</v>
      </c>
      <c r="H108" s="3">
        <v>2500</v>
      </c>
      <c r="I108" s="3">
        <f>SalesData[[#This Row],[cost_price]]*SalesData[[#This Row],[sales_quantity]]</f>
        <v>16000</v>
      </c>
      <c r="J108" s="3">
        <v>40000</v>
      </c>
      <c r="K108" s="4">
        <f>((SalesData[[#This Row],[Total Profit]]/SalesData[[#This Row],[total_revenue]])*100)/100</f>
        <v>0.6</v>
      </c>
      <c r="L108" s="3">
        <f>SalesData[[#This Row],[total_revenue]]-SalesData[[#This Row],[Total Cost]]</f>
        <v>24000</v>
      </c>
      <c r="M108" s="4">
        <v>7.0000000000000007E-2</v>
      </c>
      <c r="N108" s="3">
        <v>2325</v>
      </c>
      <c r="O108" s="3">
        <f>IF(SalesData[[#This Row],[discount_given]] &gt; 0, SalesData[[#This Row],[sales_quantity]] * SalesData[[#This Row],[Discount_price]], 0)</f>
        <v>37200</v>
      </c>
      <c r="P108" s="4">
        <f>((SalesData[[#This Row],[Sales with discount]]/SalesData[[#This Row],[total_revenue]])*100)/100</f>
        <v>0.93</v>
      </c>
      <c r="Q108" t="s">
        <v>38</v>
      </c>
      <c r="R108" s="9" t="s">
        <v>42</v>
      </c>
      <c r="S108" s="9" t="s">
        <v>35</v>
      </c>
      <c r="T108" s="10">
        <v>22718</v>
      </c>
      <c r="U108" s="9" t="s">
        <v>36</v>
      </c>
      <c r="V108" s="9" t="s">
        <v>39</v>
      </c>
      <c r="W108" s="9" t="s">
        <v>46</v>
      </c>
    </row>
    <row r="109" spans="1:23" x14ac:dyDescent="0.25">
      <c r="A109" s="1">
        <v>44564</v>
      </c>
      <c r="B109" s="9" t="s">
        <v>54</v>
      </c>
      <c r="C109" s="10">
        <v>111</v>
      </c>
      <c r="D109" s="9" t="s">
        <v>51</v>
      </c>
      <c r="E109" s="3">
        <v>1000</v>
      </c>
      <c r="F109" s="10">
        <v>150</v>
      </c>
      <c r="G109">
        <v>58</v>
      </c>
      <c r="H109" s="3">
        <v>2500</v>
      </c>
      <c r="I109" s="3">
        <f>SalesData[[#This Row],[cost_price]]*SalesData[[#This Row],[sales_quantity]]</f>
        <v>58000</v>
      </c>
      <c r="J109" s="3">
        <v>145000</v>
      </c>
      <c r="K109" s="4">
        <f>((SalesData[[#This Row],[Total Profit]]/SalesData[[#This Row],[total_revenue]])*100)/100</f>
        <v>0.6</v>
      </c>
      <c r="L109" s="3">
        <f>SalesData[[#This Row],[total_revenue]]-SalesData[[#This Row],[Total Cost]]</f>
        <v>87000</v>
      </c>
      <c r="M109" s="4">
        <v>0.08</v>
      </c>
      <c r="N109" s="3">
        <v>2300</v>
      </c>
      <c r="O109" s="3">
        <f>IF(SalesData[[#This Row],[discount_given]] &gt; 0, SalesData[[#This Row],[sales_quantity]] * SalesData[[#This Row],[Discount_price]], 0)</f>
        <v>133400</v>
      </c>
      <c r="P109" s="4">
        <f>((SalesData[[#This Row],[Sales with discount]]/SalesData[[#This Row],[total_revenue]])*100)/100</f>
        <v>0.92</v>
      </c>
      <c r="Q109" t="s">
        <v>20</v>
      </c>
      <c r="R109" s="9" t="s">
        <v>29</v>
      </c>
      <c r="S109" s="9" t="s">
        <v>22</v>
      </c>
      <c r="T109" s="10">
        <v>22511</v>
      </c>
      <c r="U109" s="9" t="s">
        <v>36</v>
      </c>
      <c r="V109" s="9" t="s">
        <v>40</v>
      </c>
      <c r="W109" s="9" t="s">
        <v>25</v>
      </c>
    </row>
    <row r="110" spans="1:23" x14ac:dyDescent="0.25">
      <c r="A110" s="1">
        <v>44873</v>
      </c>
      <c r="B110" s="9" t="s">
        <v>44</v>
      </c>
      <c r="C110" s="10">
        <v>112</v>
      </c>
      <c r="D110" s="9" t="s">
        <v>51</v>
      </c>
      <c r="E110" s="3">
        <v>1000</v>
      </c>
      <c r="F110" s="10">
        <v>98</v>
      </c>
      <c r="G110">
        <v>79</v>
      </c>
      <c r="H110" s="3">
        <v>2500</v>
      </c>
      <c r="I110" s="3">
        <f>SalesData[[#This Row],[cost_price]]*SalesData[[#This Row],[sales_quantity]]</f>
        <v>79000</v>
      </c>
      <c r="J110" s="3">
        <v>197500</v>
      </c>
      <c r="K110" s="4">
        <f>((SalesData[[#This Row],[Total Profit]]/SalesData[[#This Row],[total_revenue]])*100)/100</f>
        <v>0.6</v>
      </c>
      <c r="L110" s="3">
        <f>SalesData[[#This Row],[total_revenue]]-SalesData[[#This Row],[Total Cost]]</f>
        <v>118500</v>
      </c>
      <c r="M110" s="4">
        <v>0</v>
      </c>
      <c r="N110" s="3">
        <v>2500</v>
      </c>
      <c r="O110" s="3">
        <f>IF(SalesData[[#This Row],[discount_given]] &gt; 0, SalesData[[#This Row],[sales_quantity]] * SalesData[[#This Row],[Discount_price]], 0)</f>
        <v>0</v>
      </c>
      <c r="P110" s="4">
        <f>((SalesData[[#This Row],[Sales with discount]]/SalesData[[#This Row],[total_revenue]])*100)/100</f>
        <v>0</v>
      </c>
      <c r="Q110" t="s">
        <v>50</v>
      </c>
      <c r="R110" s="9" t="s">
        <v>21</v>
      </c>
      <c r="S110" s="9" t="s">
        <v>35</v>
      </c>
      <c r="T110" s="10">
        <v>22112</v>
      </c>
      <c r="U110" s="9" t="s">
        <v>36</v>
      </c>
      <c r="V110" s="9" t="s">
        <v>39</v>
      </c>
      <c r="W110" s="9" t="s">
        <v>46</v>
      </c>
    </row>
    <row r="111" spans="1:23" x14ac:dyDescent="0.25">
      <c r="A111" s="1">
        <v>45038</v>
      </c>
      <c r="B111" s="9" t="s">
        <v>41</v>
      </c>
      <c r="C111" s="10">
        <v>113</v>
      </c>
      <c r="D111" s="9" t="s">
        <v>51</v>
      </c>
      <c r="E111" s="3">
        <v>1000</v>
      </c>
      <c r="F111" s="10">
        <v>141</v>
      </c>
      <c r="G111">
        <v>25</v>
      </c>
      <c r="H111" s="3">
        <v>2500</v>
      </c>
      <c r="I111" s="3">
        <f>SalesData[[#This Row],[cost_price]]*SalesData[[#This Row],[sales_quantity]]</f>
        <v>25000</v>
      </c>
      <c r="J111" s="3">
        <v>62500</v>
      </c>
      <c r="K111" s="4">
        <f>((SalesData[[#This Row],[Total Profit]]/SalesData[[#This Row],[total_revenue]])*100)/100</f>
        <v>0.6</v>
      </c>
      <c r="L111" s="3">
        <f>SalesData[[#This Row],[total_revenue]]-SalesData[[#This Row],[Total Cost]]</f>
        <v>37500</v>
      </c>
      <c r="M111" s="4">
        <v>0.09</v>
      </c>
      <c r="N111" s="3">
        <v>2275</v>
      </c>
      <c r="O111" s="3">
        <f>IF(SalesData[[#This Row],[discount_given]] &gt; 0, SalesData[[#This Row],[sales_quantity]] * SalesData[[#This Row],[Discount_price]], 0)</f>
        <v>56875</v>
      </c>
      <c r="P111" s="4">
        <f>((SalesData[[#This Row],[Sales with discount]]/SalesData[[#This Row],[total_revenue]])*100)/100</f>
        <v>0.91</v>
      </c>
      <c r="Q111" t="s">
        <v>38</v>
      </c>
      <c r="R111" s="9" t="s">
        <v>42</v>
      </c>
      <c r="S111" s="9" t="s">
        <v>35</v>
      </c>
      <c r="T111" s="10">
        <v>22024</v>
      </c>
      <c r="U111" s="9" t="s">
        <v>36</v>
      </c>
      <c r="V111" s="9" t="s">
        <v>40</v>
      </c>
      <c r="W111" s="9" t="s">
        <v>31</v>
      </c>
    </row>
    <row r="112" spans="1:23" x14ac:dyDescent="0.25">
      <c r="A112" s="1">
        <v>45154</v>
      </c>
      <c r="B112" s="9" t="s">
        <v>47</v>
      </c>
      <c r="C112" s="10">
        <v>114</v>
      </c>
      <c r="D112" s="9" t="s">
        <v>45</v>
      </c>
      <c r="E112" s="3">
        <v>3000</v>
      </c>
      <c r="F112" s="10">
        <v>127</v>
      </c>
      <c r="G112">
        <v>13</v>
      </c>
      <c r="H112" s="3">
        <v>7000</v>
      </c>
      <c r="I112" s="3">
        <f>SalesData[[#This Row],[cost_price]]*SalesData[[#This Row],[sales_quantity]]</f>
        <v>39000</v>
      </c>
      <c r="J112" s="3">
        <v>91000</v>
      </c>
      <c r="K112" s="4">
        <f>((SalesData[[#This Row],[Total Profit]]/SalesData[[#This Row],[total_revenue]])*100)/100</f>
        <v>0.5714285714285714</v>
      </c>
      <c r="L112" s="3">
        <f>SalesData[[#This Row],[total_revenue]]-SalesData[[#This Row],[Total Cost]]</f>
        <v>52000</v>
      </c>
      <c r="M112" s="4">
        <v>0.01</v>
      </c>
      <c r="N112" s="3">
        <v>6930</v>
      </c>
      <c r="O112" s="3">
        <f>IF(SalesData[[#This Row],[discount_given]] &gt; 0, SalesData[[#This Row],[sales_quantity]] * SalesData[[#This Row],[Discount_price]], 0)</f>
        <v>90090</v>
      </c>
      <c r="P112" s="4">
        <f>((SalesData[[#This Row],[Sales with discount]]/SalesData[[#This Row],[total_revenue]])*100)/100</f>
        <v>0.99</v>
      </c>
      <c r="Q112" t="s">
        <v>50</v>
      </c>
      <c r="R112" s="9" t="s">
        <v>29</v>
      </c>
      <c r="S112" s="9" t="s">
        <v>22</v>
      </c>
      <c r="T112" s="10">
        <v>21319</v>
      </c>
      <c r="U112" s="9" t="s">
        <v>23</v>
      </c>
      <c r="V112" s="9" t="s">
        <v>24</v>
      </c>
      <c r="W112" s="9" t="s">
        <v>25</v>
      </c>
    </row>
    <row r="113" spans="1:23" x14ac:dyDescent="0.25">
      <c r="A113" s="1">
        <v>44650</v>
      </c>
      <c r="B113" s="9" t="s">
        <v>18</v>
      </c>
      <c r="C113" s="10">
        <v>115</v>
      </c>
      <c r="D113" s="9" t="s">
        <v>48</v>
      </c>
      <c r="E113" s="3">
        <v>1500</v>
      </c>
      <c r="F113" s="10">
        <v>125</v>
      </c>
      <c r="G113">
        <v>57</v>
      </c>
      <c r="H113" s="3">
        <v>3500</v>
      </c>
      <c r="I113" s="3">
        <f>SalesData[[#This Row],[cost_price]]*SalesData[[#This Row],[sales_quantity]]</f>
        <v>85500</v>
      </c>
      <c r="J113" s="3">
        <v>199500</v>
      </c>
      <c r="K113" s="4">
        <f>((SalesData[[#This Row],[Total Profit]]/SalesData[[#This Row],[total_revenue]])*100)/100</f>
        <v>0.5714285714285714</v>
      </c>
      <c r="L113" s="3">
        <f>SalesData[[#This Row],[total_revenue]]-SalesData[[#This Row],[Total Cost]]</f>
        <v>114000</v>
      </c>
      <c r="M113" s="4">
        <v>7.0000000000000007E-2</v>
      </c>
      <c r="N113" s="3">
        <v>3255</v>
      </c>
      <c r="O113" s="3">
        <f>IF(SalesData[[#This Row],[discount_given]] &gt; 0, SalesData[[#This Row],[sales_quantity]] * SalesData[[#This Row],[Discount_price]], 0)</f>
        <v>185535</v>
      </c>
      <c r="P113" s="4">
        <f>((SalesData[[#This Row],[Sales with discount]]/SalesData[[#This Row],[total_revenue]])*100)/100</f>
        <v>0.93</v>
      </c>
      <c r="Q113" t="s">
        <v>50</v>
      </c>
      <c r="R113" s="9" t="s">
        <v>21</v>
      </c>
      <c r="S113" s="9" t="s">
        <v>30</v>
      </c>
      <c r="T113" s="10">
        <v>22528</v>
      </c>
      <c r="U113" s="9" t="s">
        <v>23</v>
      </c>
      <c r="V113" s="9" t="s">
        <v>24</v>
      </c>
      <c r="W113" s="9" t="s">
        <v>25</v>
      </c>
    </row>
    <row r="114" spans="1:23" x14ac:dyDescent="0.25">
      <c r="A114" s="1">
        <v>44952</v>
      </c>
      <c r="B114" s="9" t="s">
        <v>54</v>
      </c>
      <c r="C114" s="10">
        <v>117</v>
      </c>
      <c r="D114" s="9" t="s">
        <v>48</v>
      </c>
      <c r="E114" s="3">
        <v>1500</v>
      </c>
      <c r="F114" s="10">
        <v>90</v>
      </c>
      <c r="G114">
        <v>4</v>
      </c>
      <c r="H114" s="3">
        <v>3500</v>
      </c>
      <c r="I114" s="3">
        <f>SalesData[[#This Row],[cost_price]]*SalesData[[#This Row],[sales_quantity]]</f>
        <v>6000</v>
      </c>
      <c r="J114" s="3">
        <v>14000</v>
      </c>
      <c r="K114" s="4">
        <f>((SalesData[[#This Row],[Total Profit]]/SalesData[[#This Row],[total_revenue]])*100)/100</f>
        <v>0.5714285714285714</v>
      </c>
      <c r="L114" s="3">
        <f>SalesData[[#This Row],[total_revenue]]-SalesData[[#This Row],[Total Cost]]</f>
        <v>8000</v>
      </c>
      <c r="M114" s="4">
        <v>0.06</v>
      </c>
      <c r="N114" s="3">
        <v>3290</v>
      </c>
      <c r="O114" s="3">
        <f>IF(SalesData[[#This Row],[discount_given]] &gt; 0, SalesData[[#This Row],[sales_quantity]] * SalesData[[#This Row],[Discount_price]], 0)</f>
        <v>13160</v>
      </c>
      <c r="P114" s="4">
        <f>((SalesData[[#This Row],[Sales with discount]]/SalesData[[#This Row],[total_revenue]])*100)/100</f>
        <v>0.94</v>
      </c>
      <c r="Q114" t="s">
        <v>38</v>
      </c>
      <c r="R114" s="9" t="s">
        <v>21</v>
      </c>
      <c r="S114" s="9" t="s">
        <v>22</v>
      </c>
      <c r="T114" s="10">
        <v>22072</v>
      </c>
      <c r="U114" s="9" t="s">
        <v>36</v>
      </c>
      <c r="V114" s="9" t="s">
        <v>39</v>
      </c>
      <c r="W114" s="9" t="s">
        <v>46</v>
      </c>
    </row>
    <row r="115" spans="1:23" x14ac:dyDescent="0.25">
      <c r="A115" s="1">
        <v>44460</v>
      </c>
      <c r="B115" s="9" t="s">
        <v>44</v>
      </c>
      <c r="C115" s="10">
        <v>118</v>
      </c>
      <c r="D115" s="9" t="s">
        <v>19</v>
      </c>
      <c r="E115" s="3">
        <v>2500</v>
      </c>
      <c r="F115" s="10">
        <v>25</v>
      </c>
      <c r="G115">
        <v>20</v>
      </c>
      <c r="H115" s="3">
        <v>5000</v>
      </c>
      <c r="I115" s="3">
        <f>SalesData[[#This Row],[cost_price]]*SalesData[[#This Row],[sales_quantity]]</f>
        <v>50000</v>
      </c>
      <c r="J115" s="3">
        <v>100000</v>
      </c>
      <c r="K115" s="4">
        <f>((SalesData[[#This Row],[Total Profit]]/SalesData[[#This Row],[total_revenue]])*100)/100</f>
        <v>0.5</v>
      </c>
      <c r="L115" s="3">
        <f>SalesData[[#This Row],[total_revenue]]-SalesData[[#This Row],[Total Cost]]</f>
        <v>50000</v>
      </c>
      <c r="M115" s="4">
        <v>0</v>
      </c>
      <c r="N115" s="3">
        <v>5000</v>
      </c>
      <c r="O115" s="3">
        <f>IF(SalesData[[#This Row],[discount_given]] &gt; 0, SalesData[[#This Row],[sales_quantity]] * SalesData[[#This Row],[Discount_price]], 0)</f>
        <v>0</v>
      </c>
      <c r="P115" s="4">
        <f>((SalesData[[#This Row],[Sales with discount]]/SalesData[[#This Row],[total_revenue]])*100)/100</f>
        <v>0</v>
      </c>
      <c r="Q115" t="s">
        <v>28</v>
      </c>
      <c r="R115" s="9" t="s">
        <v>42</v>
      </c>
      <c r="S115" s="9" t="s">
        <v>35</v>
      </c>
      <c r="T115" s="10">
        <v>21324</v>
      </c>
      <c r="U115" s="9" t="s">
        <v>23</v>
      </c>
      <c r="V115" s="9" t="s">
        <v>24</v>
      </c>
      <c r="W115" s="9" t="s">
        <v>31</v>
      </c>
    </row>
    <row r="116" spans="1:23" x14ac:dyDescent="0.25">
      <c r="A116" s="1">
        <v>44757</v>
      </c>
      <c r="B116" s="9" t="s">
        <v>37</v>
      </c>
      <c r="C116" s="10">
        <v>119</v>
      </c>
      <c r="D116" s="9" t="s">
        <v>27</v>
      </c>
      <c r="E116" s="3">
        <v>1500</v>
      </c>
      <c r="F116" s="10">
        <v>106</v>
      </c>
      <c r="G116">
        <v>89</v>
      </c>
      <c r="H116" s="3">
        <v>3000</v>
      </c>
      <c r="I116" s="3">
        <f>SalesData[[#This Row],[cost_price]]*SalesData[[#This Row],[sales_quantity]]</f>
        <v>133500</v>
      </c>
      <c r="J116" s="3">
        <v>267000</v>
      </c>
      <c r="K116" s="4">
        <f>((SalesData[[#This Row],[Total Profit]]/SalesData[[#This Row],[total_revenue]])*100)/100</f>
        <v>0.5</v>
      </c>
      <c r="L116" s="3">
        <f>SalesData[[#This Row],[total_revenue]]-SalesData[[#This Row],[Total Cost]]</f>
        <v>133500</v>
      </c>
      <c r="M116" s="4">
        <v>7.0000000000000007E-2</v>
      </c>
      <c r="N116" s="3">
        <v>2790</v>
      </c>
      <c r="O116" s="3">
        <f>IF(SalesData[[#This Row],[discount_given]] &gt; 0, SalesData[[#This Row],[sales_quantity]] * SalesData[[#This Row],[Discount_price]], 0)</f>
        <v>248310</v>
      </c>
      <c r="P116" s="4">
        <f>((SalesData[[#This Row],[Sales with discount]]/SalesData[[#This Row],[total_revenue]])*100)/100</f>
        <v>0.93</v>
      </c>
      <c r="Q116" t="s">
        <v>20</v>
      </c>
      <c r="R116" s="9" t="s">
        <v>29</v>
      </c>
      <c r="S116" s="9" t="s">
        <v>22</v>
      </c>
      <c r="T116" s="10">
        <v>22914</v>
      </c>
      <c r="U116" s="9" t="s">
        <v>36</v>
      </c>
      <c r="V116" s="9" t="s">
        <v>39</v>
      </c>
      <c r="W116" s="9" t="s">
        <v>46</v>
      </c>
    </row>
    <row r="117" spans="1:23" x14ac:dyDescent="0.25">
      <c r="A117" s="1">
        <v>45078</v>
      </c>
      <c r="B117" s="9" t="s">
        <v>53</v>
      </c>
      <c r="C117" s="10">
        <v>120</v>
      </c>
      <c r="D117" s="9" t="s">
        <v>51</v>
      </c>
      <c r="E117" s="3">
        <v>1000</v>
      </c>
      <c r="F117" s="10">
        <v>28</v>
      </c>
      <c r="G117">
        <v>88</v>
      </c>
      <c r="H117" s="3">
        <v>2500</v>
      </c>
      <c r="I117" s="3">
        <f>SalesData[[#This Row],[cost_price]]*SalesData[[#This Row],[sales_quantity]]</f>
        <v>88000</v>
      </c>
      <c r="J117" s="3">
        <v>220000</v>
      </c>
      <c r="K117" s="4">
        <f>((SalesData[[#This Row],[Total Profit]]/SalesData[[#This Row],[total_revenue]])*100)/100</f>
        <v>0.6</v>
      </c>
      <c r="L117" s="3">
        <f>SalesData[[#This Row],[total_revenue]]-SalesData[[#This Row],[Total Cost]]</f>
        <v>132000</v>
      </c>
      <c r="M117" s="4">
        <v>0.1</v>
      </c>
      <c r="N117" s="3">
        <v>2250</v>
      </c>
      <c r="O117" s="3">
        <f>IF(SalesData[[#This Row],[discount_given]] &gt; 0, SalesData[[#This Row],[sales_quantity]] * SalesData[[#This Row],[Discount_price]], 0)</f>
        <v>198000</v>
      </c>
      <c r="P117" s="4">
        <f>((SalesData[[#This Row],[Sales with discount]]/SalesData[[#This Row],[total_revenue]])*100)/100</f>
        <v>0.9</v>
      </c>
      <c r="Q117" t="s">
        <v>28</v>
      </c>
      <c r="R117" s="9" t="s">
        <v>34</v>
      </c>
      <c r="S117" s="9" t="s">
        <v>35</v>
      </c>
      <c r="T117" s="10">
        <v>21071</v>
      </c>
      <c r="U117" s="9" t="s">
        <v>36</v>
      </c>
      <c r="V117" s="9" t="s">
        <v>39</v>
      </c>
      <c r="W117" s="9" t="s">
        <v>46</v>
      </c>
    </row>
    <row r="118" spans="1:23" x14ac:dyDescent="0.25">
      <c r="A118" s="1">
        <v>44398</v>
      </c>
      <c r="B118" s="9" t="s">
        <v>26</v>
      </c>
      <c r="C118" s="10">
        <v>121</v>
      </c>
      <c r="D118" s="9" t="s">
        <v>48</v>
      </c>
      <c r="E118" s="3">
        <v>1500</v>
      </c>
      <c r="F118" s="10">
        <v>97</v>
      </c>
      <c r="G118">
        <v>41</v>
      </c>
      <c r="H118" s="3">
        <v>3500</v>
      </c>
      <c r="I118" s="3">
        <f>SalesData[[#This Row],[cost_price]]*SalesData[[#This Row],[sales_quantity]]</f>
        <v>61500</v>
      </c>
      <c r="J118" s="3">
        <v>143500</v>
      </c>
      <c r="K118" s="4">
        <f>((SalesData[[#This Row],[Total Profit]]/SalesData[[#This Row],[total_revenue]])*100)/100</f>
        <v>0.5714285714285714</v>
      </c>
      <c r="L118" s="3">
        <f>SalesData[[#This Row],[total_revenue]]-SalesData[[#This Row],[Total Cost]]</f>
        <v>82000</v>
      </c>
      <c r="M118" s="4">
        <v>0.02</v>
      </c>
      <c r="N118" s="3">
        <v>3430</v>
      </c>
      <c r="O118" s="3">
        <f>IF(SalesData[[#This Row],[discount_given]] &gt; 0, SalesData[[#This Row],[sales_quantity]] * SalesData[[#This Row],[Discount_price]], 0)</f>
        <v>140630</v>
      </c>
      <c r="P118" s="4">
        <f>((SalesData[[#This Row],[Sales with discount]]/SalesData[[#This Row],[total_revenue]])*100)/100</f>
        <v>0.98</v>
      </c>
      <c r="Q118" t="s">
        <v>20</v>
      </c>
      <c r="R118" s="9" t="s">
        <v>21</v>
      </c>
      <c r="S118" s="9" t="s">
        <v>22</v>
      </c>
      <c r="T118" s="10">
        <v>22172</v>
      </c>
      <c r="U118" s="9" t="s">
        <v>23</v>
      </c>
      <c r="V118" s="9" t="s">
        <v>24</v>
      </c>
      <c r="W118" s="9" t="s">
        <v>25</v>
      </c>
    </row>
    <row r="119" spans="1:23" x14ac:dyDescent="0.25">
      <c r="A119" s="1">
        <v>44633</v>
      </c>
      <c r="B119" s="9" t="s">
        <v>53</v>
      </c>
      <c r="C119" s="10">
        <v>122</v>
      </c>
      <c r="D119" s="9" t="s">
        <v>51</v>
      </c>
      <c r="E119" s="3">
        <v>1000</v>
      </c>
      <c r="F119" s="10">
        <v>108</v>
      </c>
      <c r="G119">
        <v>31</v>
      </c>
      <c r="H119" s="3">
        <v>2500</v>
      </c>
      <c r="I119" s="3">
        <f>SalesData[[#This Row],[cost_price]]*SalesData[[#This Row],[sales_quantity]]</f>
        <v>31000</v>
      </c>
      <c r="J119" s="3">
        <v>77500</v>
      </c>
      <c r="K119" s="4">
        <f>((SalesData[[#This Row],[Total Profit]]/SalesData[[#This Row],[total_revenue]])*100)/100</f>
        <v>0.6</v>
      </c>
      <c r="L119" s="3">
        <f>SalesData[[#This Row],[total_revenue]]-SalesData[[#This Row],[Total Cost]]</f>
        <v>46500</v>
      </c>
      <c r="M119" s="4">
        <v>0.09</v>
      </c>
      <c r="N119" s="3">
        <v>2275</v>
      </c>
      <c r="O119" s="3">
        <f>IF(SalesData[[#This Row],[discount_given]] &gt; 0, SalesData[[#This Row],[sales_quantity]] * SalesData[[#This Row],[Discount_price]], 0)</f>
        <v>70525</v>
      </c>
      <c r="P119" s="4">
        <f>((SalesData[[#This Row],[Sales with discount]]/SalesData[[#This Row],[total_revenue]])*100)/100</f>
        <v>0.91</v>
      </c>
      <c r="Q119" t="s">
        <v>20</v>
      </c>
      <c r="R119" s="9" t="s">
        <v>29</v>
      </c>
      <c r="S119" s="9" t="s">
        <v>22</v>
      </c>
      <c r="T119" s="10">
        <v>22296</v>
      </c>
      <c r="U119" s="9" t="s">
        <v>23</v>
      </c>
      <c r="V119" s="9" t="s">
        <v>39</v>
      </c>
      <c r="W119" s="9" t="s">
        <v>31</v>
      </c>
    </row>
    <row r="120" spans="1:23" x14ac:dyDescent="0.25">
      <c r="A120" s="1">
        <v>44775</v>
      </c>
      <c r="B120" s="9" t="s">
        <v>26</v>
      </c>
      <c r="C120" s="10">
        <v>123</v>
      </c>
      <c r="D120" s="9" t="s">
        <v>27</v>
      </c>
      <c r="E120" s="3">
        <v>1500</v>
      </c>
      <c r="F120" s="10">
        <v>123</v>
      </c>
      <c r="G120">
        <v>4</v>
      </c>
      <c r="H120" s="3">
        <v>3000</v>
      </c>
      <c r="I120" s="3">
        <f>SalesData[[#This Row],[cost_price]]*SalesData[[#This Row],[sales_quantity]]</f>
        <v>6000</v>
      </c>
      <c r="J120" s="3">
        <v>12000</v>
      </c>
      <c r="K120" s="4">
        <f>((SalesData[[#This Row],[Total Profit]]/SalesData[[#This Row],[total_revenue]])*100)/100</f>
        <v>0.5</v>
      </c>
      <c r="L120" s="3">
        <f>SalesData[[#This Row],[total_revenue]]-SalesData[[#This Row],[Total Cost]]</f>
        <v>6000</v>
      </c>
      <c r="M120" s="4">
        <v>0.06</v>
      </c>
      <c r="N120" s="3">
        <v>2820</v>
      </c>
      <c r="O120" s="3">
        <f>IF(SalesData[[#This Row],[discount_given]] &gt; 0, SalesData[[#This Row],[sales_quantity]] * SalesData[[#This Row],[Discount_price]], 0)</f>
        <v>11280</v>
      </c>
      <c r="P120" s="4">
        <f>((SalesData[[#This Row],[Sales with discount]]/SalesData[[#This Row],[total_revenue]])*100)/100</f>
        <v>0.94</v>
      </c>
      <c r="Q120" t="s">
        <v>28</v>
      </c>
      <c r="R120" s="9" t="s">
        <v>29</v>
      </c>
      <c r="S120" s="9" t="s">
        <v>22</v>
      </c>
      <c r="T120" s="10">
        <v>22156</v>
      </c>
      <c r="U120" s="9" t="s">
        <v>36</v>
      </c>
      <c r="V120" s="9" t="s">
        <v>40</v>
      </c>
      <c r="W120" s="9" t="s">
        <v>46</v>
      </c>
    </row>
    <row r="121" spans="1:23" x14ac:dyDescent="0.25">
      <c r="A121" s="1">
        <v>44996</v>
      </c>
      <c r="B121" s="9" t="s">
        <v>26</v>
      </c>
      <c r="C121" s="10">
        <v>124</v>
      </c>
      <c r="D121" s="9" t="s">
        <v>48</v>
      </c>
      <c r="E121" s="3">
        <v>1500</v>
      </c>
      <c r="F121" s="10">
        <v>61</v>
      </c>
      <c r="G121">
        <v>75</v>
      </c>
      <c r="H121" s="3">
        <v>3500</v>
      </c>
      <c r="I121" s="3">
        <f>SalesData[[#This Row],[cost_price]]*SalesData[[#This Row],[sales_quantity]]</f>
        <v>112500</v>
      </c>
      <c r="J121" s="3">
        <v>262500</v>
      </c>
      <c r="K121" s="4">
        <f>((SalesData[[#This Row],[Total Profit]]/SalesData[[#This Row],[total_revenue]])*100)/100</f>
        <v>0.5714285714285714</v>
      </c>
      <c r="L121" s="3">
        <f>SalesData[[#This Row],[total_revenue]]-SalesData[[#This Row],[Total Cost]]</f>
        <v>150000</v>
      </c>
      <c r="M121" s="4">
        <v>0.06</v>
      </c>
      <c r="N121" s="3">
        <v>3290</v>
      </c>
      <c r="O121" s="3">
        <f>IF(SalesData[[#This Row],[discount_given]] &gt; 0, SalesData[[#This Row],[sales_quantity]] * SalesData[[#This Row],[Discount_price]], 0)</f>
        <v>246750</v>
      </c>
      <c r="P121" s="4">
        <f>((SalesData[[#This Row],[Sales with discount]]/SalesData[[#This Row],[total_revenue]])*100)/100</f>
        <v>0.94</v>
      </c>
      <c r="Q121" t="s">
        <v>33</v>
      </c>
      <c r="R121" s="9" t="s">
        <v>21</v>
      </c>
      <c r="S121" s="9" t="s">
        <v>22</v>
      </c>
      <c r="T121" s="10">
        <v>21699</v>
      </c>
      <c r="U121" s="9" t="s">
        <v>36</v>
      </c>
      <c r="V121" s="9" t="s">
        <v>39</v>
      </c>
      <c r="W121" s="9" t="s">
        <v>25</v>
      </c>
    </row>
    <row r="122" spans="1:23" x14ac:dyDescent="0.25">
      <c r="A122" s="1">
        <v>44614</v>
      </c>
      <c r="B122" s="9" t="s">
        <v>18</v>
      </c>
      <c r="C122" s="10">
        <v>125</v>
      </c>
      <c r="D122" s="9" t="s">
        <v>48</v>
      </c>
      <c r="E122" s="3">
        <v>1500</v>
      </c>
      <c r="F122" s="10">
        <v>60</v>
      </c>
      <c r="G122">
        <v>19</v>
      </c>
      <c r="H122" s="3">
        <v>3500</v>
      </c>
      <c r="I122" s="3">
        <f>SalesData[[#This Row],[cost_price]]*SalesData[[#This Row],[sales_quantity]]</f>
        <v>28500</v>
      </c>
      <c r="J122" s="3">
        <v>66500</v>
      </c>
      <c r="K122" s="4">
        <f>((SalesData[[#This Row],[Total Profit]]/SalesData[[#This Row],[total_revenue]])*100)/100</f>
        <v>0.5714285714285714</v>
      </c>
      <c r="L122" s="3">
        <f>SalesData[[#This Row],[total_revenue]]-SalesData[[#This Row],[Total Cost]]</f>
        <v>38000</v>
      </c>
      <c r="M122" s="4">
        <v>0.06</v>
      </c>
      <c r="N122" s="3">
        <v>3290</v>
      </c>
      <c r="O122" s="3">
        <f>IF(SalesData[[#This Row],[discount_given]] &gt; 0, SalesData[[#This Row],[sales_quantity]] * SalesData[[#This Row],[Discount_price]], 0)</f>
        <v>62510</v>
      </c>
      <c r="P122" s="4">
        <f>((SalesData[[#This Row],[Sales with discount]]/SalesData[[#This Row],[total_revenue]])*100)/100</f>
        <v>0.94</v>
      </c>
      <c r="Q122" t="s">
        <v>33</v>
      </c>
      <c r="R122" s="9" t="s">
        <v>29</v>
      </c>
      <c r="S122" s="9" t="s">
        <v>30</v>
      </c>
      <c r="T122" s="10">
        <v>22110</v>
      </c>
      <c r="U122" s="9" t="s">
        <v>36</v>
      </c>
      <c r="V122" s="9" t="s">
        <v>39</v>
      </c>
      <c r="W122" s="9" t="s">
        <v>46</v>
      </c>
    </row>
    <row r="123" spans="1:23" x14ac:dyDescent="0.25">
      <c r="A123" s="1">
        <v>44825</v>
      </c>
      <c r="B123" s="9" t="s">
        <v>53</v>
      </c>
      <c r="C123" s="10">
        <v>126</v>
      </c>
      <c r="D123" s="9" t="s">
        <v>51</v>
      </c>
      <c r="E123" s="3">
        <v>1000</v>
      </c>
      <c r="F123" s="10">
        <v>146</v>
      </c>
      <c r="G123">
        <v>98</v>
      </c>
      <c r="H123" s="3">
        <v>2500</v>
      </c>
      <c r="I123" s="3">
        <f>SalesData[[#This Row],[cost_price]]*SalesData[[#This Row],[sales_quantity]]</f>
        <v>98000</v>
      </c>
      <c r="J123" s="3">
        <v>245000</v>
      </c>
      <c r="K123" s="4">
        <f>((SalesData[[#This Row],[Total Profit]]/SalesData[[#This Row],[total_revenue]])*100)/100</f>
        <v>0.6</v>
      </c>
      <c r="L123" s="3">
        <f>SalesData[[#This Row],[total_revenue]]-SalesData[[#This Row],[Total Cost]]</f>
        <v>147000</v>
      </c>
      <c r="M123" s="4">
        <v>0.01</v>
      </c>
      <c r="N123" s="3">
        <v>2475</v>
      </c>
      <c r="O123" s="3">
        <f>IF(SalesData[[#This Row],[discount_given]] &gt; 0, SalesData[[#This Row],[sales_quantity]] * SalesData[[#This Row],[Discount_price]], 0)</f>
        <v>242550</v>
      </c>
      <c r="P123" s="4">
        <f>((SalesData[[#This Row],[Sales with discount]]/SalesData[[#This Row],[total_revenue]])*100)/100</f>
        <v>0.99</v>
      </c>
      <c r="Q123" t="s">
        <v>20</v>
      </c>
      <c r="R123" s="9" t="s">
        <v>29</v>
      </c>
      <c r="S123" s="9" t="s">
        <v>30</v>
      </c>
      <c r="T123" s="10">
        <v>22565</v>
      </c>
      <c r="U123" s="9" t="s">
        <v>23</v>
      </c>
      <c r="V123" s="9" t="s">
        <v>40</v>
      </c>
      <c r="W123" s="9" t="s">
        <v>31</v>
      </c>
    </row>
    <row r="124" spans="1:23" x14ac:dyDescent="0.25">
      <c r="A124" s="1">
        <v>44427</v>
      </c>
      <c r="B124" s="9" t="s">
        <v>54</v>
      </c>
      <c r="C124" s="10">
        <v>127</v>
      </c>
      <c r="D124" s="9" t="s">
        <v>27</v>
      </c>
      <c r="E124" s="3">
        <v>1500</v>
      </c>
      <c r="F124" s="10">
        <v>125</v>
      </c>
      <c r="G124">
        <v>62</v>
      </c>
      <c r="H124" s="3">
        <v>3000</v>
      </c>
      <c r="I124" s="3">
        <f>SalesData[[#This Row],[cost_price]]*SalesData[[#This Row],[sales_quantity]]</f>
        <v>93000</v>
      </c>
      <c r="J124" s="3">
        <v>186000</v>
      </c>
      <c r="K124" s="4">
        <f>((SalesData[[#This Row],[Total Profit]]/SalesData[[#This Row],[total_revenue]])*100)/100</f>
        <v>0.5</v>
      </c>
      <c r="L124" s="3">
        <f>SalesData[[#This Row],[total_revenue]]-SalesData[[#This Row],[Total Cost]]</f>
        <v>93000</v>
      </c>
      <c r="M124" s="4">
        <v>0.02</v>
      </c>
      <c r="N124" s="3">
        <v>2940</v>
      </c>
      <c r="O124" s="3">
        <f>IF(SalesData[[#This Row],[discount_given]] &gt; 0, SalesData[[#This Row],[sales_quantity]] * SalesData[[#This Row],[Discount_price]], 0)</f>
        <v>182280</v>
      </c>
      <c r="P124" s="4">
        <f>((SalesData[[#This Row],[Sales with discount]]/SalesData[[#This Row],[total_revenue]])*100)/100</f>
        <v>0.98</v>
      </c>
      <c r="Q124" t="s">
        <v>28</v>
      </c>
      <c r="R124" s="9" t="s">
        <v>34</v>
      </c>
      <c r="S124" s="9" t="s">
        <v>22</v>
      </c>
      <c r="T124" s="10">
        <v>21391</v>
      </c>
      <c r="U124" s="9" t="s">
        <v>23</v>
      </c>
      <c r="V124" s="9" t="s">
        <v>40</v>
      </c>
      <c r="W124" s="9" t="s">
        <v>25</v>
      </c>
    </row>
    <row r="125" spans="1:23" x14ac:dyDescent="0.25">
      <c r="A125" s="1">
        <v>44785</v>
      </c>
      <c r="B125" s="9" t="s">
        <v>54</v>
      </c>
      <c r="C125" s="10">
        <v>128</v>
      </c>
      <c r="D125" s="9" t="s">
        <v>45</v>
      </c>
      <c r="E125" s="3">
        <v>3000</v>
      </c>
      <c r="F125" s="10">
        <v>130</v>
      </c>
      <c r="G125">
        <v>68</v>
      </c>
      <c r="H125" s="3">
        <v>7000</v>
      </c>
      <c r="I125" s="3">
        <f>SalesData[[#This Row],[cost_price]]*SalesData[[#This Row],[sales_quantity]]</f>
        <v>204000</v>
      </c>
      <c r="J125" s="3">
        <v>476000</v>
      </c>
      <c r="K125" s="4">
        <f>((SalesData[[#This Row],[Total Profit]]/SalesData[[#This Row],[total_revenue]])*100)/100</f>
        <v>0.5714285714285714</v>
      </c>
      <c r="L125" s="3">
        <f>SalesData[[#This Row],[total_revenue]]-SalesData[[#This Row],[Total Cost]]</f>
        <v>272000</v>
      </c>
      <c r="M125" s="4">
        <v>0.04</v>
      </c>
      <c r="N125" s="3">
        <v>6720</v>
      </c>
      <c r="O125" s="3">
        <f>IF(SalesData[[#This Row],[discount_given]] &gt; 0, SalesData[[#This Row],[sales_quantity]] * SalesData[[#This Row],[Discount_price]], 0)</f>
        <v>456960</v>
      </c>
      <c r="P125" s="4">
        <f>((SalesData[[#This Row],[Sales with discount]]/SalesData[[#This Row],[total_revenue]])*100)/100</f>
        <v>0.96</v>
      </c>
      <c r="Q125" t="s">
        <v>20</v>
      </c>
      <c r="R125" s="9" t="s">
        <v>29</v>
      </c>
      <c r="S125" s="9" t="s">
        <v>30</v>
      </c>
      <c r="T125" s="10">
        <v>22046</v>
      </c>
      <c r="U125" s="9" t="s">
        <v>36</v>
      </c>
      <c r="V125" s="9" t="s">
        <v>39</v>
      </c>
      <c r="W125" s="9" t="s">
        <v>46</v>
      </c>
    </row>
    <row r="126" spans="1:23" x14ac:dyDescent="0.25">
      <c r="A126" s="1">
        <v>44963</v>
      </c>
      <c r="B126" s="9" t="s">
        <v>44</v>
      </c>
      <c r="C126" s="10">
        <v>130</v>
      </c>
      <c r="D126" s="9" t="s">
        <v>45</v>
      </c>
      <c r="E126" s="3">
        <v>3000</v>
      </c>
      <c r="F126" s="10">
        <v>97</v>
      </c>
      <c r="G126">
        <v>98</v>
      </c>
      <c r="H126" s="3">
        <v>7000</v>
      </c>
      <c r="I126" s="3">
        <f>SalesData[[#This Row],[cost_price]]*SalesData[[#This Row],[sales_quantity]]</f>
        <v>294000</v>
      </c>
      <c r="J126" s="3">
        <v>686000</v>
      </c>
      <c r="K126" s="4">
        <f>((SalesData[[#This Row],[Total Profit]]/SalesData[[#This Row],[total_revenue]])*100)/100</f>
        <v>0.5714285714285714</v>
      </c>
      <c r="L126" s="3">
        <f>SalesData[[#This Row],[total_revenue]]-SalesData[[#This Row],[Total Cost]]</f>
        <v>392000</v>
      </c>
      <c r="M126" s="4">
        <v>0.06</v>
      </c>
      <c r="N126" s="3">
        <v>6580</v>
      </c>
      <c r="O126" s="3">
        <f>IF(SalesData[[#This Row],[discount_given]] &gt; 0, SalesData[[#This Row],[sales_quantity]] * SalesData[[#This Row],[Discount_price]], 0)</f>
        <v>644840</v>
      </c>
      <c r="P126" s="4">
        <f>((SalesData[[#This Row],[Sales with discount]]/SalesData[[#This Row],[total_revenue]])*100)/100</f>
        <v>0.94</v>
      </c>
      <c r="Q126" t="s">
        <v>28</v>
      </c>
      <c r="R126" s="9" t="s">
        <v>42</v>
      </c>
      <c r="S126" s="9" t="s">
        <v>30</v>
      </c>
      <c r="T126" s="10">
        <v>22106</v>
      </c>
      <c r="U126" s="9" t="s">
        <v>36</v>
      </c>
      <c r="V126" s="9" t="s">
        <v>39</v>
      </c>
      <c r="W126" s="9" t="s">
        <v>31</v>
      </c>
    </row>
    <row r="127" spans="1:23" x14ac:dyDescent="0.25">
      <c r="A127" s="1">
        <v>45264</v>
      </c>
      <c r="B127" s="9" t="s">
        <v>44</v>
      </c>
      <c r="C127" s="10">
        <v>131</v>
      </c>
      <c r="D127" s="9" t="s">
        <v>51</v>
      </c>
      <c r="E127" s="3">
        <v>1000</v>
      </c>
      <c r="F127" s="10">
        <v>127</v>
      </c>
      <c r="G127">
        <v>93</v>
      </c>
      <c r="H127" s="3">
        <v>2500</v>
      </c>
      <c r="I127" s="3">
        <f>SalesData[[#This Row],[cost_price]]*SalesData[[#This Row],[sales_quantity]]</f>
        <v>93000</v>
      </c>
      <c r="J127" s="3">
        <v>232500</v>
      </c>
      <c r="K127" s="4">
        <f>((SalesData[[#This Row],[Total Profit]]/SalesData[[#This Row],[total_revenue]])*100)/100</f>
        <v>0.6</v>
      </c>
      <c r="L127" s="3">
        <f>SalesData[[#This Row],[total_revenue]]-SalesData[[#This Row],[Total Cost]]</f>
        <v>139500</v>
      </c>
      <c r="M127" s="4">
        <v>0.04</v>
      </c>
      <c r="N127" s="3">
        <v>2400</v>
      </c>
      <c r="O127" s="3">
        <f>IF(SalesData[[#This Row],[discount_given]] &gt; 0, SalesData[[#This Row],[sales_quantity]] * SalesData[[#This Row],[Discount_price]], 0)</f>
        <v>223200</v>
      </c>
      <c r="P127" s="4">
        <f>((SalesData[[#This Row],[Sales with discount]]/SalesData[[#This Row],[total_revenue]])*100)/100</f>
        <v>0.96</v>
      </c>
      <c r="Q127" t="s">
        <v>33</v>
      </c>
      <c r="R127" s="9" t="s">
        <v>34</v>
      </c>
      <c r="S127" s="9" t="s">
        <v>22</v>
      </c>
      <c r="T127" s="10">
        <v>21146</v>
      </c>
      <c r="U127" s="9" t="s">
        <v>23</v>
      </c>
      <c r="V127" s="9" t="s">
        <v>39</v>
      </c>
      <c r="W127" s="9" t="s">
        <v>46</v>
      </c>
    </row>
    <row r="128" spans="1:23" x14ac:dyDescent="0.25">
      <c r="A128" s="1">
        <v>44677</v>
      </c>
      <c r="B128" s="9" t="s">
        <v>32</v>
      </c>
      <c r="C128" s="10">
        <v>132</v>
      </c>
      <c r="D128" s="9" t="s">
        <v>48</v>
      </c>
      <c r="E128" s="3">
        <v>1500</v>
      </c>
      <c r="F128" s="10">
        <v>110</v>
      </c>
      <c r="G128">
        <v>21</v>
      </c>
      <c r="H128" s="3">
        <v>3500</v>
      </c>
      <c r="I128" s="3">
        <f>SalesData[[#This Row],[cost_price]]*SalesData[[#This Row],[sales_quantity]]</f>
        <v>31500</v>
      </c>
      <c r="J128" s="3">
        <v>73500</v>
      </c>
      <c r="K128" s="4">
        <f>((SalesData[[#This Row],[Total Profit]]/SalesData[[#This Row],[total_revenue]])*100)/100</f>
        <v>0.5714285714285714</v>
      </c>
      <c r="L128" s="3">
        <f>SalesData[[#This Row],[total_revenue]]-SalesData[[#This Row],[Total Cost]]</f>
        <v>42000</v>
      </c>
      <c r="M128" s="4">
        <v>0</v>
      </c>
      <c r="N128" s="3">
        <v>3500</v>
      </c>
      <c r="O128" s="3">
        <f>IF(SalesData[[#This Row],[discount_given]] &gt; 0, SalesData[[#This Row],[sales_quantity]] * SalesData[[#This Row],[Discount_price]], 0)</f>
        <v>0</v>
      </c>
      <c r="P128" s="4">
        <f>((SalesData[[#This Row],[Sales with discount]]/SalesData[[#This Row],[total_revenue]])*100)/100</f>
        <v>0</v>
      </c>
      <c r="Q128" t="s">
        <v>28</v>
      </c>
      <c r="R128" s="9" t="s">
        <v>42</v>
      </c>
      <c r="S128" s="9" t="s">
        <v>30</v>
      </c>
      <c r="T128" s="10">
        <v>21234</v>
      </c>
      <c r="U128" s="9" t="s">
        <v>36</v>
      </c>
      <c r="V128" s="9" t="s">
        <v>24</v>
      </c>
      <c r="W128" s="9" t="s">
        <v>31</v>
      </c>
    </row>
    <row r="129" spans="1:23" x14ac:dyDescent="0.25">
      <c r="A129" s="1">
        <v>44447</v>
      </c>
      <c r="B129" s="9" t="s">
        <v>49</v>
      </c>
      <c r="C129" s="10">
        <v>133</v>
      </c>
      <c r="D129" s="9" t="s">
        <v>19</v>
      </c>
      <c r="E129" s="3">
        <v>2500</v>
      </c>
      <c r="F129" s="10">
        <v>49</v>
      </c>
      <c r="G129">
        <v>19</v>
      </c>
      <c r="H129" s="3">
        <v>5000</v>
      </c>
      <c r="I129" s="3">
        <f>SalesData[[#This Row],[cost_price]]*SalesData[[#This Row],[sales_quantity]]</f>
        <v>47500</v>
      </c>
      <c r="J129" s="3">
        <v>95000</v>
      </c>
      <c r="K129" s="4">
        <f>((SalesData[[#This Row],[Total Profit]]/SalesData[[#This Row],[total_revenue]])*100)/100</f>
        <v>0.5</v>
      </c>
      <c r="L129" s="3">
        <f>SalesData[[#This Row],[total_revenue]]-SalesData[[#This Row],[Total Cost]]</f>
        <v>47500</v>
      </c>
      <c r="M129" s="4">
        <v>0.06</v>
      </c>
      <c r="N129" s="3">
        <v>4700</v>
      </c>
      <c r="O129" s="3">
        <f>IF(SalesData[[#This Row],[discount_given]] &gt; 0, SalesData[[#This Row],[sales_quantity]] * SalesData[[#This Row],[Discount_price]], 0)</f>
        <v>89300</v>
      </c>
      <c r="P129" s="4">
        <f>((SalesData[[#This Row],[Sales with discount]]/SalesData[[#This Row],[total_revenue]])*100)/100</f>
        <v>0.94</v>
      </c>
      <c r="Q129" t="s">
        <v>28</v>
      </c>
      <c r="R129" s="9" t="s">
        <v>42</v>
      </c>
      <c r="S129" s="9" t="s">
        <v>30</v>
      </c>
      <c r="T129" s="10">
        <v>22232</v>
      </c>
      <c r="U129" s="9" t="s">
        <v>23</v>
      </c>
      <c r="V129" s="9" t="s">
        <v>39</v>
      </c>
      <c r="W129" s="9" t="s">
        <v>25</v>
      </c>
    </row>
    <row r="130" spans="1:23" x14ac:dyDescent="0.25">
      <c r="A130" s="1">
        <v>44981</v>
      </c>
      <c r="B130" s="9" t="s">
        <v>54</v>
      </c>
      <c r="C130" s="10">
        <v>134</v>
      </c>
      <c r="D130" s="9" t="s">
        <v>51</v>
      </c>
      <c r="E130" s="3">
        <v>1000</v>
      </c>
      <c r="F130" s="10">
        <v>99</v>
      </c>
      <c r="G130">
        <v>11</v>
      </c>
      <c r="H130" s="3">
        <v>2500</v>
      </c>
      <c r="I130" s="3">
        <f>SalesData[[#This Row],[cost_price]]*SalesData[[#This Row],[sales_quantity]]</f>
        <v>11000</v>
      </c>
      <c r="J130" s="3">
        <v>27500</v>
      </c>
      <c r="K130" s="4">
        <f>((SalesData[[#This Row],[Total Profit]]/SalesData[[#This Row],[total_revenue]])*100)/100</f>
        <v>0.6</v>
      </c>
      <c r="L130" s="3">
        <f>SalesData[[#This Row],[total_revenue]]-SalesData[[#This Row],[Total Cost]]</f>
        <v>16500</v>
      </c>
      <c r="M130" s="4">
        <v>0.05</v>
      </c>
      <c r="N130" s="3">
        <v>2375</v>
      </c>
      <c r="O130" s="3">
        <f>IF(SalesData[[#This Row],[discount_given]] &gt; 0, SalesData[[#This Row],[sales_quantity]] * SalesData[[#This Row],[Discount_price]], 0)</f>
        <v>26125</v>
      </c>
      <c r="P130" s="4">
        <f>((SalesData[[#This Row],[Sales with discount]]/SalesData[[#This Row],[total_revenue]])*100)/100</f>
        <v>0.95</v>
      </c>
      <c r="Q130" t="s">
        <v>38</v>
      </c>
      <c r="R130" s="9" t="s">
        <v>34</v>
      </c>
      <c r="S130" s="9" t="s">
        <v>35</v>
      </c>
      <c r="T130" s="10">
        <v>21951</v>
      </c>
      <c r="U130" s="9" t="s">
        <v>23</v>
      </c>
      <c r="V130" s="9" t="s">
        <v>40</v>
      </c>
      <c r="W130" s="9" t="s">
        <v>25</v>
      </c>
    </row>
    <row r="131" spans="1:23" x14ac:dyDescent="0.25">
      <c r="A131" s="1">
        <v>45258</v>
      </c>
      <c r="B131" s="9" t="s">
        <v>43</v>
      </c>
      <c r="C131" s="10">
        <v>135</v>
      </c>
      <c r="D131" s="9" t="s">
        <v>19</v>
      </c>
      <c r="E131" s="3">
        <v>2500</v>
      </c>
      <c r="F131" s="10">
        <v>117</v>
      </c>
      <c r="G131">
        <v>34</v>
      </c>
      <c r="H131" s="3">
        <v>5000</v>
      </c>
      <c r="I131" s="3">
        <f>SalesData[[#This Row],[cost_price]]*SalesData[[#This Row],[sales_quantity]]</f>
        <v>85000</v>
      </c>
      <c r="J131" s="3">
        <v>170000</v>
      </c>
      <c r="K131" s="4">
        <f>((SalesData[[#This Row],[Total Profit]]/SalesData[[#This Row],[total_revenue]])*100)/100</f>
        <v>0.5</v>
      </c>
      <c r="L131" s="3">
        <f>SalesData[[#This Row],[total_revenue]]-SalesData[[#This Row],[Total Cost]]</f>
        <v>85000</v>
      </c>
      <c r="M131" s="4">
        <v>0.1</v>
      </c>
      <c r="N131" s="3">
        <v>4500</v>
      </c>
      <c r="O131" s="3">
        <f>IF(SalesData[[#This Row],[discount_given]] &gt; 0, SalesData[[#This Row],[sales_quantity]] * SalesData[[#This Row],[Discount_price]], 0)</f>
        <v>153000</v>
      </c>
      <c r="P131" s="4">
        <f>((SalesData[[#This Row],[Sales with discount]]/SalesData[[#This Row],[total_revenue]])*100)/100</f>
        <v>0.9</v>
      </c>
      <c r="Q131" t="s">
        <v>38</v>
      </c>
      <c r="R131" s="9" t="s">
        <v>34</v>
      </c>
      <c r="S131" s="9" t="s">
        <v>22</v>
      </c>
      <c r="T131" s="10">
        <v>21105</v>
      </c>
      <c r="U131" s="9" t="s">
        <v>23</v>
      </c>
      <c r="V131" s="9" t="s">
        <v>39</v>
      </c>
      <c r="W131" s="9" t="s">
        <v>25</v>
      </c>
    </row>
    <row r="132" spans="1:23" x14ac:dyDescent="0.25">
      <c r="A132" s="1">
        <v>45069</v>
      </c>
      <c r="B132" s="9" t="s">
        <v>53</v>
      </c>
      <c r="C132" s="10">
        <v>136</v>
      </c>
      <c r="D132" s="9" t="s">
        <v>19</v>
      </c>
      <c r="E132" s="3">
        <v>2500</v>
      </c>
      <c r="F132" s="10">
        <v>35</v>
      </c>
      <c r="G132">
        <v>9</v>
      </c>
      <c r="H132" s="3">
        <v>5000</v>
      </c>
      <c r="I132" s="3">
        <f>SalesData[[#This Row],[cost_price]]*SalesData[[#This Row],[sales_quantity]]</f>
        <v>22500</v>
      </c>
      <c r="J132" s="3">
        <v>45000</v>
      </c>
      <c r="K132" s="4">
        <f>((SalesData[[#This Row],[Total Profit]]/SalesData[[#This Row],[total_revenue]])*100)/100</f>
        <v>0.5</v>
      </c>
      <c r="L132" s="3">
        <f>SalesData[[#This Row],[total_revenue]]-SalesData[[#This Row],[Total Cost]]</f>
        <v>22500</v>
      </c>
      <c r="M132" s="4">
        <v>0.05</v>
      </c>
      <c r="N132" s="3">
        <v>4750</v>
      </c>
      <c r="O132" s="3">
        <f>IF(SalesData[[#This Row],[discount_given]] &gt; 0, SalesData[[#This Row],[sales_quantity]] * SalesData[[#This Row],[Discount_price]], 0)</f>
        <v>42750</v>
      </c>
      <c r="P132" s="4">
        <f>((SalesData[[#This Row],[Sales with discount]]/SalesData[[#This Row],[total_revenue]])*100)/100</f>
        <v>0.95</v>
      </c>
      <c r="Q132" t="s">
        <v>20</v>
      </c>
      <c r="R132" s="9" t="s">
        <v>34</v>
      </c>
      <c r="S132" s="9" t="s">
        <v>30</v>
      </c>
      <c r="T132" s="10">
        <v>22891</v>
      </c>
      <c r="U132" s="9" t="s">
        <v>23</v>
      </c>
      <c r="V132" s="9" t="s">
        <v>39</v>
      </c>
      <c r="W132" s="9" t="s">
        <v>46</v>
      </c>
    </row>
    <row r="133" spans="1:23" x14ac:dyDescent="0.25">
      <c r="A133" s="1">
        <v>45177</v>
      </c>
      <c r="B133" s="9" t="s">
        <v>47</v>
      </c>
      <c r="C133" s="10">
        <v>137</v>
      </c>
      <c r="D133" s="9" t="s">
        <v>48</v>
      </c>
      <c r="E133" s="3">
        <v>1500</v>
      </c>
      <c r="F133" s="10">
        <v>14</v>
      </c>
      <c r="G133">
        <v>74</v>
      </c>
      <c r="H133" s="3">
        <v>3500</v>
      </c>
      <c r="I133" s="3">
        <f>SalesData[[#This Row],[cost_price]]*SalesData[[#This Row],[sales_quantity]]</f>
        <v>111000</v>
      </c>
      <c r="J133" s="3">
        <v>259000</v>
      </c>
      <c r="K133" s="4">
        <f>((SalesData[[#This Row],[Total Profit]]/SalesData[[#This Row],[total_revenue]])*100)/100</f>
        <v>0.5714285714285714</v>
      </c>
      <c r="L133" s="3">
        <f>SalesData[[#This Row],[total_revenue]]-SalesData[[#This Row],[Total Cost]]</f>
        <v>148000</v>
      </c>
      <c r="M133" s="4">
        <v>0.02</v>
      </c>
      <c r="N133" s="3">
        <v>3430</v>
      </c>
      <c r="O133" s="3">
        <f>IF(SalesData[[#This Row],[discount_given]] &gt; 0, SalesData[[#This Row],[sales_quantity]] * SalesData[[#This Row],[Discount_price]], 0)</f>
        <v>253820</v>
      </c>
      <c r="P133" s="4">
        <f>((SalesData[[#This Row],[Sales with discount]]/SalesData[[#This Row],[total_revenue]])*100)/100</f>
        <v>0.98</v>
      </c>
      <c r="Q133" t="s">
        <v>28</v>
      </c>
      <c r="R133" s="9" t="s">
        <v>29</v>
      </c>
      <c r="S133" s="9" t="s">
        <v>35</v>
      </c>
      <c r="T133" s="10">
        <v>21868</v>
      </c>
      <c r="U133" s="9" t="s">
        <v>23</v>
      </c>
      <c r="V133" s="9" t="s">
        <v>40</v>
      </c>
      <c r="W133" s="9" t="s">
        <v>25</v>
      </c>
    </row>
    <row r="134" spans="1:23" x14ac:dyDescent="0.25">
      <c r="A134" s="1">
        <v>44556</v>
      </c>
      <c r="B134" s="9" t="s">
        <v>18</v>
      </c>
      <c r="C134" s="10">
        <v>138</v>
      </c>
      <c r="D134" s="9" t="s">
        <v>48</v>
      </c>
      <c r="E134" s="3">
        <v>1500</v>
      </c>
      <c r="F134" s="10">
        <v>94</v>
      </c>
      <c r="G134">
        <v>80</v>
      </c>
      <c r="H134" s="3">
        <v>3500</v>
      </c>
      <c r="I134" s="3">
        <f>SalesData[[#This Row],[cost_price]]*SalesData[[#This Row],[sales_quantity]]</f>
        <v>120000</v>
      </c>
      <c r="J134" s="3">
        <v>280000</v>
      </c>
      <c r="K134" s="4">
        <f>((SalesData[[#This Row],[Total Profit]]/SalesData[[#This Row],[total_revenue]])*100)/100</f>
        <v>0.5714285714285714</v>
      </c>
      <c r="L134" s="3">
        <f>SalesData[[#This Row],[total_revenue]]-SalesData[[#This Row],[Total Cost]]</f>
        <v>160000</v>
      </c>
      <c r="M134" s="4">
        <v>0.03</v>
      </c>
      <c r="N134" s="3">
        <v>3395</v>
      </c>
      <c r="O134" s="3">
        <f>IF(SalesData[[#This Row],[discount_given]] &gt; 0, SalesData[[#This Row],[sales_quantity]] * SalesData[[#This Row],[Discount_price]], 0)</f>
        <v>271600</v>
      </c>
      <c r="P134" s="4">
        <f>((SalesData[[#This Row],[Sales with discount]]/SalesData[[#This Row],[total_revenue]])*100)/100</f>
        <v>0.97</v>
      </c>
      <c r="Q134" t="s">
        <v>28</v>
      </c>
      <c r="R134" s="9" t="s">
        <v>42</v>
      </c>
      <c r="S134" s="9" t="s">
        <v>22</v>
      </c>
      <c r="T134" s="10">
        <v>22463</v>
      </c>
      <c r="U134" s="9" t="s">
        <v>23</v>
      </c>
      <c r="V134" s="9" t="s">
        <v>39</v>
      </c>
      <c r="W134" s="9" t="s">
        <v>46</v>
      </c>
    </row>
    <row r="135" spans="1:23" x14ac:dyDescent="0.25">
      <c r="A135" s="1">
        <v>45261</v>
      </c>
      <c r="B135" s="9" t="s">
        <v>53</v>
      </c>
      <c r="C135" s="10">
        <v>139</v>
      </c>
      <c r="D135" s="9" t="s">
        <v>45</v>
      </c>
      <c r="E135" s="3">
        <v>3000</v>
      </c>
      <c r="F135" s="10">
        <v>75</v>
      </c>
      <c r="G135">
        <v>26</v>
      </c>
      <c r="H135" s="3">
        <v>7000</v>
      </c>
      <c r="I135" s="3">
        <f>SalesData[[#This Row],[cost_price]]*SalesData[[#This Row],[sales_quantity]]</f>
        <v>78000</v>
      </c>
      <c r="J135" s="3">
        <v>182000</v>
      </c>
      <c r="K135" s="4">
        <f>((SalesData[[#This Row],[Total Profit]]/SalesData[[#This Row],[total_revenue]])*100)/100</f>
        <v>0.5714285714285714</v>
      </c>
      <c r="L135" s="3">
        <f>SalesData[[#This Row],[total_revenue]]-SalesData[[#This Row],[Total Cost]]</f>
        <v>104000</v>
      </c>
      <c r="M135" s="4">
        <v>0.05</v>
      </c>
      <c r="N135" s="3">
        <v>6650</v>
      </c>
      <c r="O135" s="3">
        <f>IF(SalesData[[#This Row],[discount_given]] &gt; 0, SalesData[[#This Row],[sales_quantity]] * SalesData[[#This Row],[Discount_price]], 0)</f>
        <v>172900</v>
      </c>
      <c r="P135" s="4">
        <f>((SalesData[[#This Row],[Sales with discount]]/SalesData[[#This Row],[total_revenue]])*100)/100</f>
        <v>0.95</v>
      </c>
      <c r="Q135" t="s">
        <v>33</v>
      </c>
      <c r="R135" s="9" t="s">
        <v>42</v>
      </c>
      <c r="S135" s="9" t="s">
        <v>35</v>
      </c>
      <c r="T135" s="10">
        <v>22336</v>
      </c>
      <c r="U135" s="9" t="s">
        <v>23</v>
      </c>
      <c r="V135" s="9" t="s">
        <v>40</v>
      </c>
      <c r="W135" s="9" t="s">
        <v>31</v>
      </c>
    </row>
    <row r="136" spans="1:23" x14ac:dyDescent="0.25">
      <c r="A136" s="1">
        <v>44973</v>
      </c>
      <c r="B136" s="9" t="s">
        <v>37</v>
      </c>
      <c r="C136" s="10">
        <v>140</v>
      </c>
      <c r="D136" s="9" t="s">
        <v>19</v>
      </c>
      <c r="E136" s="3">
        <v>2500</v>
      </c>
      <c r="F136" s="10">
        <v>75</v>
      </c>
      <c r="G136">
        <v>56</v>
      </c>
      <c r="H136" s="3">
        <v>5000</v>
      </c>
      <c r="I136" s="3">
        <f>SalesData[[#This Row],[cost_price]]*SalesData[[#This Row],[sales_quantity]]</f>
        <v>140000</v>
      </c>
      <c r="J136" s="3">
        <v>280000</v>
      </c>
      <c r="K136" s="4">
        <f>((SalesData[[#This Row],[Total Profit]]/SalesData[[#This Row],[total_revenue]])*100)/100</f>
        <v>0.5</v>
      </c>
      <c r="L136" s="3">
        <f>SalesData[[#This Row],[total_revenue]]-SalesData[[#This Row],[Total Cost]]</f>
        <v>140000</v>
      </c>
      <c r="M136" s="4">
        <v>0.02</v>
      </c>
      <c r="N136" s="3">
        <v>4900</v>
      </c>
      <c r="O136" s="3">
        <f>IF(SalesData[[#This Row],[discount_given]] &gt; 0, SalesData[[#This Row],[sales_quantity]] * SalesData[[#This Row],[Discount_price]], 0)</f>
        <v>274400</v>
      </c>
      <c r="P136" s="4">
        <f>((SalesData[[#This Row],[Sales with discount]]/SalesData[[#This Row],[total_revenue]])*100)/100</f>
        <v>0.98</v>
      </c>
      <c r="Q136" t="s">
        <v>50</v>
      </c>
      <c r="R136" s="9" t="s">
        <v>21</v>
      </c>
      <c r="S136" s="9" t="s">
        <v>35</v>
      </c>
      <c r="T136" s="10">
        <v>22677</v>
      </c>
      <c r="U136" s="9" t="s">
        <v>36</v>
      </c>
      <c r="V136" s="9" t="s">
        <v>39</v>
      </c>
      <c r="W136" s="9" t="s">
        <v>31</v>
      </c>
    </row>
    <row r="137" spans="1:23" x14ac:dyDescent="0.25">
      <c r="A137" s="1">
        <v>44976</v>
      </c>
      <c r="B137" s="9" t="s">
        <v>53</v>
      </c>
      <c r="C137" s="10">
        <v>141</v>
      </c>
      <c r="D137" s="9" t="s">
        <v>19</v>
      </c>
      <c r="E137" s="3">
        <v>2500</v>
      </c>
      <c r="F137" s="10">
        <v>80</v>
      </c>
      <c r="G137">
        <v>9</v>
      </c>
      <c r="H137" s="3">
        <v>5000</v>
      </c>
      <c r="I137" s="3">
        <f>SalesData[[#This Row],[cost_price]]*SalesData[[#This Row],[sales_quantity]]</f>
        <v>22500</v>
      </c>
      <c r="J137" s="3">
        <v>45000</v>
      </c>
      <c r="K137" s="4">
        <f>((SalesData[[#This Row],[Total Profit]]/SalesData[[#This Row],[total_revenue]])*100)/100</f>
        <v>0.5</v>
      </c>
      <c r="L137" s="3">
        <f>SalesData[[#This Row],[total_revenue]]-SalesData[[#This Row],[Total Cost]]</f>
        <v>22500</v>
      </c>
      <c r="M137" s="4">
        <v>7.0000000000000007E-2</v>
      </c>
      <c r="N137" s="3">
        <v>4650</v>
      </c>
      <c r="O137" s="3">
        <f>IF(SalesData[[#This Row],[discount_given]] &gt; 0, SalesData[[#This Row],[sales_quantity]] * SalesData[[#This Row],[Discount_price]], 0)</f>
        <v>41850</v>
      </c>
      <c r="P137" s="4">
        <f>((SalesData[[#This Row],[Sales with discount]]/SalesData[[#This Row],[total_revenue]])*100)/100</f>
        <v>0.93</v>
      </c>
      <c r="Q137" t="s">
        <v>33</v>
      </c>
      <c r="R137" s="9" t="s">
        <v>34</v>
      </c>
      <c r="S137" s="9" t="s">
        <v>22</v>
      </c>
      <c r="T137" s="10">
        <v>21040</v>
      </c>
      <c r="U137" s="9" t="s">
        <v>23</v>
      </c>
      <c r="V137" s="9" t="s">
        <v>24</v>
      </c>
      <c r="W137" s="9" t="s">
        <v>46</v>
      </c>
    </row>
    <row r="138" spans="1:23" x14ac:dyDescent="0.25">
      <c r="A138" s="1">
        <v>44700</v>
      </c>
      <c r="B138" s="9" t="s">
        <v>41</v>
      </c>
      <c r="C138" s="10">
        <v>142</v>
      </c>
      <c r="D138" s="9" t="s">
        <v>48</v>
      </c>
      <c r="E138" s="3">
        <v>1500</v>
      </c>
      <c r="F138" s="10">
        <v>131</v>
      </c>
      <c r="G138">
        <v>6</v>
      </c>
      <c r="H138" s="3">
        <v>3500</v>
      </c>
      <c r="I138" s="3">
        <f>SalesData[[#This Row],[cost_price]]*SalesData[[#This Row],[sales_quantity]]</f>
        <v>9000</v>
      </c>
      <c r="J138" s="3">
        <v>21000</v>
      </c>
      <c r="K138" s="4">
        <f>((SalesData[[#This Row],[Total Profit]]/SalesData[[#This Row],[total_revenue]])*100)/100</f>
        <v>0.5714285714285714</v>
      </c>
      <c r="L138" s="3">
        <f>SalesData[[#This Row],[total_revenue]]-SalesData[[#This Row],[Total Cost]]</f>
        <v>12000</v>
      </c>
      <c r="M138" s="4">
        <v>0.08</v>
      </c>
      <c r="N138" s="3">
        <v>3220</v>
      </c>
      <c r="O138" s="3">
        <f>IF(SalesData[[#This Row],[discount_given]] &gt; 0, SalesData[[#This Row],[sales_quantity]] * SalesData[[#This Row],[Discount_price]], 0)</f>
        <v>19320</v>
      </c>
      <c r="P138" s="4">
        <f>((SalesData[[#This Row],[Sales with discount]]/SalesData[[#This Row],[total_revenue]])*100)/100</f>
        <v>0.92</v>
      </c>
      <c r="Q138" t="s">
        <v>33</v>
      </c>
      <c r="R138" s="9" t="s">
        <v>21</v>
      </c>
      <c r="S138" s="9" t="s">
        <v>35</v>
      </c>
      <c r="T138" s="10">
        <v>21130</v>
      </c>
      <c r="U138" s="9" t="s">
        <v>23</v>
      </c>
      <c r="V138" s="9" t="s">
        <v>24</v>
      </c>
      <c r="W138" s="9" t="s">
        <v>31</v>
      </c>
    </row>
    <row r="139" spans="1:23" x14ac:dyDescent="0.25">
      <c r="A139" s="1">
        <v>44922</v>
      </c>
      <c r="B139" s="9" t="s">
        <v>53</v>
      </c>
      <c r="C139" s="10">
        <v>143</v>
      </c>
      <c r="D139" s="9" t="s">
        <v>48</v>
      </c>
      <c r="E139" s="3">
        <v>1500</v>
      </c>
      <c r="F139" s="10">
        <v>93</v>
      </c>
      <c r="G139">
        <v>86</v>
      </c>
      <c r="H139" s="3">
        <v>3500</v>
      </c>
      <c r="I139" s="3">
        <f>SalesData[[#This Row],[cost_price]]*SalesData[[#This Row],[sales_quantity]]</f>
        <v>129000</v>
      </c>
      <c r="J139" s="3">
        <v>301000</v>
      </c>
      <c r="K139" s="4">
        <f>((SalesData[[#This Row],[Total Profit]]/SalesData[[#This Row],[total_revenue]])*100)/100</f>
        <v>0.5714285714285714</v>
      </c>
      <c r="L139" s="3">
        <f>SalesData[[#This Row],[total_revenue]]-SalesData[[#This Row],[Total Cost]]</f>
        <v>172000</v>
      </c>
      <c r="M139" s="4">
        <v>0</v>
      </c>
      <c r="N139" s="3">
        <v>3500</v>
      </c>
      <c r="O139" s="3">
        <f>IF(SalesData[[#This Row],[discount_given]] &gt; 0, SalesData[[#This Row],[sales_quantity]] * SalesData[[#This Row],[Discount_price]], 0)</f>
        <v>0</v>
      </c>
      <c r="P139" s="4">
        <f>((SalesData[[#This Row],[Sales with discount]]/SalesData[[#This Row],[total_revenue]])*100)/100</f>
        <v>0</v>
      </c>
      <c r="Q139" t="s">
        <v>50</v>
      </c>
      <c r="R139" s="9" t="s">
        <v>29</v>
      </c>
      <c r="S139" s="9" t="s">
        <v>22</v>
      </c>
      <c r="T139" s="10">
        <v>22245</v>
      </c>
      <c r="U139" s="9" t="s">
        <v>23</v>
      </c>
      <c r="V139" s="9" t="s">
        <v>40</v>
      </c>
      <c r="W139" s="9" t="s">
        <v>31</v>
      </c>
    </row>
    <row r="140" spans="1:23" x14ac:dyDescent="0.25">
      <c r="A140" s="1">
        <v>44857</v>
      </c>
      <c r="B140" s="9" t="s">
        <v>43</v>
      </c>
      <c r="C140" s="10">
        <v>144</v>
      </c>
      <c r="D140" s="9" t="s">
        <v>51</v>
      </c>
      <c r="E140" s="3">
        <v>1000</v>
      </c>
      <c r="F140" s="10">
        <v>26</v>
      </c>
      <c r="G140">
        <v>44</v>
      </c>
      <c r="H140" s="3">
        <v>2500</v>
      </c>
      <c r="I140" s="3">
        <f>SalesData[[#This Row],[cost_price]]*SalesData[[#This Row],[sales_quantity]]</f>
        <v>44000</v>
      </c>
      <c r="J140" s="3">
        <v>110000</v>
      </c>
      <c r="K140" s="4">
        <f>((SalesData[[#This Row],[Total Profit]]/SalesData[[#This Row],[total_revenue]])*100)/100</f>
        <v>0.6</v>
      </c>
      <c r="L140" s="3">
        <f>SalesData[[#This Row],[total_revenue]]-SalesData[[#This Row],[Total Cost]]</f>
        <v>66000</v>
      </c>
      <c r="M140" s="4">
        <v>0.04</v>
      </c>
      <c r="N140" s="3">
        <v>2400</v>
      </c>
      <c r="O140" s="3">
        <f>IF(SalesData[[#This Row],[discount_given]] &gt; 0, SalesData[[#This Row],[sales_quantity]] * SalesData[[#This Row],[Discount_price]], 0)</f>
        <v>105600</v>
      </c>
      <c r="P140" s="4">
        <f>((SalesData[[#This Row],[Sales with discount]]/SalesData[[#This Row],[total_revenue]])*100)/100</f>
        <v>0.96</v>
      </c>
      <c r="Q140" t="s">
        <v>28</v>
      </c>
      <c r="R140" s="9" t="s">
        <v>21</v>
      </c>
      <c r="S140" s="9" t="s">
        <v>30</v>
      </c>
      <c r="T140" s="10">
        <v>22531</v>
      </c>
      <c r="U140" s="9" t="s">
        <v>23</v>
      </c>
      <c r="V140" s="9" t="s">
        <v>40</v>
      </c>
      <c r="W140" s="9" t="s">
        <v>31</v>
      </c>
    </row>
    <row r="141" spans="1:23" x14ac:dyDescent="0.25">
      <c r="A141" s="1">
        <v>44978</v>
      </c>
      <c r="B141" s="9" t="s">
        <v>47</v>
      </c>
      <c r="C141" s="10">
        <v>145</v>
      </c>
      <c r="D141" s="9" t="s">
        <v>19</v>
      </c>
      <c r="E141" s="3">
        <v>2500</v>
      </c>
      <c r="F141" s="10">
        <v>32</v>
      </c>
      <c r="G141">
        <v>75</v>
      </c>
      <c r="H141" s="3">
        <v>5000</v>
      </c>
      <c r="I141" s="3">
        <f>SalesData[[#This Row],[cost_price]]*SalesData[[#This Row],[sales_quantity]]</f>
        <v>187500</v>
      </c>
      <c r="J141" s="3">
        <v>375000</v>
      </c>
      <c r="K141" s="4">
        <f>((SalesData[[#This Row],[Total Profit]]/SalesData[[#This Row],[total_revenue]])*100)/100</f>
        <v>0.5</v>
      </c>
      <c r="L141" s="3">
        <f>SalesData[[#This Row],[total_revenue]]-SalesData[[#This Row],[Total Cost]]</f>
        <v>187500</v>
      </c>
      <c r="M141" s="4">
        <v>0.01</v>
      </c>
      <c r="N141" s="3">
        <v>4950</v>
      </c>
      <c r="O141" s="3">
        <f>IF(SalesData[[#This Row],[discount_given]] &gt; 0, SalesData[[#This Row],[sales_quantity]] * SalesData[[#This Row],[Discount_price]], 0)</f>
        <v>371250</v>
      </c>
      <c r="P141" s="4">
        <f>((SalesData[[#This Row],[Sales with discount]]/SalesData[[#This Row],[total_revenue]])*100)/100</f>
        <v>0.99</v>
      </c>
      <c r="Q141" t="s">
        <v>20</v>
      </c>
      <c r="R141" s="9" t="s">
        <v>29</v>
      </c>
      <c r="S141" s="9" t="s">
        <v>22</v>
      </c>
      <c r="T141" s="10">
        <v>21459</v>
      </c>
      <c r="U141" s="9" t="s">
        <v>36</v>
      </c>
      <c r="V141" s="9" t="s">
        <v>39</v>
      </c>
      <c r="W141" s="9" t="s">
        <v>31</v>
      </c>
    </row>
    <row r="142" spans="1:23" x14ac:dyDescent="0.25">
      <c r="A142" s="1">
        <v>44956</v>
      </c>
      <c r="B142" s="9" t="s">
        <v>18</v>
      </c>
      <c r="C142" s="10">
        <v>146</v>
      </c>
      <c r="D142" s="9" t="s">
        <v>19</v>
      </c>
      <c r="E142" s="3">
        <v>2500</v>
      </c>
      <c r="F142" s="10">
        <v>108</v>
      </c>
      <c r="G142">
        <v>3</v>
      </c>
      <c r="H142" s="3">
        <v>5000</v>
      </c>
      <c r="I142" s="3">
        <f>SalesData[[#This Row],[cost_price]]*SalesData[[#This Row],[sales_quantity]]</f>
        <v>7500</v>
      </c>
      <c r="J142" s="3">
        <v>15000</v>
      </c>
      <c r="K142" s="4">
        <f>((SalesData[[#This Row],[Total Profit]]/SalesData[[#This Row],[total_revenue]])*100)/100</f>
        <v>0.5</v>
      </c>
      <c r="L142" s="3">
        <f>SalesData[[#This Row],[total_revenue]]-SalesData[[#This Row],[Total Cost]]</f>
        <v>7500</v>
      </c>
      <c r="M142" s="4">
        <v>0.03</v>
      </c>
      <c r="N142" s="3">
        <v>4850</v>
      </c>
      <c r="O142" s="3">
        <f>IF(SalesData[[#This Row],[discount_given]] &gt; 0, SalesData[[#This Row],[sales_quantity]] * SalesData[[#This Row],[Discount_price]], 0)</f>
        <v>14550</v>
      </c>
      <c r="P142" s="4">
        <f>((SalesData[[#This Row],[Sales with discount]]/SalesData[[#This Row],[total_revenue]])*100)/100</f>
        <v>0.97</v>
      </c>
      <c r="Q142" t="s">
        <v>20</v>
      </c>
      <c r="R142" s="9" t="s">
        <v>29</v>
      </c>
      <c r="S142" s="9" t="s">
        <v>35</v>
      </c>
      <c r="T142" s="10">
        <v>21219</v>
      </c>
      <c r="U142" s="9" t="s">
        <v>23</v>
      </c>
      <c r="V142" s="9" t="s">
        <v>40</v>
      </c>
      <c r="W142" s="9" t="s">
        <v>31</v>
      </c>
    </row>
    <row r="143" spans="1:23" x14ac:dyDescent="0.25">
      <c r="A143" s="1">
        <v>44497</v>
      </c>
      <c r="B143" s="9" t="s">
        <v>43</v>
      </c>
      <c r="C143" s="10">
        <v>147</v>
      </c>
      <c r="D143" s="9" t="s">
        <v>27</v>
      </c>
      <c r="E143" s="3">
        <v>1500</v>
      </c>
      <c r="F143" s="10">
        <v>137</v>
      </c>
      <c r="G143">
        <v>21</v>
      </c>
      <c r="H143" s="3">
        <v>3000</v>
      </c>
      <c r="I143" s="3">
        <f>SalesData[[#This Row],[cost_price]]*SalesData[[#This Row],[sales_quantity]]</f>
        <v>31500</v>
      </c>
      <c r="J143" s="3">
        <v>63000</v>
      </c>
      <c r="K143" s="4">
        <f>((SalesData[[#This Row],[Total Profit]]/SalesData[[#This Row],[total_revenue]])*100)/100</f>
        <v>0.5</v>
      </c>
      <c r="L143" s="3">
        <f>SalesData[[#This Row],[total_revenue]]-SalesData[[#This Row],[Total Cost]]</f>
        <v>31500</v>
      </c>
      <c r="M143" s="4">
        <v>0.01</v>
      </c>
      <c r="N143" s="3">
        <v>2970</v>
      </c>
      <c r="O143" s="3">
        <f>IF(SalesData[[#This Row],[discount_given]] &gt; 0, SalesData[[#This Row],[sales_quantity]] * SalesData[[#This Row],[Discount_price]], 0)</f>
        <v>62370</v>
      </c>
      <c r="P143" s="4">
        <f>((SalesData[[#This Row],[Sales with discount]]/SalesData[[#This Row],[total_revenue]])*100)/100</f>
        <v>0.99</v>
      </c>
      <c r="Q143" t="s">
        <v>38</v>
      </c>
      <c r="R143" s="9" t="s">
        <v>42</v>
      </c>
      <c r="S143" s="9" t="s">
        <v>35</v>
      </c>
      <c r="T143" s="10">
        <v>21845</v>
      </c>
      <c r="U143" s="9" t="s">
        <v>36</v>
      </c>
      <c r="V143" s="9" t="s">
        <v>24</v>
      </c>
      <c r="W143" s="9" t="s">
        <v>25</v>
      </c>
    </row>
    <row r="144" spans="1:23" x14ac:dyDescent="0.25">
      <c r="A144" s="1">
        <v>44561</v>
      </c>
      <c r="B144" s="9" t="s">
        <v>54</v>
      </c>
      <c r="C144" s="10">
        <v>148</v>
      </c>
      <c r="D144" s="9" t="s">
        <v>51</v>
      </c>
      <c r="E144" s="3">
        <v>1000</v>
      </c>
      <c r="F144" s="10">
        <v>10</v>
      </c>
      <c r="G144">
        <v>86</v>
      </c>
      <c r="H144" s="3">
        <v>2500</v>
      </c>
      <c r="I144" s="3">
        <f>SalesData[[#This Row],[cost_price]]*SalesData[[#This Row],[sales_quantity]]</f>
        <v>86000</v>
      </c>
      <c r="J144" s="3">
        <v>215000</v>
      </c>
      <c r="K144" s="4">
        <f>((SalesData[[#This Row],[Total Profit]]/SalesData[[#This Row],[total_revenue]])*100)/100</f>
        <v>0.6</v>
      </c>
      <c r="L144" s="3">
        <f>SalesData[[#This Row],[total_revenue]]-SalesData[[#This Row],[Total Cost]]</f>
        <v>129000</v>
      </c>
      <c r="M144" s="4">
        <v>0.1</v>
      </c>
      <c r="N144" s="3">
        <v>2250</v>
      </c>
      <c r="O144" s="3">
        <f>IF(SalesData[[#This Row],[discount_given]] &gt; 0, SalesData[[#This Row],[sales_quantity]] * SalesData[[#This Row],[Discount_price]], 0)</f>
        <v>193500</v>
      </c>
      <c r="P144" s="4">
        <f>((SalesData[[#This Row],[Sales with discount]]/SalesData[[#This Row],[total_revenue]])*100)/100</f>
        <v>0.9</v>
      </c>
      <c r="Q144" t="s">
        <v>50</v>
      </c>
      <c r="R144" s="9" t="s">
        <v>42</v>
      </c>
      <c r="S144" s="9" t="s">
        <v>35</v>
      </c>
      <c r="T144" s="10">
        <v>21480</v>
      </c>
      <c r="U144" s="9" t="s">
        <v>23</v>
      </c>
      <c r="V144" s="9" t="s">
        <v>40</v>
      </c>
      <c r="W144" s="9" t="s">
        <v>25</v>
      </c>
    </row>
    <row r="145" spans="1:23" x14ac:dyDescent="0.25">
      <c r="A145" s="1">
        <v>44363</v>
      </c>
      <c r="B145" s="9" t="s">
        <v>43</v>
      </c>
      <c r="C145" s="10">
        <v>149</v>
      </c>
      <c r="D145" s="9" t="s">
        <v>51</v>
      </c>
      <c r="E145" s="3">
        <v>1000</v>
      </c>
      <c r="F145" s="10">
        <v>98</v>
      </c>
      <c r="G145">
        <v>60</v>
      </c>
      <c r="H145" s="3">
        <v>2500</v>
      </c>
      <c r="I145" s="3">
        <f>SalesData[[#This Row],[cost_price]]*SalesData[[#This Row],[sales_quantity]]</f>
        <v>60000</v>
      </c>
      <c r="J145" s="3">
        <v>150000</v>
      </c>
      <c r="K145" s="4">
        <f>((SalesData[[#This Row],[Total Profit]]/SalesData[[#This Row],[total_revenue]])*100)/100</f>
        <v>0.6</v>
      </c>
      <c r="L145" s="3">
        <f>SalesData[[#This Row],[total_revenue]]-SalesData[[#This Row],[Total Cost]]</f>
        <v>90000</v>
      </c>
      <c r="M145" s="4">
        <v>0.02</v>
      </c>
      <c r="N145" s="3">
        <v>2450</v>
      </c>
      <c r="O145" s="3">
        <f>IF(SalesData[[#This Row],[discount_given]] &gt; 0, SalesData[[#This Row],[sales_quantity]] * SalesData[[#This Row],[Discount_price]], 0)</f>
        <v>147000</v>
      </c>
      <c r="P145" s="4">
        <f>((SalesData[[#This Row],[Sales with discount]]/SalesData[[#This Row],[total_revenue]])*100)/100</f>
        <v>0.98</v>
      </c>
      <c r="Q145" t="s">
        <v>38</v>
      </c>
      <c r="R145" s="9" t="s">
        <v>21</v>
      </c>
      <c r="S145" s="9" t="s">
        <v>22</v>
      </c>
      <c r="T145" s="10">
        <v>21607</v>
      </c>
      <c r="U145" s="9" t="s">
        <v>36</v>
      </c>
      <c r="V145" s="9" t="s">
        <v>24</v>
      </c>
      <c r="W145" s="9" t="s">
        <v>25</v>
      </c>
    </row>
    <row r="146" spans="1:23" x14ac:dyDescent="0.25">
      <c r="A146" s="1">
        <v>45253</v>
      </c>
      <c r="B146" s="9" t="s">
        <v>18</v>
      </c>
      <c r="C146" s="10">
        <v>150</v>
      </c>
      <c r="D146" s="9" t="s">
        <v>48</v>
      </c>
      <c r="E146" s="3">
        <v>1500</v>
      </c>
      <c r="F146" s="10">
        <v>35</v>
      </c>
      <c r="G146">
        <v>56</v>
      </c>
      <c r="H146" s="3">
        <v>3500</v>
      </c>
      <c r="I146" s="3">
        <f>SalesData[[#This Row],[cost_price]]*SalesData[[#This Row],[sales_quantity]]</f>
        <v>84000</v>
      </c>
      <c r="J146" s="3">
        <v>196000</v>
      </c>
      <c r="K146" s="4">
        <f>((SalesData[[#This Row],[Total Profit]]/SalesData[[#This Row],[total_revenue]])*100)/100</f>
        <v>0.5714285714285714</v>
      </c>
      <c r="L146" s="3">
        <f>SalesData[[#This Row],[total_revenue]]-SalesData[[#This Row],[Total Cost]]</f>
        <v>112000</v>
      </c>
      <c r="M146" s="4">
        <v>0.09</v>
      </c>
      <c r="N146" s="3">
        <v>3185</v>
      </c>
      <c r="O146" s="3">
        <f>IF(SalesData[[#This Row],[discount_given]] &gt; 0, SalesData[[#This Row],[sales_quantity]] * SalesData[[#This Row],[Discount_price]], 0)</f>
        <v>178360</v>
      </c>
      <c r="P146" s="4">
        <f>((SalesData[[#This Row],[Sales with discount]]/SalesData[[#This Row],[total_revenue]])*100)/100</f>
        <v>0.91</v>
      </c>
      <c r="Q146" t="s">
        <v>50</v>
      </c>
      <c r="R146" s="9" t="s">
        <v>34</v>
      </c>
      <c r="S146" s="9" t="s">
        <v>35</v>
      </c>
      <c r="T146" s="10">
        <v>22430</v>
      </c>
      <c r="U146" s="9" t="s">
        <v>23</v>
      </c>
      <c r="V146" s="9" t="s">
        <v>40</v>
      </c>
      <c r="W146" s="9" t="s">
        <v>31</v>
      </c>
    </row>
    <row r="147" spans="1:23" x14ac:dyDescent="0.25">
      <c r="A147" s="1">
        <v>44484</v>
      </c>
      <c r="B147" s="9" t="s">
        <v>43</v>
      </c>
      <c r="C147" s="10">
        <v>151</v>
      </c>
      <c r="D147" s="9" t="s">
        <v>45</v>
      </c>
      <c r="E147" s="3">
        <v>3000</v>
      </c>
      <c r="F147" s="10">
        <v>128</v>
      </c>
      <c r="G147">
        <v>30</v>
      </c>
      <c r="H147" s="3">
        <v>7000</v>
      </c>
      <c r="I147" s="3">
        <f>SalesData[[#This Row],[cost_price]]*SalesData[[#This Row],[sales_quantity]]</f>
        <v>90000</v>
      </c>
      <c r="J147" s="3">
        <v>210000</v>
      </c>
      <c r="K147" s="4">
        <f>((SalesData[[#This Row],[Total Profit]]/SalesData[[#This Row],[total_revenue]])*100)/100</f>
        <v>0.5714285714285714</v>
      </c>
      <c r="L147" s="3">
        <f>SalesData[[#This Row],[total_revenue]]-SalesData[[#This Row],[Total Cost]]</f>
        <v>120000</v>
      </c>
      <c r="M147" s="4">
        <v>0.1</v>
      </c>
      <c r="N147" s="3">
        <v>6300</v>
      </c>
      <c r="O147" s="3">
        <f>IF(SalesData[[#This Row],[discount_given]] &gt; 0, SalesData[[#This Row],[sales_quantity]] * SalesData[[#This Row],[Discount_price]], 0)</f>
        <v>189000</v>
      </c>
      <c r="P147" s="4">
        <f>((SalesData[[#This Row],[Sales with discount]]/SalesData[[#This Row],[total_revenue]])*100)/100</f>
        <v>0.9</v>
      </c>
      <c r="Q147" t="s">
        <v>20</v>
      </c>
      <c r="R147" s="9" t="s">
        <v>42</v>
      </c>
      <c r="S147" s="9" t="s">
        <v>22</v>
      </c>
      <c r="T147" s="10">
        <v>21944</v>
      </c>
      <c r="U147" s="9" t="s">
        <v>36</v>
      </c>
      <c r="V147" s="9" t="s">
        <v>40</v>
      </c>
      <c r="W147" s="9" t="s">
        <v>25</v>
      </c>
    </row>
    <row r="148" spans="1:23" x14ac:dyDescent="0.25">
      <c r="A148" s="1">
        <v>45196</v>
      </c>
      <c r="B148" s="9" t="s">
        <v>32</v>
      </c>
      <c r="C148" s="10">
        <v>152</v>
      </c>
      <c r="D148" s="9" t="s">
        <v>51</v>
      </c>
      <c r="E148" s="3">
        <v>1000</v>
      </c>
      <c r="F148" s="10">
        <v>45</v>
      </c>
      <c r="G148">
        <v>5</v>
      </c>
      <c r="H148" s="3">
        <v>2500</v>
      </c>
      <c r="I148" s="3">
        <f>SalesData[[#This Row],[cost_price]]*SalesData[[#This Row],[sales_quantity]]</f>
        <v>5000</v>
      </c>
      <c r="J148" s="3">
        <v>12500</v>
      </c>
      <c r="K148" s="4">
        <f>((SalesData[[#This Row],[Total Profit]]/SalesData[[#This Row],[total_revenue]])*100)/100</f>
        <v>0.6</v>
      </c>
      <c r="L148" s="3">
        <f>SalesData[[#This Row],[total_revenue]]-SalesData[[#This Row],[Total Cost]]</f>
        <v>7500</v>
      </c>
      <c r="M148" s="4">
        <v>0.03</v>
      </c>
      <c r="N148" s="3">
        <v>2425</v>
      </c>
      <c r="O148" s="3">
        <f>IF(SalesData[[#This Row],[discount_given]] &gt; 0, SalesData[[#This Row],[sales_quantity]] * SalesData[[#This Row],[Discount_price]], 0)</f>
        <v>12125</v>
      </c>
      <c r="P148" s="4">
        <f>((SalesData[[#This Row],[Sales with discount]]/SalesData[[#This Row],[total_revenue]])*100)/100</f>
        <v>0.97</v>
      </c>
      <c r="Q148" t="s">
        <v>50</v>
      </c>
      <c r="R148" s="9" t="s">
        <v>21</v>
      </c>
      <c r="S148" s="9" t="s">
        <v>35</v>
      </c>
      <c r="T148" s="10">
        <v>22973</v>
      </c>
      <c r="U148" s="9" t="s">
        <v>23</v>
      </c>
      <c r="V148" s="9" t="s">
        <v>39</v>
      </c>
      <c r="W148" s="9" t="s">
        <v>31</v>
      </c>
    </row>
    <row r="149" spans="1:23" x14ac:dyDescent="0.25">
      <c r="A149" s="1">
        <v>44544</v>
      </c>
      <c r="B149" s="9" t="s">
        <v>47</v>
      </c>
      <c r="C149" s="10">
        <v>153</v>
      </c>
      <c r="D149" s="9" t="s">
        <v>45</v>
      </c>
      <c r="E149" s="3">
        <v>3000</v>
      </c>
      <c r="F149" s="10">
        <v>12</v>
      </c>
      <c r="G149">
        <v>28</v>
      </c>
      <c r="H149" s="3">
        <v>7000</v>
      </c>
      <c r="I149" s="3">
        <f>SalesData[[#This Row],[cost_price]]*SalesData[[#This Row],[sales_quantity]]</f>
        <v>84000</v>
      </c>
      <c r="J149" s="3">
        <v>196000</v>
      </c>
      <c r="K149" s="4">
        <f>((SalesData[[#This Row],[Total Profit]]/SalesData[[#This Row],[total_revenue]])*100)/100</f>
        <v>0.5714285714285714</v>
      </c>
      <c r="L149" s="3">
        <f>SalesData[[#This Row],[total_revenue]]-SalesData[[#This Row],[Total Cost]]</f>
        <v>112000</v>
      </c>
      <c r="M149" s="4">
        <v>0.08</v>
      </c>
      <c r="N149" s="3">
        <v>6440</v>
      </c>
      <c r="O149" s="3">
        <f>IF(SalesData[[#This Row],[discount_given]] &gt; 0, SalesData[[#This Row],[sales_quantity]] * SalesData[[#This Row],[Discount_price]], 0)</f>
        <v>180320</v>
      </c>
      <c r="P149" s="4">
        <f>((SalesData[[#This Row],[Sales with discount]]/SalesData[[#This Row],[total_revenue]])*100)/100</f>
        <v>0.92</v>
      </c>
      <c r="Q149" t="s">
        <v>20</v>
      </c>
      <c r="R149" s="9" t="s">
        <v>42</v>
      </c>
      <c r="S149" s="9" t="s">
        <v>30</v>
      </c>
      <c r="T149" s="10">
        <v>21178</v>
      </c>
      <c r="U149" s="9" t="s">
        <v>23</v>
      </c>
      <c r="V149" s="9" t="s">
        <v>24</v>
      </c>
      <c r="W149" s="9" t="s">
        <v>46</v>
      </c>
    </row>
    <row r="150" spans="1:23" x14ac:dyDescent="0.25">
      <c r="A150" s="1">
        <v>44585</v>
      </c>
      <c r="B150" s="9" t="s">
        <v>18</v>
      </c>
      <c r="C150" s="10">
        <v>154</v>
      </c>
      <c r="D150" s="9" t="s">
        <v>48</v>
      </c>
      <c r="E150" s="3">
        <v>1500</v>
      </c>
      <c r="F150" s="10">
        <v>57</v>
      </c>
      <c r="G150">
        <v>42</v>
      </c>
      <c r="H150" s="3">
        <v>3500</v>
      </c>
      <c r="I150" s="3">
        <f>SalesData[[#This Row],[cost_price]]*SalesData[[#This Row],[sales_quantity]]</f>
        <v>63000</v>
      </c>
      <c r="J150" s="3">
        <v>147000</v>
      </c>
      <c r="K150" s="4">
        <f>((SalesData[[#This Row],[Total Profit]]/SalesData[[#This Row],[total_revenue]])*100)/100</f>
        <v>0.5714285714285714</v>
      </c>
      <c r="L150" s="3">
        <f>SalesData[[#This Row],[total_revenue]]-SalesData[[#This Row],[Total Cost]]</f>
        <v>84000</v>
      </c>
      <c r="M150" s="4">
        <v>0.04</v>
      </c>
      <c r="N150" s="3">
        <v>3360</v>
      </c>
      <c r="O150" s="3">
        <f>IF(SalesData[[#This Row],[discount_given]] &gt; 0, SalesData[[#This Row],[sales_quantity]] * SalesData[[#This Row],[Discount_price]], 0)</f>
        <v>141120</v>
      </c>
      <c r="P150" s="4">
        <f>((SalesData[[#This Row],[Sales with discount]]/SalesData[[#This Row],[total_revenue]])*100)/100</f>
        <v>0.96</v>
      </c>
      <c r="Q150" t="s">
        <v>28</v>
      </c>
      <c r="R150" s="9" t="s">
        <v>42</v>
      </c>
      <c r="S150" s="9" t="s">
        <v>30</v>
      </c>
      <c r="T150" s="10">
        <v>22063</v>
      </c>
      <c r="U150" s="9" t="s">
        <v>23</v>
      </c>
      <c r="V150" s="9" t="s">
        <v>40</v>
      </c>
      <c r="W150" s="9" t="s">
        <v>46</v>
      </c>
    </row>
    <row r="151" spans="1:23" x14ac:dyDescent="0.25">
      <c r="A151" s="1">
        <v>44785</v>
      </c>
      <c r="B151" s="9" t="s">
        <v>43</v>
      </c>
      <c r="C151" s="10">
        <v>155</v>
      </c>
      <c r="D151" s="9" t="s">
        <v>51</v>
      </c>
      <c r="E151" s="3">
        <v>1000</v>
      </c>
      <c r="F151" s="10">
        <v>52</v>
      </c>
      <c r="G151">
        <v>27</v>
      </c>
      <c r="H151" s="3">
        <v>2500</v>
      </c>
      <c r="I151" s="3">
        <f>SalesData[[#This Row],[cost_price]]*SalesData[[#This Row],[sales_quantity]]</f>
        <v>27000</v>
      </c>
      <c r="J151" s="3">
        <v>67500</v>
      </c>
      <c r="K151" s="4">
        <f>((SalesData[[#This Row],[Total Profit]]/SalesData[[#This Row],[total_revenue]])*100)/100</f>
        <v>0.6</v>
      </c>
      <c r="L151" s="3">
        <f>SalesData[[#This Row],[total_revenue]]-SalesData[[#This Row],[Total Cost]]</f>
        <v>40500</v>
      </c>
      <c r="M151" s="4">
        <v>0.02</v>
      </c>
      <c r="N151" s="3">
        <v>2450</v>
      </c>
      <c r="O151" s="3">
        <f>IF(SalesData[[#This Row],[discount_given]] &gt; 0, SalesData[[#This Row],[sales_quantity]] * SalesData[[#This Row],[Discount_price]], 0)</f>
        <v>66150</v>
      </c>
      <c r="P151" s="4">
        <f>((SalesData[[#This Row],[Sales with discount]]/SalesData[[#This Row],[total_revenue]])*100)/100</f>
        <v>0.98</v>
      </c>
      <c r="Q151" t="s">
        <v>28</v>
      </c>
      <c r="R151" s="9" t="s">
        <v>21</v>
      </c>
      <c r="S151" s="9" t="s">
        <v>35</v>
      </c>
      <c r="T151" s="10">
        <v>21032</v>
      </c>
      <c r="U151" s="9" t="s">
        <v>36</v>
      </c>
      <c r="V151" s="9" t="s">
        <v>39</v>
      </c>
      <c r="W151" s="9" t="s">
        <v>25</v>
      </c>
    </row>
    <row r="152" spans="1:23" x14ac:dyDescent="0.25">
      <c r="A152" s="1">
        <v>44718</v>
      </c>
      <c r="B152" s="9" t="s">
        <v>47</v>
      </c>
      <c r="C152" s="10">
        <v>156</v>
      </c>
      <c r="D152" s="9" t="s">
        <v>48</v>
      </c>
      <c r="E152" s="3">
        <v>1500</v>
      </c>
      <c r="F152" s="10">
        <v>129</v>
      </c>
      <c r="G152">
        <v>47</v>
      </c>
      <c r="H152" s="3">
        <v>3500</v>
      </c>
      <c r="I152" s="3">
        <f>SalesData[[#This Row],[cost_price]]*SalesData[[#This Row],[sales_quantity]]</f>
        <v>70500</v>
      </c>
      <c r="J152" s="3">
        <v>164500</v>
      </c>
      <c r="K152" s="4">
        <f>((SalesData[[#This Row],[Total Profit]]/SalesData[[#This Row],[total_revenue]])*100)/100</f>
        <v>0.5714285714285714</v>
      </c>
      <c r="L152" s="3">
        <f>SalesData[[#This Row],[total_revenue]]-SalesData[[#This Row],[Total Cost]]</f>
        <v>94000</v>
      </c>
      <c r="M152" s="4">
        <v>0.09</v>
      </c>
      <c r="N152" s="3">
        <v>3185</v>
      </c>
      <c r="O152" s="3">
        <f>IF(SalesData[[#This Row],[discount_given]] &gt; 0, SalesData[[#This Row],[sales_quantity]] * SalesData[[#This Row],[Discount_price]], 0)</f>
        <v>149695</v>
      </c>
      <c r="P152" s="4">
        <f>((SalesData[[#This Row],[Sales with discount]]/SalesData[[#This Row],[total_revenue]])*100)/100</f>
        <v>0.91</v>
      </c>
      <c r="Q152" t="s">
        <v>20</v>
      </c>
      <c r="R152" s="9" t="s">
        <v>29</v>
      </c>
      <c r="S152" s="9" t="s">
        <v>22</v>
      </c>
      <c r="T152" s="10">
        <v>21350</v>
      </c>
      <c r="U152" s="9" t="s">
        <v>36</v>
      </c>
      <c r="V152" s="9" t="s">
        <v>39</v>
      </c>
      <c r="W152" s="9" t="s">
        <v>25</v>
      </c>
    </row>
    <row r="153" spans="1:23" x14ac:dyDescent="0.25">
      <c r="A153" s="1">
        <v>44962</v>
      </c>
      <c r="B153" s="9" t="s">
        <v>47</v>
      </c>
      <c r="C153" s="10">
        <v>157</v>
      </c>
      <c r="D153" s="9" t="s">
        <v>19</v>
      </c>
      <c r="E153" s="3">
        <v>2500</v>
      </c>
      <c r="F153" s="10">
        <v>80</v>
      </c>
      <c r="G153">
        <v>16</v>
      </c>
      <c r="H153" s="3">
        <v>5000</v>
      </c>
      <c r="I153" s="3">
        <f>SalesData[[#This Row],[cost_price]]*SalesData[[#This Row],[sales_quantity]]</f>
        <v>40000</v>
      </c>
      <c r="J153" s="3">
        <v>80000</v>
      </c>
      <c r="K153" s="4">
        <f>((SalesData[[#This Row],[Total Profit]]/SalesData[[#This Row],[total_revenue]])*100)/100</f>
        <v>0.5</v>
      </c>
      <c r="L153" s="3">
        <f>SalesData[[#This Row],[total_revenue]]-SalesData[[#This Row],[Total Cost]]</f>
        <v>40000</v>
      </c>
      <c r="M153" s="4">
        <v>0.01</v>
      </c>
      <c r="N153" s="3">
        <v>4950</v>
      </c>
      <c r="O153" s="3">
        <f>IF(SalesData[[#This Row],[discount_given]] &gt; 0, SalesData[[#This Row],[sales_quantity]] * SalesData[[#This Row],[Discount_price]], 0)</f>
        <v>79200</v>
      </c>
      <c r="P153" s="4">
        <f>((SalesData[[#This Row],[Sales with discount]]/SalesData[[#This Row],[total_revenue]])*100)/100</f>
        <v>0.99</v>
      </c>
      <c r="Q153" t="s">
        <v>33</v>
      </c>
      <c r="R153" s="9" t="s">
        <v>21</v>
      </c>
      <c r="S153" s="9" t="s">
        <v>35</v>
      </c>
      <c r="T153" s="10">
        <v>21001</v>
      </c>
      <c r="U153" s="9" t="s">
        <v>36</v>
      </c>
      <c r="V153" s="9" t="s">
        <v>39</v>
      </c>
      <c r="W153" s="9" t="s">
        <v>31</v>
      </c>
    </row>
    <row r="154" spans="1:23" x14ac:dyDescent="0.25">
      <c r="A154" s="1">
        <v>44692</v>
      </c>
      <c r="B154" s="9" t="s">
        <v>32</v>
      </c>
      <c r="C154" s="10">
        <v>158</v>
      </c>
      <c r="D154" s="9" t="s">
        <v>48</v>
      </c>
      <c r="E154" s="3">
        <v>1500</v>
      </c>
      <c r="F154" s="10">
        <v>60</v>
      </c>
      <c r="G154">
        <v>46</v>
      </c>
      <c r="H154" s="3">
        <v>3500</v>
      </c>
      <c r="I154" s="3">
        <f>SalesData[[#This Row],[cost_price]]*SalesData[[#This Row],[sales_quantity]]</f>
        <v>69000</v>
      </c>
      <c r="J154" s="3">
        <v>161000</v>
      </c>
      <c r="K154" s="4">
        <f>((SalesData[[#This Row],[Total Profit]]/SalesData[[#This Row],[total_revenue]])*100)/100</f>
        <v>0.5714285714285714</v>
      </c>
      <c r="L154" s="3">
        <f>SalesData[[#This Row],[total_revenue]]-SalesData[[#This Row],[Total Cost]]</f>
        <v>92000</v>
      </c>
      <c r="M154" s="4">
        <v>7.0000000000000007E-2</v>
      </c>
      <c r="N154" s="3">
        <v>3255</v>
      </c>
      <c r="O154" s="3">
        <f>IF(SalesData[[#This Row],[discount_given]] &gt; 0, SalesData[[#This Row],[sales_quantity]] * SalesData[[#This Row],[Discount_price]], 0)</f>
        <v>149730</v>
      </c>
      <c r="P154" s="4">
        <f>((SalesData[[#This Row],[Sales with discount]]/SalesData[[#This Row],[total_revenue]])*100)/100</f>
        <v>0.93</v>
      </c>
      <c r="Q154" t="s">
        <v>20</v>
      </c>
      <c r="R154" s="9" t="s">
        <v>34</v>
      </c>
      <c r="S154" s="9" t="s">
        <v>35</v>
      </c>
      <c r="T154" s="10">
        <v>21447</v>
      </c>
      <c r="U154" s="9" t="s">
        <v>36</v>
      </c>
      <c r="V154" s="9" t="s">
        <v>24</v>
      </c>
      <c r="W154" s="9" t="s">
        <v>31</v>
      </c>
    </row>
    <row r="155" spans="1:23" x14ac:dyDescent="0.25">
      <c r="A155" s="1">
        <v>44794</v>
      </c>
      <c r="B155" s="9" t="s">
        <v>41</v>
      </c>
      <c r="C155" s="10">
        <v>159</v>
      </c>
      <c r="D155" s="9" t="s">
        <v>27</v>
      </c>
      <c r="E155" s="3">
        <v>1500</v>
      </c>
      <c r="F155" s="10">
        <v>35</v>
      </c>
      <c r="G155">
        <v>40</v>
      </c>
      <c r="H155" s="3">
        <v>3000</v>
      </c>
      <c r="I155" s="3">
        <f>SalesData[[#This Row],[cost_price]]*SalesData[[#This Row],[sales_quantity]]</f>
        <v>60000</v>
      </c>
      <c r="J155" s="3">
        <v>120000</v>
      </c>
      <c r="K155" s="4">
        <f>((SalesData[[#This Row],[Total Profit]]/SalesData[[#This Row],[total_revenue]])*100)/100</f>
        <v>0.5</v>
      </c>
      <c r="L155" s="3">
        <f>SalesData[[#This Row],[total_revenue]]-SalesData[[#This Row],[Total Cost]]</f>
        <v>60000</v>
      </c>
      <c r="M155" s="4">
        <v>0.1</v>
      </c>
      <c r="N155" s="3">
        <v>2700</v>
      </c>
      <c r="O155" s="3">
        <f>IF(SalesData[[#This Row],[discount_given]] &gt; 0, SalesData[[#This Row],[sales_quantity]] * SalesData[[#This Row],[Discount_price]], 0)</f>
        <v>108000</v>
      </c>
      <c r="P155" s="4">
        <f>((SalesData[[#This Row],[Sales with discount]]/SalesData[[#This Row],[total_revenue]])*100)/100</f>
        <v>0.9</v>
      </c>
      <c r="Q155" t="s">
        <v>28</v>
      </c>
      <c r="R155" s="9" t="s">
        <v>29</v>
      </c>
      <c r="S155" s="9" t="s">
        <v>22</v>
      </c>
      <c r="T155" s="10">
        <v>22259</v>
      </c>
      <c r="U155" s="9" t="s">
        <v>23</v>
      </c>
      <c r="V155" s="9" t="s">
        <v>40</v>
      </c>
      <c r="W155" s="9" t="s">
        <v>25</v>
      </c>
    </row>
    <row r="156" spans="1:23" x14ac:dyDescent="0.25">
      <c r="A156" s="1">
        <v>44849</v>
      </c>
      <c r="B156" s="9" t="s">
        <v>44</v>
      </c>
      <c r="C156" s="10">
        <v>160</v>
      </c>
      <c r="D156" s="9" t="s">
        <v>27</v>
      </c>
      <c r="E156" s="3">
        <v>1500</v>
      </c>
      <c r="F156" s="10">
        <v>39</v>
      </c>
      <c r="G156">
        <v>61</v>
      </c>
      <c r="H156" s="3">
        <v>3000</v>
      </c>
      <c r="I156" s="3">
        <f>SalesData[[#This Row],[cost_price]]*SalesData[[#This Row],[sales_quantity]]</f>
        <v>91500</v>
      </c>
      <c r="J156" s="3">
        <v>183000</v>
      </c>
      <c r="K156" s="4">
        <f>((SalesData[[#This Row],[Total Profit]]/SalesData[[#This Row],[total_revenue]])*100)/100</f>
        <v>0.5</v>
      </c>
      <c r="L156" s="3">
        <f>SalesData[[#This Row],[total_revenue]]-SalesData[[#This Row],[Total Cost]]</f>
        <v>91500</v>
      </c>
      <c r="M156" s="4">
        <v>0.05</v>
      </c>
      <c r="N156" s="3">
        <v>2850</v>
      </c>
      <c r="O156" s="3">
        <f>IF(SalesData[[#This Row],[discount_given]] &gt; 0, SalesData[[#This Row],[sales_quantity]] * SalesData[[#This Row],[Discount_price]], 0)</f>
        <v>173850</v>
      </c>
      <c r="P156" s="4">
        <f>((SalesData[[#This Row],[Sales with discount]]/SalesData[[#This Row],[total_revenue]])*100)/100</f>
        <v>0.95</v>
      </c>
      <c r="Q156" t="s">
        <v>50</v>
      </c>
      <c r="R156" s="9" t="s">
        <v>21</v>
      </c>
      <c r="S156" s="9" t="s">
        <v>22</v>
      </c>
      <c r="T156" s="10">
        <v>21110</v>
      </c>
      <c r="U156" s="9" t="s">
        <v>36</v>
      </c>
      <c r="V156" s="9" t="s">
        <v>39</v>
      </c>
      <c r="W156" s="9" t="s">
        <v>46</v>
      </c>
    </row>
    <row r="157" spans="1:23" x14ac:dyDescent="0.25">
      <c r="A157" s="1">
        <v>44447</v>
      </c>
      <c r="B157" s="9" t="s">
        <v>26</v>
      </c>
      <c r="C157" s="10">
        <v>161</v>
      </c>
      <c r="D157" s="9" t="s">
        <v>19</v>
      </c>
      <c r="E157" s="3">
        <v>2500</v>
      </c>
      <c r="F157" s="10">
        <v>22</v>
      </c>
      <c r="G157">
        <v>94</v>
      </c>
      <c r="H157" s="3">
        <v>5000</v>
      </c>
      <c r="I157" s="3">
        <f>SalesData[[#This Row],[cost_price]]*SalesData[[#This Row],[sales_quantity]]</f>
        <v>235000</v>
      </c>
      <c r="J157" s="3">
        <v>470000</v>
      </c>
      <c r="K157" s="4">
        <f>((SalesData[[#This Row],[Total Profit]]/SalesData[[#This Row],[total_revenue]])*100)/100</f>
        <v>0.5</v>
      </c>
      <c r="L157" s="3">
        <f>SalesData[[#This Row],[total_revenue]]-SalesData[[#This Row],[Total Cost]]</f>
        <v>235000</v>
      </c>
      <c r="M157" s="4">
        <v>0.04</v>
      </c>
      <c r="N157" s="3">
        <v>4800</v>
      </c>
      <c r="O157" s="3">
        <f>IF(SalesData[[#This Row],[discount_given]] &gt; 0, SalesData[[#This Row],[sales_quantity]] * SalesData[[#This Row],[Discount_price]], 0)</f>
        <v>451200</v>
      </c>
      <c r="P157" s="4">
        <f>((SalesData[[#This Row],[Sales with discount]]/SalesData[[#This Row],[total_revenue]])*100)/100</f>
        <v>0.96</v>
      </c>
      <c r="Q157" t="s">
        <v>50</v>
      </c>
      <c r="R157" s="9" t="s">
        <v>42</v>
      </c>
      <c r="S157" s="9" t="s">
        <v>22</v>
      </c>
      <c r="T157" s="10">
        <v>21441</v>
      </c>
      <c r="U157" s="9" t="s">
        <v>36</v>
      </c>
      <c r="V157" s="9" t="s">
        <v>24</v>
      </c>
      <c r="W157" s="9" t="s">
        <v>31</v>
      </c>
    </row>
    <row r="158" spans="1:23" x14ac:dyDescent="0.25">
      <c r="A158" s="1">
        <v>44485</v>
      </c>
      <c r="B158" s="9" t="s">
        <v>18</v>
      </c>
      <c r="C158" s="10">
        <v>162</v>
      </c>
      <c r="D158" s="9" t="s">
        <v>48</v>
      </c>
      <c r="E158" s="3">
        <v>1500</v>
      </c>
      <c r="F158" s="10">
        <v>40</v>
      </c>
      <c r="G158">
        <v>59</v>
      </c>
      <c r="H158" s="3">
        <v>3500</v>
      </c>
      <c r="I158" s="3">
        <f>SalesData[[#This Row],[cost_price]]*SalesData[[#This Row],[sales_quantity]]</f>
        <v>88500</v>
      </c>
      <c r="J158" s="3">
        <v>206500</v>
      </c>
      <c r="K158" s="4">
        <f>((SalesData[[#This Row],[Total Profit]]/SalesData[[#This Row],[total_revenue]])*100)/100</f>
        <v>0.5714285714285714</v>
      </c>
      <c r="L158" s="3">
        <f>SalesData[[#This Row],[total_revenue]]-SalesData[[#This Row],[Total Cost]]</f>
        <v>118000</v>
      </c>
      <c r="M158" s="4">
        <v>0.03</v>
      </c>
      <c r="N158" s="3">
        <v>3395</v>
      </c>
      <c r="O158" s="3">
        <f>IF(SalesData[[#This Row],[discount_given]] &gt; 0, SalesData[[#This Row],[sales_quantity]] * SalesData[[#This Row],[Discount_price]], 0)</f>
        <v>200305</v>
      </c>
      <c r="P158" s="4">
        <f>((SalesData[[#This Row],[Sales with discount]]/SalesData[[#This Row],[total_revenue]])*100)/100</f>
        <v>0.97</v>
      </c>
      <c r="Q158" t="s">
        <v>20</v>
      </c>
      <c r="R158" s="9" t="s">
        <v>34</v>
      </c>
      <c r="S158" s="9" t="s">
        <v>35</v>
      </c>
      <c r="T158" s="10">
        <v>22790</v>
      </c>
      <c r="U158" s="9" t="s">
        <v>23</v>
      </c>
      <c r="V158" s="9" t="s">
        <v>24</v>
      </c>
      <c r="W158" s="9" t="s">
        <v>46</v>
      </c>
    </row>
    <row r="159" spans="1:23" x14ac:dyDescent="0.25">
      <c r="A159" s="1">
        <v>44514</v>
      </c>
      <c r="B159" s="9" t="s">
        <v>43</v>
      </c>
      <c r="C159" s="10">
        <v>163</v>
      </c>
      <c r="D159" s="9" t="s">
        <v>45</v>
      </c>
      <c r="E159" s="3">
        <v>3000</v>
      </c>
      <c r="F159" s="10">
        <v>105</v>
      </c>
      <c r="G159">
        <v>15</v>
      </c>
      <c r="H159" s="3">
        <v>7000</v>
      </c>
      <c r="I159" s="3">
        <f>SalesData[[#This Row],[cost_price]]*SalesData[[#This Row],[sales_quantity]]</f>
        <v>45000</v>
      </c>
      <c r="J159" s="3">
        <v>105000</v>
      </c>
      <c r="K159" s="4">
        <f>((SalesData[[#This Row],[Total Profit]]/SalesData[[#This Row],[total_revenue]])*100)/100</f>
        <v>0.5714285714285714</v>
      </c>
      <c r="L159" s="3">
        <f>SalesData[[#This Row],[total_revenue]]-SalesData[[#This Row],[Total Cost]]</f>
        <v>60000</v>
      </c>
      <c r="M159" s="4">
        <v>0.04</v>
      </c>
      <c r="N159" s="3">
        <v>6720</v>
      </c>
      <c r="O159" s="3">
        <f>IF(SalesData[[#This Row],[discount_given]] &gt; 0, SalesData[[#This Row],[sales_quantity]] * SalesData[[#This Row],[Discount_price]], 0)</f>
        <v>100800</v>
      </c>
      <c r="P159" s="4">
        <f>((SalesData[[#This Row],[Sales with discount]]/SalesData[[#This Row],[total_revenue]])*100)/100</f>
        <v>0.96</v>
      </c>
      <c r="Q159" t="s">
        <v>33</v>
      </c>
      <c r="R159" s="9" t="s">
        <v>42</v>
      </c>
      <c r="S159" s="9" t="s">
        <v>30</v>
      </c>
      <c r="T159" s="10">
        <v>22646</v>
      </c>
      <c r="U159" s="9" t="s">
        <v>23</v>
      </c>
      <c r="V159" s="9" t="s">
        <v>39</v>
      </c>
      <c r="W159" s="9" t="s">
        <v>46</v>
      </c>
    </row>
    <row r="160" spans="1:23" x14ac:dyDescent="0.25">
      <c r="A160" s="1">
        <v>44841</v>
      </c>
      <c r="B160" s="9" t="s">
        <v>47</v>
      </c>
      <c r="C160" s="10">
        <v>164</v>
      </c>
      <c r="D160" s="9" t="s">
        <v>27</v>
      </c>
      <c r="E160" s="3">
        <v>1500</v>
      </c>
      <c r="F160" s="10">
        <v>80</v>
      </c>
      <c r="G160">
        <v>36</v>
      </c>
      <c r="H160" s="3">
        <v>3000</v>
      </c>
      <c r="I160" s="3">
        <f>SalesData[[#This Row],[cost_price]]*SalesData[[#This Row],[sales_quantity]]</f>
        <v>54000</v>
      </c>
      <c r="J160" s="3">
        <v>108000</v>
      </c>
      <c r="K160" s="4">
        <f>((SalesData[[#This Row],[Total Profit]]/SalesData[[#This Row],[total_revenue]])*100)/100</f>
        <v>0.5</v>
      </c>
      <c r="L160" s="3">
        <f>SalesData[[#This Row],[total_revenue]]-SalesData[[#This Row],[Total Cost]]</f>
        <v>54000</v>
      </c>
      <c r="M160" s="4">
        <v>0.03</v>
      </c>
      <c r="N160" s="3">
        <v>2910</v>
      </c>
      <c r="O160" s="3">
        <f>IF(SalesData[[#This Row],[discount_given]] &gt; 0, SalesData[[#This Row],[sales_quantity]] * SalesData[[#This Row],[Discount_price]], 0)</f>
        <v>104760</v>
      </c>
      <c r="P160" s="4">
        <f>((SalesData[[#This Row],[Sales with discount]]/SalesData[[#This Row],[total_revenue]])*100)/100</f>
        <v>0.97</v>
      </c>
      <c r="Q160" t="s">
        <v>28</v>
      </c>
      <c r="R160" s="9" t="s">
        <v>29</v>
      </c>
      <c r="S160" s="9" t="s">
        <v>30</v>
      </c>
      <c r="T160" s="10">
        <v>22178</v>
      </c>
      <c r="U160" s="9" t="s">
        <v>36</v>
      </c>
      <c r="V160" s="9" t="s">
        <v>39</v>
      </c>
      <c r="W160" s="9" t="s">
        <v>31</v>
      </c>
    </row>
    <row r="161" spans="1:23" x14ac:dyDescent="0.25">
      <c r="A161" s="1">
        <v>44595</v>
      </c>
      <c r="B161" s="9" t="s">
        <v>18</v>
      </c>
      <c r="C161" s="10">
        <v>165</v>
      </c>
      <c r="D161" s="9" t="s">
        <v>27</v>
      </c>
      <c r="E161" s="3">
        <v>1500</v>
      </c>
      <c r="F161" s="10">
        <v>112</v>
      </c>
      <c r="G161">
        <v>89</v>
      </c>
      <c r="H161" s="3">
        <v>3000</v>
      </c>
      <c r="I161" s="3">
        <f>SalesData[[#This Row],[cost_price]]*SalesData[[#This Row],[sales_quantity]]</f>
        <v>133500</v>
      </c>
      <c r="J161" s="3">
        <v>267000</v>
      </c>
      <c r="K161" s="4">
        <f>((SalesData[[#This Row],[Total Profit]]/SalesData[[#This Row],[total_revenue]])*100)/100</f>
        <v>0.5</v>
      </c>
      <c r="L161" s="3">
        <f>SalesData[[#This Row],[total_revenue]]-SalesData[[#This Row],[Total Cost]]</f>
        <v>133500</v>
      </c>
      <c r="M161" s="4">
        <v>0.09</v>
      </c>
      <c r="N161" s="3">
        <v>2730</v>
      </c>
      <c r="O161" s="3">
        <f>IF(SalesData[[#This Row],[discount_given]] &gt; 0, SalesData[[#This Row],[sales_quantity]] * SalesData[[#This Row],[Discount_price]], 0)</f>
        <v>242970</v>
      </c>
      <c r="P161" s="4">
        <f>((SalesData[[#This Row],[Sales with discount]]/SalesData[[#This Row],[total_revenue]])*100)/100</f>
        <v>0.91</v>
      </c>
      <c r="Q161" t="s">
        <v>50</v>
      </c>
      <c r="R161" s="9" t="s">
        <v>34</v>
      </c>
      <c r="S161" s="9" t="s">
        <v>30</v>
      </c>
      <c r="T161" s="10">
        <v>22890</v>
      </c>
      <c r="U161" s="9" t="s">
        <v>36</v>
      </c>
      <c r="V161" s="9" t="s">
        <v>40</v>
      </c>
      <c r="W161" s="9" t="s">
        <v>46</v>
      </c>
    </row>
    <row r="162" spans="1:23" x14ac:dyDescent="0.25">
      <c r="A162" s="1">
        <v>44959</v>
      </c>
      <c r="B162" s="9" t="s">
        <v>26</v>
      </c>
      <c r="C162" s="10">
        <v>166</v>
      </c>
      <c r="D162" s="9" t="s">
        <v>19</v>
      </c>
      <c r="E162" s="3">
        <v>2500</v>
      </c>
      <c r="F162" s="10">
        <v>63</v>
      </c>
      <c r="G162">
        <v>78</v>
      </c>
      <c r="H162" s="3">
        <v>5000</v>
      </c>
      <c r="I162" s="3">
        <f>SalesData[[#This Row],[cost_price]]*SalesData[[#This Row],[sales_quantity]]</f>
        <v>195000</v>
      </c>
      <c r="J162" s="3">
        <v>390000</v>
      </c>
      <c r="K162" s="4">
        <f>((SalesData[[#This Row],[Total Profit]]/SalesData[[#This Row],[total_revenue]])*100)/100</f>
        <v>0.5</v>
      </c>
      <c r="L162" s="3">
        <f>SalesData[[#This Row],[total_revenue]]-SalesData[[#This Row],[Total Cost]]</f>
        <v>195000</v>
      </c>
      <c r="M162" s="4">
        <v>0.03</v>
      </c>
      <c r="N162" s="3">
        <v>4850</v>
      </c>
      <c r="O162" s="3">
        <f>IF(SalesData[[#This Row],[discount_given]] &gt; 0, SalesData[[#This Row],[sales_quantity]] * SalesData[[#This Row],[Discount_price]], 0)</f>
        <v>378300</v>
      </c>
      <c r="P162" s="4">
        <f>((SalesData[[#This Row],[Sales with discount]]/SalesData[[#This Row],[total_revenue]])*100)/100</f>
        <v>0.97</v>
      </c>
      <c r="Q162" t="s">
        <v>38</v>
      </c>
      <c r="R162" s="9" t="s">
        <v>42</v>
      </c>
      <c r="S162" s="9" t="s">
        <v>35</v>
      </c>
      <c r="T162" s="10">
        <v>21012</v>
      </c>
      <c r="U162" s="9" t="s">
        <v>23</v>
      </c>
      <c r="V162" s="9" t="s">
        <v>39</v>
      </c>
      <c r="W162" s="9" t="s">
        <v>46</v>
      </c>
    </row>
    <row r="163" spans="1:23" x14ac:dyDescent="0.25">
      <c r="A163" s="1">
        <v>44560</v>
      </c>
      <c r="B163" s="9" t="s">
        <v>53</v>
      </c>
      <c r="C163" s="10">
        <v>167</v>
      </c>
      <c r="D163" s="9" t="s">
        <v>45</v>
      </c>
      <c r="E163" s="3">
        <v>3000</v>
      </c>
      <c r="F163" s="10">
        <v>55</v>
      </c>
      <c r="G163">
        <v>34</v>
      </c>
      <c r="H163" s="3">
        <v>7000</v>
      </c>
      <c r="I163" s="3">
        <f>SalesData[[#This Row],[cost_price]]*SalesData[[#This Row],[sales_quantity]]</f>
        <v>102000</v>
      </c>
      <c r="J163" s="3">
        <v>238000</v>
      </c>
      <c r="K163" s="4">
        <f>((SalesData[[#This Row],[Total Profit]]/SalesData[[#This Row],[total_revenue]])*100)/100</f>
        <v>0.5714285714285714</v>
      </c>
      <c r="L163" s="3">
        <f>SalesData[[#This Row],[total_revenue]]-SalesData[[#This Row],[Total Cost]]</f>
        <v>136000</v>
      </c>
      <c r="M163" s="4">
        <v>0.08</v>
      </c>
      <c r="N163" s="3">
        <v>6440</v>
      </c>
      <c r="O163" s="3">
        <f>IF(SalesData[[#This Row],[discount_given]] &gt; 0, SalesData[[#This Row],[sales_quantity]] * SalesData[[#This Row],[Discount_price]], 0)</f>
        <v>218960</v>
      </c>
      <c r="P163" s="4">
        <f>((SalesData[[#This Row],[Sales with discount]]/SalesData[[#This Row],[total_revenue]])*100)/100</f>
        <v>0.92</v>
      </c>
      <c r="Q163" t="s">
        <v>20</v>
      </c>
      <c r="R163" s="9" t="s">
        <v>42</v>
      </c>
      <c r="S163" s="9" t="s">
        <v>35</v>
      </c>
      <c r="T163" s="10">
        <v>22447</v>
      </c>
      <c r="U163" s="9" t="s">
        <v>23</v>
      </c>
      <c r="V163" s="9" t="s">
        <v>39</v>
      </c>
      <c r="W163" s="9" t="s">
        <v>31</v>
      </c>
    </row>
    <row r="164" spans="1:23" x14ac:dyDescent="0.25">
      <c r="A164" s="1">
        <v>44518</v>
      </c>
      <c r="B164" s="9" t="s">
        <v>52</v>
      </c>
      <c r="C164" s="10">
        <v>169</v>
      </c>
      <c r="D164" s="9" t="s">
        <v>19</v>
      </c>
      <c r="E164" s="3">
        <v>2500</v>
      </c>
      <c r="F164" s="10">
        <v>141</v>
      </c>
      <c r="G164">
        <v>5</v>
      </c>
      <c r="H164" s="3">
        <v>5000</v>
      </c>
      <c r="I164" s="3">
        <f>SalesData[[#This Row],[cost_price]]*SalesData[[#This Row],[sales_quantity]]</f>
        <v>12500</v>
      </c>
      <c r="J164" s="3">
        <v>25000</v>
      </c>
      <c r="K164" s="4">
        <f>((SalesData[[#This Row],[Total Profit]]/SalesData[[#This Row],[total_revenue]])*100)/100</f>
        <v>0.5</v>
      </c>
      <c r="L164" s="3">
        <f>SalesData[[#This Row],[total_revenue]]-SalesData[[#This Row],[Total Cost]]</f>
        <v>12500</v>
      </c>
      <c r="M164" s="4">
        <v>0.03</v>
      </c>
      <c r="N164" s="3">
        <v>4850</v>
      </c>
      <c r="O164" s="3">
        <f>IF(SalesData[[#This Row],[discount_given]] &gt; 0, SalesData[[#This Row],[sales_quantity]] * SalesData[[#This Row],[Discount_price]], 0)</f>
        <v>24250</v>
      </c>
      <c r="P164" s="4">
        <f>((SalesData[[#This Row],[Sales with discount]]/SalesData[[#This Row],[total_revenue]])*100)/100</f>
        <v>0.97</v>
      </c>
      <c r="Q164" t="s">
        <v>33</v>
      </c>
      <c r="R164" s="9" t="s">
        <v>29</v>
      </c>
      <c r="S164" s="9" t="s">
        <v>35</v>
      </c>
      <c r="T164" s="10">
        <v>22200</v>
      </c>
      <c r="U164" s="9" t="s">
        <v>23</v>
      </c>
      <c r="V164" s="9" t="s">
        <v>39</v>
      </c>
      <c r="W164" s="9" t="s">
        <v>25</v>
      </c>
    </row>
    <row r="165" spans="1:23" x14ac:dyDescent="0.25">
      <c r="A165" s="1">
        <v>44757</v>
      </c>
      <c r="B165" s="9" t="s">
        <v>37</v>
      </c>
      <c r="C165" s="10">
        <v>170</v>
      </c>
      <c r="D165" s="9" t="s">
        <v>27</v>
      </c>
      <c r="E165" s="3">
        <v>1500</v>
      </c>
      <c r="F165" s="10">
        <v>87</v>
      </c>
      <c r="G165">
        <v>79</v>
      </c>
      <c r="H165" s="3">
        <v>3000</v>
      </c>
      <c r="I165" s="3">
        <f>SalesData[[#This Row],[cost_price]]*SalesData[[#This Row],[sales_quantity]]</f>
        <v>118500</v>
      </c>
      <c r="J165" s="3">
        <v>237000</v>
      </c>
      <c r="K165" s="4">
        <f>((SalesData[[#This Row],[Total Profit]]/SalesData[[#This Row],[total_revenue]])*100)/100</f>
        <v>0.5</v>
      </c>
      <c r="L165" s="3">
        <f>SalesData[[#This Row],[total_revenue]]-SalesData[[#This Row],[Total Cost]]</f>
        <v>118500</v>
      </c>
      <c r="M165" s="4">
        <v>0.09</v>
      </c>
      <c r="N165" s="3">
        <v>2730</v>
      </c>
      <c r="O165" s="3">
        <f>IF(SalesData[[#This Row],[discount_given]] &gt; 0, SalesData[[#This Row],[sales_quantity]] * SalesData[[#This Row],[Discount_price]], 0)</f>
        <v>215670</v>
      </c>
      <c r="P165" s="4">
        <f>((SalesData[[#This Row],[Sales with discount]]/SalesData[[#This Row],[total_revenue]])*100)/100</f>
        <v>0.91</v>
      </c>
      <c r="Q165" t="s">
        <v>28</v>
      </c>
      <c r="R165" s="9" t="s">
        <v>34</v>
      </c>
      <c r="S165" s="9" t="s">
        <v>35</v>
      </c>
      <c r="T165" s="10">
        <v>21427</v>
      </c>
      <c r="U165" s="9" t="s">
        <v>23</v>
      </c>
      <c r="V165" s="9" t="s">
        <v>39</v>
      </c>
      <c r="W165" s="9" t="s">
        <v>25</v>
      </c>
    </row>
    <row r="166" spans="1:23" x14ac:dyDescent="0.25">
      <c r="A166" s="1">
        <v>44984</v>
      </c>
      <c r="B166" s="9" t="s">
        <v>32</v>
      </c>
      <c r="C166" s="10">
        <v>171</v>
      </c>
      <c r="D166" s="9" t="s">
        <v>45</v>
      </c>
      <c r="E166" s="3">
        <v>3000</v>
      </c>
      <c r="F166" s="10">
        <v>116</v>
      </c>
      <c r="G166">
        <v>23</v>
      </c>
      <c r="H166" s="3">
        <v>7000</v>
      </c>
      <c r="I166" s="3">
        <f>SalesData[[#This Row],[cost_price]]*SalesData[[#This Row],[sales_quantity]]</f>
        <v>69000</v>
      </c>
      <c r="J166" s="3">
        <v>161000</v>
      </c>
      <c r="K166" s="4">
        <f>((SalesData[[#This Row],[Total Profit]]/SalesData[[#This Row],[total_revenue]])*100)/100</f>
        <v>0.5714285714285714</v>
      </c>
      <c r="L166" s="3">
        <f>SalesData[[#This Row],[total_revenue]]-SalesData[[#This Row],[Total Cost]]</f>
        <v>92000</v>
      </c>
      <c r="M166" s="4">
        <v>0.01</v>
      </c>
      <c r="N166" s="3">
        <v>6930</v>
      </c>
      <c r="O166" s="3">
        <f>IF(SalesData[[#This Row],[discount_given]] &gt; 0, SalesData[[#This Row],[sales_quantity]] * SalesData[[#This Row],[Discount_price]], 0)</f>
        <v>159390</v>
      </c>
      <c r="P166" s="4">
        <f>((SalesData[[#This Row],[Sales with discount]]/SalesData[[#This Row],[total_revenue]])*100)/100</f>
        <v>0.99</v>
      </c>
      <c r="Q166" t="s">
        <v>38</v>
      </c>
      <c r="R166" s="9" t="s">
        <v>34</v>
      </c>
      <c r="S166" s="9" t="s">
        <v>22</v>
      </c>
      <c r="T166" s="10">
        <v>21320</v>
      </c>
      <c r="U166" s="9" t="s">
        <v>23</v>
      </c>
      <c r="V166" s="9" t="s">
        <v>24</v>
      </c>
      <c r="W166" s="9" t="s">
        <v>25</v>
      </c>
    </row>
    <row r="167" spans="1:23" x14ac:dyDescent="0.25">
      <c r="A167" s="1">
        <v>44747</v>
      </c>
      <c r="B167" s="9" t="s">
        <v>52</v>
      </c>
      <c r="C167" s="10">
        <v>172</v>
      </c>
      <c r="D167" s="9" t="s">
        <v>51</v>
      </c>
      <c r="E167" s="3">
        <v>1000</v>
      </c>
      <c r="F167" s="10">
        <v>126</v>
      </c>
      <c r="G167">
        <v>1</v>
      </c>
      <c r="H167" s="3">
        <v>2500</v>
      </c>
      <c r="I167" s="3">
        <f>SalesData[[#This Row],[cost_price]]*SalesData[[#This Row],[sales_quantity]]</f>
        <v>1000</v>
      </c>
      <c r="J167" s="3">
        <v>2500</v>
      </c>
      <c r="K167" s="4">
        <f>((SalesData[[#This Row],[Total Profit]]/SalesData[[#This Row],[total_revenue]])*100)/100</f>
        <v>0.6</v>
      </c>
      <c r="L167" s="3">
        <f>SalesData[[#This Row],[total_revenue]]-SalesData[[#This Row],[Total Cost]]</f>
        <v>1500</v>
      </c>
      <c r="M167" s="4">
        <v>0.09</v>
      </c>
      <c r="N167" s="3">
        <v>2275</v>
      </c>
      <c r="O167" s="3">
        <f>IF(SalesData[[#This Row],[discount_given]] &gt; 0, SalesData[[#This Row],[sales_quantity]] * SalesData[[#This Row],[Discount_price]], 0)</f>
        <v>2275</v>
      </c>
      <c r="P167" s="4">
        <f>((SalesData[[#This Row],[Sales with discount]]/SalesData[[#This Row],[total_revenue]])*100)/100</f>
        <v>0.91</v>
      </c>
      <c r="Q167" t="s">
        <v>50</v>
      </c>
      <c r="R167" s="9" t="s">
        <v>34</v>
      </c>
      <c r="S167" s="9" t="s">
        <v>30</v>
      </c>
      <c r="T167" s="10">
        <v>22518</v>
      </c>
      <c r="U167" s="9" t="s">
        <v>23</v>
      </c>
      <c r="V167" s="9" t="s">
        <v>24</v>
      </c>
      <c r="W167" s="9" t="s">
        <v>46</v>
      </c>
    </row>
    <row r="168" spans="1:23" x14ac:dyDescent="0.25">
      <c r="A168" s="1">
        <v>45166</v>
      </c>
      <c r="B168" s="9" t="s">
        <v>53</v>
      </c>
      <c r="C168" s="10">
        <v>173</v>
      </c>
      <c r="D168" s="9" t="s">
        <v>45</v>
      </c>
      <c r="E168" s="3">
        <v>3000</v>
      </c>
      <c r="F168" s="10">
        <v>97</v>
      </c>
      <c r="G168">
        <v>12</v>
      </c>
      <c r="H168" s="3">
        <v>7000</v>
      </c>
      <c r="I168" s="3">
        <f>SalesData[[#This Row],[cost_price]]*SalesData[[#This Row],[sales_quantity]]</f>
        <v>36000</v>
      </c>
      <c r="J168" s="3">
        <v>84000</v>
      </c>
      <c r="K168" s="4">
        <f>((SalesData[[#This Row],[Total Profit]]/SalesData[[#This Row],[total_revenue]])*100)/100</f>
        <v>0.5714285714285714</v>
      </c>
      <c r="L168" s="3">
        <f>SalesData[[#This Row],[total_revenue]]-SalesData[[#This Row],[Total Cost]]</f>
        <v>48000</v>
      </c>
      <c r="M168" s="4">
        <v>0</v>
      </c>
      <c r="N168" s="3">
        <v>7000</v>
      </c>
      <c r="O168" s="3">
        <f>IF(SalesData[[#This Row],[discount_given]] &gt; 0, SalesData[[#This Row],[sales_quantity]] * SalesData[[#This Row],[Discount_price]], 0)</f>
        <v>0</v>
      </c>
      <c r="P168" s="4">
        <f>((SalesData[[#This Row],[Sales with discount]]/SalesData[[#This Row],[total_revenue]])*100)/100</f>
        <v>0</v>
      </c>
      <c r="Q168" t="s">
        <v>50</v>
      </c>
      <c r="R168" s="9" t="s">
        <v>29</v>
      </c>
      <c r="S168" s="9" t="s">
        <v>35</v>
      </c>
      <c r="T168" s="10">
        <v>22252</v>
      </c>
      <c r="U168" s="9" t="s">
        <v>23</v>
      </c>
      <c r="V168" s="9" t="s">
        <v>39</v>
      </c>
      <c r="W168" s="9" t="s">
        <v>31</v>
      </c>
    </row>
    <row r="169" spans="1:23" x14ac:dyDescent="0.25">
      <c r="A169" s="1">
        <v>45157</v>
      </c>
      <c r="B169" s="9" t="s">
        <v>52</v>
      </c>
      <c r="C169" s="10">
        <v>174</v>
      </c>
      <c r="D169" s="9" t="s">
        <v>51</v>
      </c>
      <c r="E169" s="3">
        <v>1000</v>
      </c>
      <c r="F169" s="10">
        <v>67</v>
      </c>
      <c r="G169">
        <v>26</v>
      </c>
      <c r="H169" s="3">
        <v>2500</v>
      </c>
      <c r="I169" s="3">
        <f>SalesData[[#This Row],[cost_price]]*SalesData[[#This Row],[sales_quantity]]</f>
        <v>26000</v>
      </c>
      <c r="J169" s="3">
        <v>65000</v>
      </c>
      <c r="K169" s="4">
        <f>((SalesData[[#This Row],[Total Profit]]/SalesData[[#This Row],[total_revenue]])*100)/100</f>
        <v>0.6</v>
      </c>
      <c r="L169" s="3">
        <f>SalesData[[#This Row],[total_revenue]]-SalesData[[#This Row],[Total Cost]]</f>
        <v>39000</v>
      </c>
      <c r="M169" s="4">
        <v>0.05</v>
      </c>
      <c r="N169" s="3">
        <v>2375</v>
      </c>
      <c r="O169" s="3">
        <f>IF(SalesData[[#This Row],[discount_given]] &gt; 0, SalesData[[#This Row],[sales_quantity]] * SalesData[[#This Row],[Discount_price]], 0)</f>
        <v>61750</v>
      </c>
      <c r="P169" s="4">
        <f>((SalesData[[#This Row],[Sales with discount]]/SalesData[[#This Row],[total_revenue]])*100)/100</f>
        <v>0.95</v>
      </c>
      <c r="Q169" t="s">
        <v>20</v>
      </c>
      <c r="R169" s="9" t="s">
        <v>34</v>
      </c>
      <c r="S169" s="9" t="s">
        <v>22</v>
      </c>
      <c r="T169" s="10">
        <v>21094</v>
      </c>
      <c r="U169" s="9" t="s">
        <v>23</v>
      </c>
      <c r="V169" s="9" t="s">
        <v>39</v>
      </c>
      <c r="W169" s="9" t="s">
        <v>25</v>
      </c>
    </row>
    <row r="170" spans="1:23" x14ac:dyDescent="0.25">
      <c r="A170" s="1">
        <v>44894</v>
      </c>
      <c r="B170" s="9" t="s">
        <v>54</v>
      </c>
      <c r="C170" s="10">
        <v>175</v>
      </c>
      <c r="D170" s="9" t="s">
        <v>19</v>
      </c>
      <c r="E170" s="3">
        <v>2500</v>
      </c>
      <c r="F170" s="10">
        <v>119</v>
      </c>
      <c r="G170">
        <v>12</v>
      </c>
      <c r="H170" s="3">
        <v>5000</v>
      </c>
      <c r="I170" s="3">
        <f>SalesData[[#This Row],[cost_price]]*SalesData[[#This Row],[sales_quantity]]</f>
        <v>30000</v>
      </c>
      <c r="J170" s="3">
        <v>60000</v>
      </c>
      <c r="K170" s="4">
        <f>((SalesData[[#This Row],[Total Profit]]/SalesData[[#This Row],[total_revenue]])*100)/100</f>
        <v>0.5</v>
      </c>
      <c r="L170" s="3">
        <f>SalesData[[#This Row],[total_revenue]]-SalesData[[#This Row],[Total Cost]]</f>
        <v>30000</v>
      </c>
      <c r="M170" s="4">
        <v>0.06</v>
      </c>
      <c r="N170" s="3">
        <v>4700</v>
      </c>
      <c r="O170" s="3">
        <f>IF(SalesData[[#This Row],[discount_given]] &gt; 0, SalesData[[#This Row],[sales_quantity]] * SalesData[[#This Row],[Discount_price]], 0)</f>
        <v>56400</v>
      </c>
      <c r="P170" s="4">
        <f>((SalesData[[#This Row],[Sales with discount]]/SalesData[[#This Row],[total_revenue]])*100)/100</f>
        <v>0.94</v>
      </c>
      <c r="Q170" t="s">
        <v>50</v>
      </c>
      <c r="R170" s="9" t="s">
        <v>21</v>
      </c>
      <c r="S170" s="9" t="s">
        <v>22</v>
      </c>
      <c r="T170" s="10">
        <v>22844</v>
      </c>
      <c r="U170" s="9" t="s">
        <v>23</v>
      </c>
      <c r="V170" s="9" t="s">
        <v>40</v>
      </c>
      <c r="W170" s="9" t="s">
        <v>31</v>
      </c>
    </row>
    <row r="171" spans="1:23" x14ac:dyDescent="0.25">
      <c r="A171" s="1">
        <v>44742</v>
      </c>
      <c r="B171" s="9" t="s">
        <v>26</v>
      </c>
      <c r="C171" s="10">
        <v>176</v>
      </c>
      <c r="D171" s="9" t="s">
        <v>19</v>
      </c>
      <c r="E171" s="3">
        <v>2500</v>
      </c>
      <c r="F171" s="10">
        <v>28</v>
      </c>
      <c r="G171">
        <v>90</v>
      </c>
      <c r="H171" s="3">
        <v>5000</v>
      </c>
      <c r="I171" s="3">
        <f>SalesData[[#This Row],[cost_price]]*SalesData[[#This Row],[sales_quantity]]</f>
        <v>225000</v>
      </c>
      <c r="J171" s="3">
        <v>450000</v>
      </c>
      <c r="K171" s="4">
        <f>((SalesData[[#This Row],[Total Profit]]/SalesData[[#This Row],[total_revenue]])*100)/100</f>
        <v>0.5</v>
      </c>
      <c r="L171" s="3">
        <f>SalesData[[#This Row],[total_revenue]]-SalesData[[#This Row],[Total Cost]]</f>
        <v>225000</v>
      </c>
      <c r="M171" s="4">
        <v>0.1</v>
      </c>
      <c r="N171" s="3">
        <v>4500</v>
      </c>
      <c r="O171" s="3">
        <f>IF(SalesData[[#This Row],[discount_given]] &gt; 0, SalesData[[#This Row],[sales_quantity]] * SalesData[[#This Row],[Discount_price]], 0)</f>
        <v>405000</v>
      </c>
      <c r="P171" s="4">
        <f>((SalesData[[#This Row],[Sales with discount]]/SalesData[[#This Row],[total_revenue]])*100)/100</f>
        <v>0.9</v>
      </c>
      <c r="Q171" t="s">
        <v>50</v>
      </c>
      <c r="R171" s="9" t="s">
        <v>34</v>
      </c>
      <c r="S171" s="9" t="s">
        <v>35</v>
      </c>
      <c r="T171" s="10">
        <v>22485</v>
      </c>
      <c r="U171" s="9" t="s">
        <v>23</v>
      </c>
      <c r="V171" s="9" t="s">
        <v>39</v>
      </c>
      <c r="W171" s="9" t="s">
        <v>25</v>
      </c>
    </row>
    <row r="172" spans="1:23" x14ac:dyDescent="0.25">
      <c r="A172" s="1">
        <v>44981</v>
      </c>
      <c r="B172" s="9" t="s">
        <v>44</v>
      </c>
      <c r="C172" s="10">
        <v>177</v>
      </c>
      <c r="D172" s="9" t="s">
        <v>45</v>
      </c>
      <c r="E172" s="3">
        <v>3000</v>
      </c>
      <c r="F172" s="10">
        <v>53</v>
      </c>
      <c r="G172">
        <v>71</v>
      </c>
      <c r="H172" s="3">
        <v>7000</v>
      </c>
      <c r="I172" s="3">
        <f>SalesData[[#This Row],[cost_price]]*SalesData[[#This Row],[sales_quantity]]</f>
        <v>213000</v>
      </c>
      <c r="J172" s="3">
        <v>497000</v>
      </c>
      <c r="K172" s="4">
        <f>((SalesData[[#This Row],[Total Profit]]/SalesData[[#This Row],[total_revenue]])*100)/100</f>
        <v>0.5714285714285714</v>
      </c>
      <c r="L172" s="3">
        <f>SalesData[[#This Row],[total_revenue]]-SalesData[[#This Row],[Total Cost]]</f>
        <v>284000</v>
      </c>
      <c r="M172" s="4">
        <v>0.01</v>
      </c>
      <c r="N172" s="3">
        <v>6930</v>
      </c>
      <c r="O172" s="3">
        <f>IF(SalesData[[#This Row],[discount_given]] &gt; 0, SalesData[[#This Row],[sales_quantity]] * SalesData[[#This Row],[Discount_price]], 0)</f>
        <v>492030</v>
      </c>
      <c r="P172" s="4">
        <f>((SalesData[[#This Row],[Sales with discount]]/SalesData[[#This Row],[total_revenue]])*100)/100</f>
        <v>0.99</v>
      </c>
      <c r="Q172" t="s">
        <v>33</v>
      </c>
      <c r="R172" s="9" t="s">
        <v>21</v>
      </c>
      <c r="S172" s="9" t="s">
        <v>35</v>
      </c>
      <c r="T172" s="10">
        <v>21404</v>
      </c>
      <c r="U172" s="9" t="s">
        <v>36</v>
      </c>
      <c r="V172" s="9" t="s">
        <v>24</v>
      </c>
      <c r="W172" s="9" t="s">
        <v>25</v>
      </c>
    </row>
    <row r="173" spans="1:23" x14ac:dyDescent="0.25">
      <c r="A173" s="1">
        <v>44481</v>
      </c>
      <c r="B173" s="9" t="s">
        <v>41</v>
      </c>
      <c r="C173" s="10">
        <v>178</v>
      </c>
      <c r="D173" s="9" t="s">
        <v>48</v>
      </c>
      <c r="E173" s="3">
        <v>1500</v>
      </c>
      <c r="F173" s="10">
        <v>76</v>
      </c>
      <c r="G173">
        <v>25</v>
      </c>
      <c r="H173" s="3">
        <v>3500</v>
      </c>
      <c r="I173" s="3">
        <f>SalesData[[#This Row],[cost_price]]*SalesData[[#This Row],[sales_quantity]]</f>
        <v>37500</v>
      </c>
      <c r="J173" s="3">
        <v>87500</v>
      </c>
      <c r="K173" s="4">
        <f>((SalesData[[#This Row],[Total Profit]]/SalesData[[#This Row],[total_revenue]])*100)/100</f>
        <v>0.5714285714285714</v>
      </c>
      <c r="L173" s="3">
        <f>SalesData[[#This Row],[total_revenue]]-SalesData[[#This Row],[Total Cost]]</f>
        <v>50000</v>
      </c>
      <c r="M173" s="4">
        <v>0.09</v>
      </c>
      <c r="N173" s="3">
        <v>3185</v>
      </c>
      <c r="O173" s="3">
        <f>IF(SalesData[[#This Row],[discount_given]] &gt; 0, SalesData[[#This Row],[sales_quantity]] * SalesData[[#This Row],[Discount_price]], 0)</f>
        <v>79625</v>
      </c>
      <c r="P173" s="4">
        <f>((SalesData[[#This Row],[Sales with discount]]/SalesData[[#This Row],[total_revenue]])*100)/100</f>
        <v>0.91</v>
      </c>
      <c r="Q173" t="s">
        <v>28</v>
      </c>
      <c r="R173" s="9" t="s">
        <v>42</v>
      </c>
      <c r="S173" s="9" t="s">
        <v>22</v>
      </c>
      <c r="T173" s="10">
        <v>21499</v>
      </c>
      <c r="U173" s="9" t="s">
        <v>36</v>
      </c>
      <c r="V173" s="9" t="s">
        <v>39</v>
      </c>
      <c r="W173" s="9" t="s">
        <v>25</v>
      </c>
    </row>
    <row r="174" spans="1:23" x14ac:dyDescent="0.25">
      <c r="A174" s="1">
        <v>44763</v>
      </c>
      <c r="B174" s="9" t="s">
        <v>54</v>
      </c>
      <c r="C174" s="10">
        <v>179</v>
      </c>
      <c r="D174" s="9" t="s">
        <v>48</v>
      </c>
      <c r="E174" s="3">
        <v>1500</v>
      </c>
      <c r="F174" s="10">
        <v>145</v>
      </c>
      <c r="G174">
        <v>95</v>
      </c>
      <c r="H174" s="3">
        <v>3500</v>
      </c>
      <c r="I174" s="3">
        <f>SalesData[[#This Row],[cost_price]]*SalesData[[#This Row],[sales_quantity]]</f>
        <v>142500</v>
      </c>
      <c r="J174" s="3">
        <v>332500</v>
      </c>
      <c r="K174" s="4">
        <f>((SalesData[[#This Row],[Total Profit]]/SalesData[[#This Row],[total_revenue]])*100)/100</f>
        <v>0.5714285714285714</v>
      </c>
      <c r="L174" s="3">
        <f>SalesData[[#This Row],[total_revenue]]-SalesData[[#This Row],[Total Cost]]</f>
        <v>190000</v>
      </c>
      <c r="M174" s="4">
        <v>0</v>
      </c>
      <c r="N174" s="3">
        <v>3500</v>
      </c>
      <c r="O174" s="3">
        <f>IF(SalesData[[#This Row],[discount_given]] &gt; 0, SalesData[[#This Row],[sales_quantity]] * SalesData[[#This Row],[Discount_price]], 0)</f>
        <v>0</v>
      </c>
      <c r="P174" s="4">
        <f>((SalesData[[#This Row],[Sales with discount]]/SalesData[[#This Row],[total_revenue]])*100)/100</f>
        <v>0</v>
      </c>
      <c r="Q174" t="s">
        <v>20</v>
      </c>
      <c r="R174" s="9" t="s">
        <v>34</v>
      </c>
      <c r="S174" s="9" t="s">
        <v>30</v>
      </c>
      <c r="T174" s="10">
        <v>21772</v>
      </c>
      <c r="U174" s="9" t="s">
        <v>23</v>
      </c>
      <c r="V174" s="9" t="s">
        <v>40</v>
      </c>
      <c r="W174" s="9" t="s">
        <v>46</v>
      </c>
    </row>
    <row r="175" spans="1:23" x14ac:dyDescent="0.25">
      <c r="A175" s="1">
        <v>44875</v>
      </c>
      <c r="B175" s="9" t="s">
        <v>41</v>
      </c>
      <c r="C175" s="10">
        <v>180</v>
      </c>
      <c r="D175" s="9" t="s">
        <v>51</v>
      </c>
      <c r="E175" s="3">
        <v>1000</v>
      </c>
      <c r="F175" s="10">
        <v>45</v>
      </c>
      <c r="G175">
        <v>64</v>
      </c>
      <c r="H175" s="3">
        <v>2500</v>
      </c>
      <c r="I175" s="3">
        <f>SalesData[[#This Row],[cost_price]]*SalesData[[#This Row],[sales_quantity]]</f>
        <v>64000</v>
      </c>
      <c r="J175" s="3">
        <v>160000</v>
      </c>
      <c r="K175" s="4">
        <f>((SalesData[[#This Row],[Total Profit]]/SalesData[[#This Row],[total_revenue]])*100)/100</f>
        <v>0.6</v>
      </c>
      <c r="L175" s="3">
        <f>SalesData[[#This Row],[total_revenue]]-SalesData[[#This Row],[Total Cost]]</f>
        <v>96000</v>
      </c>
      <c r="M175" s="4">
        <v>0.08</v>
      </c>
      <c r="N175" s="3">
        <v>2300</v>
      </c>
      <c r="O175" s="3">
        <f>IF(SalesData[[#This Row],[discount_given]] &gt; 0, SalesData[[#This Row],[sales_quantity]] * SalesData[[#This Row],[Discount_price]], 0)</f>
        <v>147200</v>
      </c>
      <c r="P175" s="4">
        <f>((SalesData[[#This Row],[Sales with discount]]/SalesData[[#This Row],[total_revenue]])*100)/100</f>
        <v>0.92</v>
      </c>
      <c r="Q175" t="s">
        <v>50</v>
      </c>
      <c r="R175" s="9" t="s">
        <v>21</v>
      </c>
      <c r="S175" s="9" t="s">
        <v>30</v>
      </c>
      <c r="T175" s="10">
        <v>21581</v>
      </c>
      <c r="U175" s="9" t="s">
        <v>36</v>
      </c>
      <c r="V175" s="9" t="s">
        <v>40</v>
      </c>
      <c r="W175" s="9" t="s">
        <v>46</v>
      </c>
    </row>
    <row r="176" spans="1:23" x14ac:dyDescent="0.25">
      <c r="A176" s="1">
        <v>44763</v>
      </c>
      <c r="B176" s="9" t="s">
        <v>53</v>
      </c>
      <c r="C176" s="10">
        <v>181</v>
      </c>
      <c r="D176" s="9" t="s">
        <v>27</v>
      </c>
      <c r="E176" s="3">
        <v>1500</v>
      </c>
      <c r="F176" s="10">
        <v>103</v>
      </c>
      <c r="G176">
        <v>7</v>
      </c>
      <c r="H176" s="3">
        <v>3000</v>
      </c>
      <c r="I176" s="3">
        <f>SalesData[[#This Row],[cost_price]]*SalesData[[#This Row],[sales_quantity]]</f>
        <v>10500</v>
      </c>
      <c r="J176" s="3">
        <v>21000</v>
      </c>
      <c r="K176" s="4">
        <f>((SalesData[[#This Row],[Total Profit]]/SalesData[[#This Row],[total_revenue]])*100)/100</f>
        <v>0.5</v>
      </c>
      <c r="L176" s="3">
        <f>SalesData[[#This Row],[total_revenue]]-SalesData[[#This Row],[Total Cost]]</f>
        <v>10500</v>
      </c>
      <c r="M176" s="4">
        <v>0.05</v>
      </c>
      <c r="N176" s="3">
        <v>2850</v>
      </c>
      <c r="O176" s="3">
        <f>IF(SalesData[[#This Row],[discount_given]] &gt; 0, SalesData[[#This Row],[sales_quantity]] * SalesData[[#This Row],[Discount_price]], 0)</f>
        <v>19950</v>
      </c>
      <c r="P176" s="4">
        <f>((SalesData[[#This Row],[Sales with discount]]/SalesData[[#This Row],[total_revenue]])*100)/100</f>
        <v>0.95</v>
      </c>
      <c r="Q176" t="s">
        <v>28</v>
      </c>
      <c r="R176" s="9" t="s">
        <v>21</v>
      </c>
      <c r="S176" s="9" t="s">
        <v>30</v>
      </c>
      <c r="T176" s="10">
        <v>21479</v>
      </c>
      <c r="U176" s="9" t="s">
        <v>36</v>
      </c>
      <c r="V176" s="9" t="s">
        <v>40</v>
      </c>
      <c r="W176" s="9" t="s">
        <v>31</v>
      </c>
    </row>
    <row r="177" spans="1:23" x14ac:dyDescent="0.25">
      <c r="A177" s="1">
        <v>44696</v>
      </c>
      <c r="B177" s="9" t="s">
        <v>43</v>
      </c>
      <c r="C177" s="10">
        <v>182</v>
      </c>
      <c r="D177" s="9" t="s">
        <v>27</v>
      </c>
      <c r="E177" s="3">
        <v>1500</v>
      </c>
      <c r="F177" s="10">
        <v>82</v>
      </c>
      <c r="G177">
        <v>12</v>
      </c>
      <c r="H177" s="3">
        <v>3000</v>
      </c>
      <c r="I177" s="3">
        <f>SalesData[[#This Row],[cost_price]]*SalesData[[#This Row],[sales_quantity]]</f>
        <v>18000</v>
      </c>
      <c r="J177" s="3">
        <v>36000</v>
      </c>
      <c r="K177" s="4">
        <f>((SalesData[[#This Row],[Total Profit]]/SalesData[[#This Row],[total_revenue]])*100)/100</f>
        <v>0.5</v>
      </c>
      <c r="L177" s="3">
        <f>SalesData[[#This Row],[total_revenue]]-SalesData[[#This Row],[Total Cost]]</f>
        <v>18000</v>
      </c>
      <c r="M177" s="4">
        <v>7.0000000000000007E-2</v>
      </c>
      <c r="N177" s="3">
        <v>2790</v>
      </c>
      <c r="O177" s="3">
        <f>IF(SalesData[[#This Row],[discount_given]] &gt; 0, SalesData[[#This Row],[sales_quantity]] * SalesData[[#This Row],[Discount_price]], 0)</f>
        <v>33480</v>
      </c>
      <c r="P177" s="4">
        <f>((SalesData[[#This Row],[Sales with discount]]/SalesData[[#This Row],[total_revenue]])*100)/100</f>
        <v>0.93</v>
      </c>
      <c r="Q177" t="s">
        <v>28</v>
      </c>
      <c r="R177" s="9" t="s">
        <v>42</v>
      </c>
      <c r="S177" s="9" t="s">
        <v>35</v>
      </c>
      <c r="T177" s="10">
        <v>22306</v>
      </c>
      <c r="U177" s="9" t="s">
        <v>23</v>
      </c>
      <c r="V177" s="9" t="s">
        <v>39</v>
      </c>
      <c r="W177" s="9" t="s">
        <v>46</v>
      </c>
    </row>
    <row r="178" spans="1:23" x14ac:dyDescent="0.25">
      <c r="A178" s="1">
        <v>44739</v>
      </c>
      <c r="B178" s="9" t="s">
        <v>32</v>
      </c>
      <c r="C178" s="10">
        <v>183</v>
      </c>
      <c r="D178" s="9" t="s">
        <v>19</v>
      </c>
      <c r="E178" s="3">
        <v>2500</v>
      </c>
      <c r="F178" s="10">
        <v>129</v>
      </c>
      <c r="G178">
        <v>100</v>
      </c>
      <c r="H178" s="3">
        <v>5000</v>
      </c>
      <c r="I178" s="3">
        <f>SalesData[[#This Row],[cost_price]]*SalesData[[#This Row],[sales_quantity]]</f>
        <v>250000</v>
      </c>
      <c r="J178" s="3">
        <v>500000</v>
      </c>
      <c r="K178" s="4">
        <f>((SalesData[[#This Row],[Total Profit]]/SalesData[[#This Row],[total_revenue]])*100)/100</f>
        <v>0.5</v>
      </c>
      <c r="L178" s="3">
        <f>SalesData[[#This Row],[total_revenue]]-SalesData[[#This Row],[Total Cost]]</f>
        <v>250000</v>
      </c>
      <c r="M178" s="4">
        <v>0.09</v>
      </c>
      <c r="N178" s="3">
        <v>4550</v>
      </c>
      <c r="O178" s="3">
        <f>IF(SalesData[[#This Row],[discount_given]] &gt; 0, SalesData[[#This Row],[sales_quantity]] * SalesData[[#This Row],[Discount_price]], 0)</f>
        <v>455000</v>
      </c>
      <c r="P178" s="4">
        <f>((SalesData[[#This Row],[Sales with discount]]/SalesData[[#This Row],[total_revenue]])*100)/100</f>
        <v>0.91</v>
      </c>
      <c r="Q178" t="s">
        <v>28</v>
      </c>
      <c r="R178" s="9" t="s">
        <v>21</v>
      </c>
      <c r="S178" s="9" t="s">
        <v>35</v>
      </c>
      <c r="T178" s="10">
        <v>21679</v>
      </c>
      <c r="U178" s="9" t="s">
        <v>36</v>
      </c>
      <c r="V178" s="9" t="s">
        <v>39</v>
      </c>
      <c r="W178" s="9" t="s">
        <v>46</v>
      </c>
    </row>
    <row r="179" spans="1:23" x14ac:dyDescent="0.25">
      <c r="A179" s="1">
        <v>45155</v>
      </c>
      <c r="B179" s="9" t="s">
        <v>54</v>
      </c>
      <c r="C179" s="10">
        <v>184</v>
      </c>
      <c r="D179" s="9" t="s">
        <v>45</v>
      </c>
      <c r="E179" s="3">
        <v>3000</v>
      </c>
      <c r="F179" s="10">
        <v>126</v>
      </c>
      <c r="G179">
        <v>81</v>
      </c>
      <c r="H179" s="3">
        <v>7000</v>
      </c>
      <c r="I179" s="3">
        <f>SalesData[[#This Row],[cost_price]]*SalesData[[#This Row],[sales_quantity]]</f>
        <v>243000</v>
      </c>
      <c r="J179" s="3">
        <v>567000</v>
      </c>
      <c r="K179" s="4">
        <f>((SalesData[[#This Row],[Total Profit]]/SalesData[[#This Row],[total_revenue]])*100)/100</f>
        <v>0.5714285714285714</v>
      </c>
      <c r="L179" s="3">
        <f>SalesData[[#This Row],[total_revenue]]-SalesData[[#This Row],[Total Cost]]</f>
        <v>324000</v>
      </c>
      <c r="M179" s="4">
        <v>0.08</v>
      </c>
      <c r="N179" s="3">
        <v>6440</v>
      </c>
      <c r="O179" s="3">
        <f>IF(SalesData[[#This Row],[discount_given]] &gt; 0, SalesData[[#This Row],[sales_quantity]] * SalesData[[#This Row],[Discount_price]], 0)</f>
        <v>521640</v>
      </c>
      <c r="P179" s="4">
        <f>((SalesData[[#This Row],[Sales with discount]]/SalesData[[#This Row],[total_revenue]])*100)/100</f>
        <v>0.92</v>
      </c>
      <c r="Q179" t="s">
        <v>28</v>
      </c>
      <c r="R179" s="9" t="s">
        <v>21</v>
      </c>
      <c r="S179" s="9" t="s">
        <v>22</v>
      </c>
      <c r="T179" s="10">
        <v>22626</v>
      </c>
      <c r="U179" s="9" t="s">
        <v>36</v>
      </c>
      <c r="V179" s="9" t="s">
        <v>24</v>
      </c>
      <c r="W179" s="9" t="s">
        <v>46</v>
      </c>
    </row>
    <row r="180" spans="1:23" x14ac:dyDescent="0.25">
      <c r="A180" s="1">
        <v>44630</v>
      </c>
      <c r="B180" s="9" t="s">
        <v>44</v>
      </c>
      <c r="C180" s="10">
        <v>185</v>
      </c>
      <c r="D180" s="9" t="s">
        <v>19</v>
      </c>
      <c r="E180" s="3">
        <v>2500</v>
      </c>
      <c r="F180" s="10">
        <v>82</v>
      </c>
      <c r="G180">
        <v>26</v>
      </c>
      <c r="H180" s="3">
        <v>5000</v>
      </c>
      <c r="I180" s="3">
        <f>SalesData[[#This Row],[cost_price]]*SalesData[[#This Row],[sales_quantity]]</f>
        <v>65000</v>
      </c>
      <c r="J180" s="3">
        <v>130000</v>
      </c>
      <c r="K180" s="4">
        <f>((SalesData[[#This Row],[Total Profit]]/SalesData[[#This Row],[total_revenue]])*100)/100</f>
        <v>0.5</v>
      </c>
      <c r="L180" s="3">
        <f>SalesData[[#This Row],[total_revenue]]-SalesData[[#This Row],[Total Cost]]</f>
        <v>65000</v>
      </c>
      <c r="M180" s="4">
        <v>0.01</v>
      </c>
      <c r="N180" s="3">
        <v>4950</v>
      </c>
      <c r="O180" s="3">
        <f>IF(SalesData[[#This Row],[discount_given]] &gt; 0, SalesData[[#This Row],[sales_quantity]] * SalesData[[#This Row],[Discount_price]], 0)</f>
        <v>128700</v>
      </c>
      <c r="P180" s="4">
        <f>((SalesData[[#This Row],[Sales with discount]]/SalesData[[#This Row],[total_revenue]])*100)/100</f>
        <v>0.99</v>
      </c>
      <c r="Q180" t="s">
        <v>33</v>
      </c>
      <c r="R180" s="9" t="s">
        <v>29</v>
      </c>
      <c r="S180" s="9" t="s">
        <v>35</v>
      </c>
      <c r="T180" s="10">
        <v>22911</v>
      </c>
      <c r="U180" s="9" t="s">
        <v>23</v>
      </c>
      <c r="V180" s="9" t="s">
        <v>39</v>
      </c>
      <c r="W180" s="9" t="s">
        <v>46</v>
      </c>
    </row>
    <row r="181" spans="1:23" x14ac:dyDescent="0.25">
      <c r="A181" s="1">
        <v>44554</v>
      </c>
      <c r="B181" s="9" t="s">
        <v>47</v>
      </c>
      <c r="C181" s="10">
        <v>186</v>
      </c>
      <c r="D181" s="9" t="s">
        <v>19</v>
      </c>
      <c r="E181" s="3">
        <v>2500</v>
      </c>
      <c r="F181" s="10">
        <v>135</v>
      </c>
      <c r="G181">
        <v>66</v>
      </c>
      <c r="H181" s="3">
        <v>5000</v>
      </c>
      <c r="I181" s="3">
        <f>SalesData[[#This Row],[cost_price]]*SalesData[[#This Row],[sales_quantity]]</f>
        <v>165000</v>
      </c>
      <c r="J181" s="3">
        <v>330000</v>
      </c>
      <c r="K181" s="4">
        <f>((SalesData[[#This Row],[Total Profit]]/SalesData[[#This Row],[total_revenue]])*100)/100</f>
        <v>0.5</v>
      </c>
      <c r="L181" s="3">
        <f>SalesData[[#This Row],[total_revenue]]-SalesData[[#This Row],[Total Cost]]</f>
        <v>165000</v>
      </c>
      <c r="M181" s="4">
        <v>0.08</v>
      </c>
      <c r="N181" s="3">
        <v>4600</v>
      </c>
      <c r="O181" s="3">
        <f>IF(SalesData[[#This Row],[discount_given]] &gt; 0, SalesData[[#This Row],[sales_quantity]] * SalesData[[#This Row],[Discount_price]], 0)</f>
        <v>303600</v>
      </c>
      <c r="P181" s="4">
        <f>((SalesData[[#This Row],[Sales with discount]]/SalesData[[#This Row],[total_revenue]])*100)/100</f>
        <v>0.92</v>
      </c>
      <c r="Q181" t="s">
        <v>20</v>
      </c>
      <c r="R181" s="9" t="s">
        <v>34</v>
      </c>
      <c r="S181" s="9" t="s">
        <v>35</v>
      </c>
      <c r="T181" s="10">
        <v>21025</v>
      </c>
      <c r="U181" s="9" t="s">
        <v>23</v>
      </c>
      <c r="V181" s="9" t="s">
        <v>24</v>
      </c>
      <c r="W181" s="9" t="s">
        <v>25</v>
      </c>
    </row>
    <row r="182" spans="1:23" x14ac:dyDescent="0.25">
      <c r="A182" s="1">
        <v>44650</v>
      </c>
      <c r="B182" s="9" t="s">
        <v>32</v>
      </c>
      <c r="C182" s="10">
        <v>187</v>
      </c>
      <c r="D182" s="9" t="s">
        <v>48</v>
      </c>
      <c r="E182" s="3">
        <v>1500</v>
      </c>
      <c r="F182" s="10">
        <v>128</v>
      </c>
      <c r="G182">
        <v>39</v>
      </c>
      <c r="H182" s="3">
        <v>3500</v>
      </c>
      <c r="I182" s="3">
        <f>SalesData[[#This Row],[cost_price]]*SalesData[[#This Row],[sales_quantity]]</f>
        <v>58500</v>
      </c>
      <c r="J182" s="3">
        <v>136500</v>
      </c>
      <c r="K182" s="4">
        <f>((SalesData[[#This Row],[Total Profit]]/SalesData[[#This Row],[total_revenue]])*100)/100</f>
        <v>0.5714285714285714</v>
      </c>
      <c r="L182" s="3">
        <f>SalesData[[#This Row],[total_revenue]]-SalesData[[#This Row],[Total Cost]]</f>
        <v>78000</v>
      </c>
      <c r="M182" s="4">
        <v>0.1</v>
      </c>
      <c r="N182" s="3">
        <v>3150</v>
      </c>
      <c r="O182" s="3">
        <f>IF(SalesData[[#This Row],[discount_given]] &gt; 0, SalesData[[#This Row],[sales_quantity]] * SalesData[[#This Row],[Discount_price]], 0)</f>
        <v>122850</v>
      </c>
      <c r="P182" s="4">
        <f>((SalesData[[#This Row],[Sales with discount]]/SalesData[[#This Row],[total_revenue]])*100)/100</f>
        <v>0.9</v>
      </c>
      <c r="Q182" t="s">
        <v>20</v>
      </c>
      <c r="R182" s="9" t="s">
        <v>21</v>
      </c>
      <c r="S182" s="9" t="s">
        <v>35</v>
      </c>
      <c r="T182" s="10">
        <v>22588</v>
      </c>
      <c r="U182" s="9" t="s">
        <v>36</v>
      </c>
      <c r="V182" s="9" t="s">
        <v>40</v>
      </c>
      <c r="W182" s="9" t="s">
        <v>46</v>
      </c>
    </row>
    <row r="183" spans="1:23" x14ac:dyDescent="0.25">
      <c r="A183" s="1">
        <v>44751</v>
      </c>
      <c r="B183" s="9" t="s">
        <v>41</v>
      </c>
      <c r="C183" s="10">
        <v>188</v>
      </c>
      <c r="D183" s="9" t="s">
        <v>19</v>
      </c>
      <c r="E183" s="3">
        <v>2500</v>
      </c>
      <c r="F183" s="10">
        <v>27</v>
      </c>
      <c r="G183">
        <v>30</v>
      </c>
      <c r="H183" s="3">
        <v>5000</v>
      </c>
      <c r="I183" s="3">
        <f>SalesData[[#This Row],[cost_price]]*SalesData[[#This Row],[sales_quantity]]</f>
        <v>75000</v>
      </c>
      <c r="J183" s="3">
        <v>150000</v>
      </c>
      <c r="K183" s="4">
        <f>((SalesData[[#This Row],[Total Profit]]/SalesData[[#This Row],[total_revenue]])*100)/100</f>
        <v>0.5</v>
      </c>
      <c r="L183" s="3">
        <f>SalesData[[#This Row],[total_revenue]]-SalesData[[#This Row],[Total Cost]]</f>
        <v>75000</v>
      </c>
      <c r="M183" s="4">
        <v>0.08</v>
      </c>
      <c r="N183" s="3">
        <v>4600</v>
      </c>
      <c r="O183" s="3">
        <f>IF(SalesData[[#This Row],[discount_given]] &gt; 0, SalesData[[#This Row],[sales_quantity]] * SalesData[[#This Row],[Discount_price]], 0)</f>
        <v>138000</v>
      </c>
      <c r="P183" s="4">
        <f>((SalesData[[#This Row],[Sales with discount]]/SalesData[[#This Row],[total_revenue]])*100)/100</f>
        <v>0.92</v>
      </c>
      <c r="Q183" t="s">
        <v>38</v>
      </c>
      <c r="R183" s="9" t="s">
        <v>42</v>
      </c>
      <c r="S183" s="9" t="s">
        <v>30</v>
      </c>
      <c r="T183" s="10">
        <v>22974</v>
      </c>
      <c r="U183" s="9" t="s">
        <v>36</v>
      </c>
      <c r="V183" s="9" t="s">
        <v>24</v>
      </c>
      <c r="W183" s="9" t="s">
        <v>31</v>
      </c>
    </row>
    <row r="184" spans="1:23" x14ac:dyDescent="0.25">
      <c r="A184" s="1">
        <v>45176</v>
      </c>
      <c r="B184" s="9" t="s">
        <v>43</v>
      </c>
      <c r="C184" s="10">
        <v>189</v>
      </c>
      <c r="D184" s="9" t="s">
        <v>19</v>
      </c>
      <c r="E184" s="3">
        <v>2500</v>
      </c>
      <c r="F184" s="10">
        <v>128</v>
      </c>
      <c r="G184">
        <v>64</v>
      </c>
      <c r="H184" s="3">
        <v>5000</v>
      </c>
      <c r="I184" s="3">
        <f>SalesData[[#This Row],[cost_price]]*SalesData[[#This Row],[sales_quantity]]</f>
        <v>160000</v>
      </c>
      <c r="J184" s="3">
        <v>320000</v>
      </c>
      <c r="K184" s="4">
        <f>((SalesData[[#This Row],[Total Profit]]/SalesData[[#This Row],[total_revenue]])*100)/100</f>
        <v>0.5</v>
      </c>
      <c r="L184" s="3">
        <f>SalesData[[#This Row],[total_revenue]]-SalesData[[#This Row],[Total Cost]]</f>
        <v>160000</v>
      </c>
      <c r="M184" s="4">
        <v>0.02</v>
      </c>
      <c r="N184" s="3">
        <v>4900</v>
      </c>
      <c r="O184" s="3">
        <f>IF(SalesData[[#This Row],[discount_given]] &gt; 0, SalesData[[#This Row],[sales_quantity]] * SalesData[[#This Row],[Discount_price]], 0)</f>
        <v>313600</v>
      </c>
      <c r="P184" s="4">
        <f>((SalesData[[#This Row],[Sales with discount]]/SalesData[[#This Row],[total_revenue]])*100)/100</f>
        <v>0.98</v>
      </c>
      <c r="Q184" t="s">
        <v>20</v>
      </c>
      <c r="R184" s="9" t="s">
        <v>34</v>
      </c>
      <c r="S184" s="9" t="s">
        <v>30</v>
      </c>
      <c r="T184" s="10">
        <v>21254</v>
      </c>
      <c r="U184" s="9" t="s">
        <v>23</v>
      </c>
      <c r="V184" s="9" t="s">
        <v>40</v>
      </c>
      <c r="W184" s="9" t="s">
        <v>31</v>
      </c>
    </row>
    <row r="185" spans="1:23" x14ac:dyDescent="0.25">
      <c r="A185" s="1">
        <v>44942</v>
      </c>
      <c r="B185" s="9" t="s">
        <v>32</v>
      </c>
      <c r="C185" s="10">
        <v>191</v>
      </c>
      <c r="D185" s="9" t="s">
        <v>27</v>
      </c>
      <c r="E185" s="3">
        <v>1500</v>
      </c>
      <c r="F185" s="10">
        <v>142</v>
      </c>
      <c r="G185">
        <v>47</v>
      </c>
      <c r="H185" s="3">
        <v>3000</v>
      </c>
      <c r="I185" s="3">
        <f>SalesData[[#This Row],[cost_price]]*SalesData[[#This Row],[sales_quantity]]</f>
        <v>70500</v>
      </c>
      <c r="J185" s="3">
        <v>141000</v>
      </c>
      <c r="K185" s="4">
        <f>((SalesData[[#This Row],[Total Profit]]/SalesData[[#This Row],[total_revenue]])*100)/100</f>
        <v>0.5</v>
      </c>
      <c r="L185" s="3">
        <f>SalesData[[#This Row],[total_revenue]]-SalesData[[#This Row],[Total Cost]]</f>
        <v>70500</v>
      </c>
      <c r="M185" s="4">
        <v>0.03</v>
      </c>
      <c r="N185" s="3">
        <v>2910</v>
      </c>
      <c r="O185" s="3">
        <f>IF(SalesData[[#This Row],[discount_given]] &gt; 0, SalesData[[#This Row],[sales_quantity]] * SalesData[[#This Row],[Discount_price]], 0)</f>
        <v>136770</v>
      </c>
      <c r="P185" s="4">
        <f>((SalesData[[#This Row],[Sales with discount]]/SalesData[[#This Row],[total_revenue]])*100)/100</f>
        <v>0.97</v>
      </c>
      <c r="Q185" t="s">
        <v>28</v>
      </c>
      <c r="R185" s="9" t="s">
        <v>34</v>
      </c>
      <c r="S185" s="9" t="s">
        <v>22</v>
      </c>
      <c r="T185" s="10">
        <v>21707</v>
      </c>
      <c r="U185" s="9" t="s">
        <v>36</v>
      </c>
      <c r="V185" s="9" t="s">
        <v>39</v>
      </c>
      <c r="W185" s="9" t="s">
        <v>31</v>
      </c>
    </row>
    <row r="186" spans="1:23" x14ac:dyDescent="0.25">
      <c r="A186" s="1">
        <v>44855</v>
      </c>
      <c r="B186" s="9" t="s">
        <v>47</v>
      </c>
      <c r="C186" s="10">
        <v>192</v>
      </c>
      <c r="D186" s="9" t="s">
        <v>45</v>
      </c>
      <c r="E186" s="3">
        <v>3000</v>
      </c>
      <c r="F186" s="10">
        <v>139</v>
      </c>
      <c r="G186">
        <v>95</v>
      </c>
      <c r="H186" s="3">
        <v>7000</v>
      </c>
      <c r="I186" s="3">
        <f>SalesData[[#This Row],[cost_price]]*SalesData[[#This Row],[sales_quantity]]</f>
        <v>285000</v>
      </c>
      <c r="J186" s="3">
        <v>665000</v>
      </c>
      <c r="K186" s="4">
        <f>((SalesData[[#This Row],[Total Profit]]/SalesData[[#This Row],[total_revenue]])*100)/100</f>
        <v>0.5714285714285714</v>
      </c>
      <c r="L186" s="3">
        <f>SalesData[[#This Row],[total_revenue]]-SalesData[[#This Row],[Total Cost]]</f>
        <v>380000</v>
      </c>
      <c r="M186" s="4">
        <v>0.04</v>
      </c>
      <c r="N186" s="3">
        <v>6720</v>
      </c>
      <c r="O186" s="3">
        <f>IF(SalesData[[#This Row],[discount_given]] &gt; 0, SalesData[[#This Row],[sales_quantity]] * SalesData[[#This Row],[Discount_price]], 0)</f>
        <v>638400</v>
      </c>
      <c r="P186" s="4">
        <f>((SalesData[[#This Row],[Sales with discount]]/SalesData[[#This Row],[total_revenue]])*100)/100</f>
        <v>0.96</v>
      </c>
      <c r="Q186" t="s">
        <v>33</v>
      </c>
      <c r="R186" s="9" t="s">
        <v>21</v>
      </c>
      <c r="S186" s="9" t="s">
        <v>35</v>
      </c>
      <c r="T186" s="10">
        <v>21288</v>
      </c>
      <c r="U186" s="9" t="s">
        <v>36</v>
      </c>
      <c r="V186" s="9" t="s">
        <v>39</v>
      </c>
      <c r="W186" s="9" t="s">
        <v>31</v>
      </c>
    </row>
    <row r="187" spans="1:23" x14ac:dyDescent="0.25">
      <c r="A187" s="1">
        <v>45110</v>
      </c>
      <c r="B187" s="9" t="s">
        <v>54</v>
      </c>
      <c r="C187" s="10">
        <v>193</v>
      </c>
      <c r="D187" s="9" t="s">
        <v>19</v>
      </c>
      <c r="E187" s="3">
        <v>2500</v>
      </c>
      <c r="F187" s="10">
        <v>68</v>
      </c>
      <c r="G187">
        <v>24</v>
      </c>
      <c r="H187" s="3">
        <v>5000</v>
      </c>
      <c r="I187" s="3">
        <f>SalesData[[#This Row],[cost_price]]*SalesData[[#This Row],[sales_quantity]]</f>
        <v>60000</v>
      </c>
      <c r="J187" s="3">
        <v>120000</v>
      </c>
      <c r="K187" s="4">
        <f>((SalesData[[#This Row],[Total Profit]]/SalesData[[#This Row],[total_revenue]])*100)/100</f>
        <v>0.5</v>
      </c>
      <c r="L187" s="3">
        <f>SalesData[[#This Row],[total_revenue]]-SalesData[[#This Row],[Total Cost]]</f>
        <v>60000</v>
      </c>
      <c r="M187" s="4">
        <v>0.09</v>
      </c>
      <c r="N187" s="3">
        <v>4550</v>
      </c>
      <c r="O187" s="3">
        <f>IF(SalesData[[#This Row],[discount_given]] &gt; 0, SalesData[[#This Row],[sales_quantity]] * SalesData[[#This Row],[Discount_price]], 0)</f>
        <v>109200</v>
      </c>
      <c r="P187" s="4">
        <f>((SalesData[[#This Row],[Sales with discount]]/SalesData[[#This Row],[total_revenue]])*100)/100</f>
        <v>0.91</v>
      </c>
      <c r="Q187" t="s">
        <v>50</v>
      </c>
      <c r="R187" s="9" t="s">
        <v>21</v>
      </c>
      <c r="S187" s="9" t="s">
        <v>22</v>
      </c>
      <c r="T187" s="10">
        <v>21510</v>
      </c>
      <c r="U187" s="9" t="s">
        <v>36</v>
      </c>
      <c r="V187" s="9" t="s">
        <v>40</v>
      </c>
      <c r="W187" s="9" t="s">
        <v>31</v>
      </c>
    </row>
    <row r="188" spans="1:23" x14ac:dyDescent="0.25">
      <c r="A188" s="1">
        <v>44771</v>
      </c>
      <c r="B188" s="9" t="s">
        <v>52</v>
      </c>
      <c r="C188" s="10">
        <v>194</v>
      </c>
      <c r="D188" s="9" t="s">
        <v>19</v>
      </c>
      <c r="E188" s="3">
        <v>2500</v>
      </c>
      <c r="F188" s="10">
        <v>43</v>
      </c>
      <c r="G188">
        <v>27</v>
      </c>
      <c r="H188" s="3">
        <v>5000</v>
      </c>
      <c r="I188" s="3">
        <f>SalesData[[#This Row],[cost_price]]*SalesData[[#This Row],[sales_quantity]]</f>
        <v>67500</v>
      </c>
      <c r="J188" s="3">
        <v>135000</v>
      </c>
      <c r="K188" s="4">
        <f>((SalesData[[#This Row],[Total Profit]]/SalesData[[#This Row],[total_revenue]])*100)/100</f>
        <v>0.5</v>
      </c>
      <c r="L188" s="3">
        <f>SalesData[[#This Row],[total_revenue]]-SalesData[[#This Row],[Total Cost]]</f>
        <v>67500</v>
      </c>
      <c r="M188" s="4">
        <v>0.02</v>
      </c>
      <c r="N188" s="3">
        <v>4900</v>
      </c>
      <c r="O188" s="3">
        <f>IF(SalesData[[#This Row],[discount_given]] &gt; 0, SalesData[[#This Row],[sales_quantity]] * SalesData[[#This Row],[Discount_price]], 0)</f>
        <v>132300</v>
      </c>
      <c r="P188" s="4">
        <f>((SalesData[[#This Row],[Sales with discount]]/SalesData[[#This Row],[total_revenue]])*100)/100</f>
        <v>0.98</v>
      </c>
      <c r="Q188" t="s">
        <v>28</v>
      </c>
      <c r="R188" s="9" t="s">
        <v>29</v>
      </c>
      <c r="S188" s="9" t="s">
        <v>35</v>
      </c>
      <c r="T188" s="10">
        <v>22087</v>
      </c>
      <c r="U188" s="9" t="s">
        <v>23</v>
      </c>
      <c r="V188" s="9" t="s">
        <v>40</v>
      </c>
      <c r="W188" s="9" t="s">
        <v>46</v>
      </c>
    </row>
    <row r="189" spans="1:23" x14ac:dyDescent="0.25">
      <c r="A189" s="1">
        <v>45206</v>
      </c>
      <c r="B189" s="9" t="s">
        <v>26</v>
      </c>
      <c r="C189" s="10">
        <v>195</v>
      </c>
      <c r="D189" s="9" t="s">
        <v>19</v>
      </c>
      <c r="E189" s="3">
        <v>2500</v>
      </c>
      <c r="F189" s="10">
        <v>49</v>
      </c>
      <c r="G189">
        <v>23</v>
      </c>
      <c r="H189" s="3">
        <v>5000</v>
      </c>
      <c r="I189" s="3">
        <f>SalesData[[#This Row],[cost_price]]*SalesData[[#This Row],[sales_quantity]]</f>
        <v>57500</v>
      </c>
      <c r="J189" s="3">
        <v>115000</v>
      </c>
      <c r="K189" s="4">
        <f>((SalesData[[#This Row],[Total Profit]]/SalesData[[#This Row],[total_revenue]])*100)/100</f>
        <v>0.5</v>
      </c>
      <c r="L189" s="3">
        <f>SalesData[[#This Row],[total_revenue]]-SalesData[[#This Row],[Total Cost]]</f>
        <v>57500</v>
      </c>
      <c r="M189" s="4">
        <v>7.0000000000000007E-2</v>
      </c>
      <c r="N189" s="3">
        <v>4650</v>
      </c>
      <c r="O189" s="3">
        <f>IF(SalesData[[#This Row],[discount_given]] &gt; 0, SalesData[[#This Row],[sales_quantity]] * SalesData[[#This Row],[Discount_price]], 0)</f>
        <v>106950</v>
      </c>
      <c r="P189" s="4">
        <f>((SalesData[[#This Row],[Sales with discount]]/SalesData[[#This Row],[total_revenue]])*100)/100</f>
        <v>0.93</v>
      </c>
      <c r="Q189" t="s">
        <v>28</v>
      </c>
      <c r="R189" s="9" t="s">
        <v>21</v>
      </c>
      <c r="S189" s="9" t="s">
        <v>22</v>
      </c>
      <c r="T189" s="10">
        <v>22059</v>
      </c>
      <c r="U189" s="9" t="s">
        <v>23</v>
      </c>
      <c r="V189" s="9" t="s">
        <v>40</v>
      </c>
      <c r="W189" s="9" t="s">
        <v>46</v>
      </c>
    </row>
    <row r="190" spans="1:23" x14ac:dyDescent="0.25">
      <c r="A190" s="1">
        <v>44639</v>
      </c>
      <c r="B190" s="9" t="s">
        <v>41</v>
      </c>
      <c r="C190" s="10">
        <v>196</v>
      </c>
      <c r="D190" s="9" t="s">
        <v>51</v>
      </c>
      <c r="E190" s="3">
        <v>1000</v>
      </c>
      <c r="F190" s="10">
        <v>127</v>
      </c>
      <c r="G190">
        <v>3</v>
      </c>
      <c r="H190" s="3">
        <v>2500</v>
      </c>
      <c r="I190" s="3">
        <f>SalesData[[#This Row],[cost_price]]*SalesData[[#This Row],[sales_quantity]]</f>
        <v>3000</v>
      </c>
      <c r="J190" s="3">
        <v>7500</v>
      </c>
      <c r="K190" s="4">
        <f>((SalesData[[#This Row],[Total Profit]]/SalesData[[#This Row],[total_revenue]])*100)/100</f>
        <v>0.6</v>
      </c>
      <c r="L190" s="3">
        <f>SalesData[[#This Row],[total_revenue]]-SalesData[[#This Row],[Total Cost]]</f>
        <v>4500</v>
      </c>
      <c r="M190" s="4">
        <v>0</v>
      </c>
      <c r="N190" s="3">
        <v>2500</v>
      </c>
      <c r="O190" s="3">
        <f>IF(SalesData[[#This Row],[discount_given]] &gt; 0, SalesData[[#This Row],[sales_quantity]] * SalesData[[#This Row],[Discount_price]], 0)</f>
        <v>0</v>
      </c>
      <c r="P190" s="4">
        <f>((SalesData[[#This Row],[Sales with discount]]/SalesData[[#This Row],[total_revenue]])*100)/100</f>
        <v>0</v>
      </c>
      <c r="Q190" t="s">
        <v>33</v>
      </c>
      <c r="R190" s="9" t="s">
        <v>29</v>
      </c>
      <c r="S190" s="9" t="s">
        <v>30</v>
      </c>
      <c r="T190" s="10">
        <v>21206</v>
      </c>
      <c r="U190" s="9" t="s">
        <v>36</v>
      </c>
      <c r="V190" s="9" t="s">
        <v>39</v>
      </c>
      <c r="W190" s="9" t="s">
        <v>25</v>
      </c>
    </row>
    <row r="191" spans="1:23" x14ac:dyDescent="0.25">
      <c r="A191" s="1">
        <v>44929</v>
      </c>
      <c r="B191" s="9" t="s">
        <v>41</v>
      </c>
      <c r="C191" s="10">
        <v>197</v>
      </c>
      <c r="D191" s="9" t="s">
        <v>48</v>
      </c>
      <c r="E191" s="3">
        <v>1500</v>
      </c>
      <c r="F191" s="10">
        <v>149</v>
      </c>
      <c r="G191">
        <v>80</v>
      </c>
      <c r="H191" s="3">
        <v>3500</v>
      </c>
      <c r="I191" s="3">
        <f>SalesData[[#This Row],[cost_price]]*SalesData[[#This Row],[sales_quantity]]</f>
        <v>120000</v>
      </c>
      <c r="J191" s="3">
        <v>280000</v>
      </c>
      <c r="K191" s="4">
        <f>((SalesData[[#This Row],[Total Profit]]/SalesData[[#This Row],[total_revenue]])*100)/100</f>
        <v>0.5714285714285714</v>
      </c>
      <c r="L191" s="3">
        <f>SalesData[[#This Row],[total_revenue]]-SalesData[[#This Row],[Total Cost]]</f>
        <v>160000</v>
      </c>
      <c r="M191" s="4">
        <v>0.03</v>
      </c>
      <c r="N191" s="3">
        <v>3395</v>
      </c>
      <c r="O191" s="3">
        <f>IF(SalesData[[#This Row],[discount_given]] &gt; 0, SalesData[[#This Row],[sales_quantity]] * SalesData[[#This Row],[Discount_price]], 0)</f>
        <v>271600</v>
      </c>
      <c r="P191" s="4">
        <f>((SalesData[[#This Row],[Sales with discount]]/SalesData[[#This Row],[total_revenue]])*100)/100</f>
        <v>0.97</v>
      </c>
      <c r="Q191" t="s">
        <v>50</v>
      </c>
      <c r="R191" s="9" t="s">
        <v>42</v>
      </c>
      <c r="S191" s="9" t="s">
        <v>30</v>
      </c>
      <c r="T191" s="10">
        <v>22587</v>
      </c>
      <c r="U191" s="9" t="s">
        <v>23</v>
      </c>
      <c r="V191" s="9" t="s">
        <v>24</v>
      </c>
      <c r="W191" s="9" t="s">
        <v>46</v>
      </c>
    </row>
    <row r="192" spans="1:23" x14ac:dyDescent="0.25">
      <c r="A192" s="1">
        <v>44577</v>
      </c>
      <c r="B192" s="9" t="s">
        <v>18</v>
      </c>
      <c r="C192" s="10">
        <v>198</v>
      </c>
      <c r="D192" s="9" t="s">
        <v>19</v>
      </c>
      <c r="E192" s="3">
        <v>2500</v>
      </c>
      <c r="F192" s="10">
        <v>29</v>
      </c>
      <c r="G192">
        <v>83</v>
      </c>
      <c r="H192" s="3">
        <v>5000</v>
      </c>
      <c r="I192" s="3">
        <f>SalesData[[#This Row],[cost_price]]*SalesData[[#This Row],[sales_quantity]]</f>
        <v>207500</v>
      </c>
      <c r="J192" s="3">
        <v>415000</v>
      </c>
      <c r="K192" s="4">
        <f>((SalesData[[#This Row],[Total Profit]]/SalesData[[#This Row],[total_revenue]])*100)/100</f>
        <v>0.5</v>
      </c>
      <c r="L192" s="3">
        <f>SalesData[[#This Row],[total_revenue]]-SalesData[[#This Row],[Total Cost]]</f>
        <v>207500</v>
      </c>
      <c r="M192" s="4">
        <v>0.05</v>
      </c>
      <c r="N192" s="3">
        <v>4750</v>
      </c>
      <c r="O192" s="3">
        <f>IF(SalesData[[#This Row],[discount_given]] &gt; 0, SalesData[[#This Row],[sales_quantity]] * SalesData[[#This Row],[Discount_price]], 0)</f>
        <v>394250</v>
      </c>
      <c r="P192" s="4">
        <f>((SalesData[[#This Row],[Sales with discount]]/SalesData[[#This Row],[total_revenue]])*100)/100</f>
        <v>0.95</v>
      </c>
      <c r="Q192" t="s">
        <v>20</v>
      </c>
      <c r="R192" s="9" t="s">
        <v>29</v>
      </c>
      <c r="S192" s="9" t="s">
        <v>35</v>
      </c>
      <c r="T192" s="10">
        <v>21279</v>
      </c>
      <c r="U192" s="9" t="s">
        <v>36</v>
      </c>
      <c r="V192" s="9" t="s">
        <v>39</v>
      </c>
      <c r="W192" s="9" t="s">
        <v>46</v>
      </c>
    </row>
    <row r="193" spans="1:23" x14ac:dyDescent="0.25">
      <c r="A193" s="1">
        <v>44501</v>
      </c>
      <c r="B193" s="9" t="s">
        <v>54</v>
      </c>
      <c r="C193" s="10">
        <v>199</v>
      </c>
      <c r="D193" s="9" t="s">
        <v>27</v>
      </c>
      <c r="E193" s="3">
        <v>1500</v>
      </c>
      <c r="F193" s="10">
        <v>90</v>
      </c>
      <c r="G193">
        <v>12</v>
      </c>
      <c r="H193" s="3">
        <v>3000</v>
      </c>
      <c r="I193" s="3">
        <f>SalesData[[#This Row],[cost_price]]*SalesData[[#This Row],[sales_quantity]]</f>
        <v>18000</v>
      </c>
      <c r="J193" s="3">
        <v>36000</v>
      </c>
      <c r="K193" s="4">
        <f>((SalesData[[#This Row],[Total Profit]]/SalesData[[#This Row],[total_revenue]])*100)/100</f>
        <v>0.5</v>
      </c>
      <c r="L193" s="3">
        <f>SalesData[[#This Row],[total_revenue]]-SalesData[[#This Row],[Total Cost]]</f>
        <v>18000</v>
      </c>
      <c r="M193" s="4">
        <v>0.05</v>
      </c>
      <c r="N193" s="3">
        <v>2850</v>
      </c>
      <c r="O193" s="3">
        <f>IF(SalesData[[#This Row],[discount_given]] &gt; 0, SalesData[[#This Row],[sales_quantity]] * SalesData[[#This Row],[Discount_price]], 0)</f>
        <v>34200</v>
      </c>
      <c r="P193" s="4">
        <f>((SalesData[[#This Row],[Sales with discount]]/SalesData[[#This Row],[total_revenue]])*100)/100</f>
        <v>0.95</v>
      </c>
      <c r="Q193" t="s">
        <v>38</v>
      </c>
      <c r="R193" s="9" t="s">
        <v>29</v>
      </c>
      <c r="S193" s="9" t="s">
        <v>22</v>
      </c>
      <c r="T193" s="10">
        <v>21784</v>
      </c>
      <c r="U193" s="9" t="s">
        <v>36</v>
      </c>
      <c r="V193" s="9" t="s">
        <v>40</v>
      </c>
      <c r="W193" s="9" t="s">
        <v>31</v>
      </c>
    </row>
    <row r="194" spans="1:23" x14ac:dyDescent="0.25">
      <c r="A194" s="1">
        <v>44643</v>
      </c>
      <c r="B194" s="9" t="s">
        <v>37</v>
      </c>
      <c r="C194" s="10">
        <v>200</v>
      </c>
      <c r="D194" s="9" t="s">
        <v>48</v>
      </c>
      <c r="E194" s="3">
        <v>1500</v>
      </c>
      <c r="F194" s="10">
        <v>146</v>
      </c>
      <c r="G194">
        <v>62</v>
      </c>
      <c r="H194" s="3">
        <v>3500</v>
      </c>
      <c r="I194" s="3">
        <f>SalesData[[#This Row],[cost_price]]*SalesData[[#This Row],[sales_quantity]]</f>
        <v>93000</v>
      </c>
      <c r="J194" s="3">
        <v>217000</v>
      </c>
      <c r="K194" s="4">
        <f>((SalesData[[#This Row],[Total Profit]]/SalesData[[#This Row],[total_revenue]])*100)/100</f>
        <v>0.5714285714285714</v>
      </c>
      <c r="L194" s="3">
        <f>SalesData[[#This Row],[total_revenue]]-SalesData[[#This Row],[Total Cost]]</f>
        <v>124000</v>
      </c>
      <c r="M194" s="4">
        <v>0.03</v>
      </c>
      <c r="N194" s="3">
        <v>3395</v>
      </c>
      <c r="O194" s="3">
        <f>IF(SalesData[[#This Row],[discount_given]] &gt; 0, SalesData[[#This Row],[sales_quantity]] * SalesData[[#This Row],[Discount_price]], 0)</f>
        <v>210490</v>
      </c>
      <c r="P194" s="4">
        <f>((SalesData[[#This Row],[Sales with discount]]/SalesData[[#This Row],[total_revenue]])*100)/100</f>
        <v>0.97</v>
      </c>
      <c r="Q194" t="s">
        <v>50</v>
      </c>
      <c r="R194" s="9" t="s">
        <v>21</v>
      </c>
      <c r="S194" s="9" t="s">
        <v>35</v>
      </c>
      <c r="T194" s="10">
        <v>22439</v>
      </c>
      <c r="U194" s="9" t="s">
        <v>23</v>
      </c>
      <c r="V194" s="9" t="s">
        <v>39</v>
      </c>
      <c r="W194" s="9" t="s">
        <v>31</v>
      </c>
    </row>
    <row r="195" spans="1:23" x14ac:dyDescent="0.25">
      <c r="A195" s="1">
        <v>44766</v>
      </c>
      <c r="B195" s="9" t="s">
        <v>26</v>
      </c>
      <c r="C195" s="10">
        <v>201</v>
      </c>
      <c r="D195" s="9" t="s">
        <v>51</v>
      </c>
      <c r="E195" s="3">
        <v>1000</v>
      </c>
      <c r="F195" s="10">
        <v>54</v>
      </c>
      <c r="G195">
        <v>19</v>
      </c>
      <c r="H195" s="3">
        <v>2500</v>
      </c>
      <c r="I195" s="3">
        <f>SalesData[[#This Row],[cost_price]]*SalesData[[#This Row],[sales_quantity]]</f>
        <v>19000</v>
      </c>
      <c r="J195" s="3">
        <v>47500</v>
      </c>
      <c r="K195" s="4">
        <f>((SalesData[[#This Row],[Total Profit]]/SalesData[[#This Row],[total_revenue]])*100)/100</f>
        <v>0.6</v>
      </c>
      <c r="L195" s="3">
        <f>SalesData[[#This Row],[total_revenue]]-SalesData[[#This Row],[Total Cost]]</f>
        <v>28500</v>
      </c>
      <c r="M195" s="4">
        <v>0.04</v>
      </c>
      <c r="N195" s="3">
        <v>2400</v>
      </c>
      <c r="O195" s="3">
        <f>IF(SalesData[[#This Row],[discount_given]] &gt; 0, SalesData[[#This Row],[sales_quantity]] * SalesData[[#This Row],[Discount_price]], 0)</f>
        <v>45600</v>
      </c>
      <c r="P195" s="4">
        <f>((SalesData[[#This Row],[Sales with discount]]/SalesData[[#This Row],[total_revenue]])*100)/100</f>
        <v>0.96</v>
      </c>
      <c r="Q195" t="s">
        <v>50</v>
      </c>
      <c r="R195" s="9" t="s">
        <v>21</v>
      </c>
      <c r="S195" s="9" t="s">
        <v>35</v>
      </c>
      <c r="T195" s="10">
        <v>22669</v>
      </c>
      <c r="U195" s="9" t="s">
        <v>36</v>
      </c>
      <c r="V195" s="9" t="s">
        <v>40</v>
      </c>
      <c r="W195" s="9" t="s">
        <v>31</v>
      </c>
    </row>
    <row r="196" spans="1:23" x14ac:dyDescent="0.25">
      <c r="A196" s="1">
        <v>44931</v>
      </c>
      <c r="B196" s="9" t="s">
        <v>18</v>
      </c>
      <c r="C196" s="10">
        <v>202</v>
      </c>
      <c r="D196" s="9" t="s">
        <v>45</v>
      </c>
      <c r="E196" s="3">
        <v>3000</v>
      </c>
      <c r="F196" s="10">
        <v>88</v>
      </c>
      <c r="G196">
        <v>22</v>
      </c>
      <c r="H196" s="3">
        <v>7000</v>
      </c>
      <c r="I196" s="3">
        <f>SalesData[[#This Row],[cost_price]]*SalesData[[#This Row],[sales_quantity]]</f>
        <v>66000</v>
      </c>
      <c r="J196" s="3">
        <v>154000</v>
      </c>
      <c r="K196" s="4">
        <f>((SalesData[[#This Row],[Total Profit]]/SalesData[[#This Row],[total_revenue]])*100)/100</f>
        <v>0.5714285714285714</v>
      </c>
      <c r="L196" s="3">
        <f>SalesData[[#This Row],[total_revenue]]-SalesData[[#This Row],[Total Cost]]</f>
        <v>88000</v>
      </c>
      <c r="M196" s="4">
        <v>7.0000000000000007E-2</v>
      </c>
      <c r="N196" s="3">
        <v>6510</v>
      </c>
      <c r="O196" s="3">
        <f>IF(SalesData[[#This Row],[discount_given]] &gt; 0, SalesData[[#This Row],[sales_quantity]] * SalesData[[#This Row],[Discount_price]], 0)</f>
        <v>143220</v>
      </c>
      <c r="P196" s="4">
        <f>((SalesData[[#This Row],[Sales with discount]]/SalesData[[#This Row],[total_revenue]])*100)/100</f>
        <v>0.93</v>
      </c>
      <c r="Q196" t="s">
        <v>28</v>
      </c>
      <c r="R196" s="9" t="s">
        <v>34</v>
      </c>
      <c r="S196" s="9" t="s">
        <v>35</v>
      </c>
      <c r="T196" s="10">
        <v>21461</v>
      </c>
      <c r="U196" s="9" t="s">
        <v>23</v>
      </c>
      <c r="V196" s="9" t="s">
        <v>39</v>
      </c>
      <c r="W196" s="9" t="s">
        <v>31</v>
      </c>
    </row>
    <row r="197" spans="1:23" x14ac:dyDescent="0.25">
      <c r="A197" s="1">
        <v>44458</v>
      </c>
      <c r="B197" s="9" t="s">
        <v>41</v>
      </c>
      <c r="C197" s="10">
        <v>203</v>
      </c>
      <c r="D197" s="9" t="s">
        <v>27</v>
      </c>
      <c r="E197" s="3">
        <v>1500</v>
      </c>
      <c r="F197" s="10">
        <v>78</v>
      </c>
      <c r="G197">
        <v>30</v>
      </c>
      <c r="H197" s="3">
        <v>3000</v>
      </c>
      <c r="I197" s="3">
        <f>SalesData[[#This Row],[cost_price]]*SalesData[[#This Row],[sales_quantity]]</f>
        <v>45000</v>
      </c>
      <c r="J197" s="3">
        <v>90000</v>
      </c>
      <c r="K197" s="4">
        <f>((SalesData[[#This Row],[Total Profit]]/SalesData[[#This Row],[total_revenue]])*100)/100</f>
        <v>0.5</v>
      </c>
      <c r="L197" s="3">
        <f>SalesData[[#This Row],[total_revenue]]-SalesData[[#This Row],[Total Cost]]</f>
        <v>45000</v>
      </c>
      <c r="M197" s="4">
        <v>0.08</v>
      </c>
      <c r="N197" s="3">
        <v>2760</v>
      </c>
      <c r="O197" s="3">
        <f>IF(SalesData[[#This Row],[discount_given]] &gt; 0, SalesData[[#This Row],[sales_quantity]] * SalesData[[#This Row],[Discount_price]], 0)</f>
        <v>82800</v>
      </c>
      <c r="P197" s="4">
        <f>((SalesData[[#This Row],[Sales with discount]]/SalesData[[#This Row],[total_revenue]])*100)/100</f>
        <v>0.92</v>
      </c>
      <c r="Q197" t="s">
        <v>28</v>
      </c>
      <c r="R197" s="9" t="s">
        <v>29</v>
      </c>
      <c r="S197" s="9" t="s">
        <v>22</v>
      </c>
      <c r="T197" s="10">
        <v>22032</v>
      </c>
      <c r="U197" s="9" t="s">
        <v>36</v>
      </c>
      <c r="V197" s="9" t="s">
        <v>40</v>
      </c>
      <c r="W197" s="9" t="s">
        <v>31</v>
      </c>
    </row>
    <row r="198" spans="1:23" x14ac:dyDescent="0.25">
      <c r="A198" s="1">
        <v>44876</v>
      </c>
      <c r="B198" s="9" t="s">
        <v>37</v>
      </c>
      <c r="C198" s="10">
        <v>205</v>
      </c>
      <c r="D198" s="9" t="s">
        <v>48</v>
      </c>
      <c r="E198" s="3">
        <v>1500</v>
      </c>
      <c r="F198" s="10">
        <v>99</v>
      </c>
      <c r="G198">
        <v>55</v>
      </c>
      <c r="H198" s="3">
        <v>3500</v>
      </c>
      <c r="I198" s="3">
        <f>SalesData[[#This Row],[cost_price]]*SalesData[[#This Row],[sales_quantity]]</f>
        <v>82500</v>
      </c>
      <c r="J198" s="3">
        <v>192500</v>
      </c>
      <c r="K198" s="4">
        <f>((SalesData[[#This Row],[Total Profit]]/SalesData[[#This Row],[total_revenue]])*100)/100</f>
        <v>0.5714285714285714</v>
      </c>
      <c r="L198" s="3">
        <f>SalesData[[#This Row],[total_revenue]]-SalesData[[#This Row],[Total Cost]]</f>
        <v>110000</v>
      </c>
      <c r="M198" s="4">
        <v>0.06</v>
      </c>
      <c r="N198" s="3">
        <v>3290</v>
      </c>
      <c r="O198" s="3">
        <f>IF(SalesData[[#This Row],[discount_given]] &gt; 0, SalesData[[#This Row],[sales_quantity]] * SalesData[[#This Row],[Discount_price]], 0)</f>
        <v>180950</v>
      </c>
      <c r="P198" s="4">
        <f>((SalesData[[#This Row],[Sales with discount]]/SalesData[[#This Row],[total_revenue]])*100)/100</f>
        <v>0.94</v>
      </c>
      <c r="Q198" t="s">
        <v>33</v>
      </c>
      <c r="R198" s="9" t="s">
        <v>21</v>
      </c>
      <c r="S198" s="9" t="s">
        <v>30</v>
      </c>
      <c r="T198" s="10">
        <v>21148</v>
      </c>
      <c r="U198" s="9" t="s">
        <v>36</v>
      </c>
      <c r="V198" s="9" t="s">
        <v>39</v>
      </c>
      <c r="W198" s="9" t="s">
        <v>31</v>
      </c>
    </row>
    <row r="199" spans="1:23" x14ac:dyDescent="0.25">
      <c r="A199" s="1">
        <v>44610</v>
      </c>
      <c r="B199" s="9" t="s">
        <v>18</v>
      </c>
      <c r="C199" s="10">
        <v>206</v>
      </c>
      <c r="D199" s="9" t="s">
        <v>45</v>
      </c>
      <c r="E199" s="3">
        <v>3000</v>
      </c>
      <c r="F199" s="10">
        <v>25</v>
      </c>
      <c r="G199">
        <v>24</v>
      </c>
      <c r="H199" s="3">
        <v>7000</v>
      </c>
      <c r="I199" s="3">
        <f>SalesData[[#This Row],[cost_price]]*SalesData[[#This Row],[sales_quantity]]</f>
        <v>72000</v>
      </c>
      <c r="J199" s="3">
        <v>168000</v>
      </c>
      <c r="K199" s="4">
        <f>((SalesData[[#This Row],[Total Profit]]/SalesData[[#This Row],[total_revenue]])*100)/100</f>
        <v>0.5714285714285714</v>
      </c>
      <c r="L199" s="3">
        <f>SalesData[[#This Row],[total_revenue]]-SalesData[[#This Row],[Total Cost]]</f>
        <v>96000</v>
      </c>
      <c r="M199" s="4">
        <v>7.0000000000000007E-2</v>
      </c>
      <c r="N199" s="3">
        <v>6510</v>
      </c>
      <c r="O199" s="3">
        <f>IF(SalesData[[#This Row],[discount_given]] &gt; 0, SalesData[[#This Row],[sales_quantity]] * SalesData[[#This Row],[Discount_price]], 0)</f>
        <v>156240</v>
      </c>
      <c r="P199" s="4">
        <f>((SalesData[[#This Row],[Sales with discount]]/SalesData[[#This Row],[total_revenue]])*100)/100</f>
        <v>0.93</v>
      </c>
      <c r="Q199" t="s">
        <v>50</v>
      </c>
      <c r="R199" s="9" t="s">
        <v>34</v>
      </c>
      <c r="S199" s="9" t="s">
        <v>22</v>
      </c>
      <c r="T199" s="10">
        <v>21741</v>
      </c>
      <c r="U199" s="9" t="s">
        <v>36</v>
      </c>
      <c r="V199" s="9" t="s">
        <v>24</v>
      </c>
      <c r="W199" s="9" t="s">
        <v>31</v>
      </c>
    </row>
    <row r="200" spans="1:23" x14ac:dyDescent="0.25">
      <c r="A200" s="1">
        <v>44884</v>
      </c>
      <c r="B200" s="9" t="s">
        <v>47</v>
      </c>
      <c r="C200" s="10">
        <v>207</v>
      </c>
      <c r="D200" s="9" t="s">
        <v>27</v>
      </c>
      <c r="E200" s="3">
        <v>1500</v>
      </c>
      <c r="F200" s="10">
        <v>142</v>
      </c>
      <c r="G200">
        <v>64</v>
      </c>
      <c r="H200" s="3">
        <v>3000</v>
      </c>
      <c r="I200" s="3">
        <f>SalesData[[#This Row],[cost_price]]*SalesData[[#This Row],[sales_quantity]]</f>
        <v>96000</v>
      </c>
      <c r="J200" s="3">
        <v>192000</v>
      </c>
      <c r="K200" s="4">
        <f>((SalesData[[#This Row],[Total Profit]]/SalesData[[#This Row],[total_revenue]])*100)/100</f>
        <v>0.5</v>
      </c>
      <c r="L200" s="3">
        <f>SalesData[[#This Row],[total_revenue]]-SalesData[[#This Row],[Total Cost]]</f>
        <v>96000</v>
      </c>
      <c r="M200" s="4">
        <v>0.09</v>
      </c>
      <c r="N200" s="3">
        <v>2730</v>
      </c>
      <c r="O200" s="3">
        <f>IF(SalesData[[#This Row],[discount_given]] &gt; 0, SalesData[[#This Row],[sales_quantity]] * SalesData[[#This Row],[Discount_price]], 0)</f>
        <v>174720</v>
      </c>
      <c r="P200" s="4">
        <f>((SalesData[[#This Row],[Sales with discount]]/SalesData[[#This Row],[total_revenue]])*100)/100</f>
        <v>0.91</v>
      </c>
      <c r="Q200" t="s">
        <v>20</v>
      </c>
      <c r="R200" s="9" t="s">
        <v>29</v>
      </c>
      <c r="S200" s="9" t="s">
        <v>22</v>
      </c>
      <c r="T200" s="10">
        <v>22774</v>
      </c>
      <c r="U200" s="9" t="s">
        <v>23</v>
      </c>
      <c r="V200" s="9" t="s">
        <v>39</v>
      </c>
      <c r="W200" s="9" t="s">
        <v>25</v>
      </c>
    </row>
    <row r="201" spans="1:23" x14ac:dyDescent="0.25">
      <c r="A201" s="1">
        <v>45252</v>
      </c>
      <c r="B201" s="9" t="s">
        <v>44</v>
      </c>
      <c r="C201" s="10">
        <v>208</v>
      </c>
      <c r="D201" s="9" t="s">
        <v>45</v>
      </c>
      <c r="E201" s="3">
        <v>3000</v>
      </c>
      <c r="F201" s="10">
        <v>46</v>
      </c>
      <c r="G201">
        <v>48</v>
      </c>
      <c r="H201" s="3">
        <v>7000</v>
      </c>
      <c r="I201" s="3">
        <f>SalesData[[#This Row],[cost_price]]*SalesData[[#This Row],[sales_quantity]]</f>
        <v>144000</v>
      </c>
      <c r="J201" s="3">
        <v>336000</v>
      </c>
      <c r="K201" s="4">
        <f>((SalesData[[#This Row],[Total Profit]]/SalesData[[#This Row],[total_revenue]])*100)/100</f>
        <v>0.5714285714285714</v>
      </c>
      <c r="L201" s="3">
        <f>SalesData[[#This Row],[total_revenue]]-SalesData[[#This Row],[Total Cost]]</f>
        <v>192000</v>
      </c>
      <c r="M201" s="4">
        <v>0.04</v>
      </c>
      <c r="N201" s="3">
        <v>6720</v>
      </c>
      <c r="O201" s="3">
        <f>IF(SalesData[[#This Row],[discount_given]] &gt; 0, SalesData[[#This Row],[sales_quantity]] * SalesData[[#This Row],[Discount_price]], 0)</f>
        <v>322560</v>
      </c>
      <c r="P201" s="4">
        <f>((SalesData[[#This Row],[Sales with discount]]/SalesData[[#This Row],[total_revenue]])*100)/100</f>
        <v>0.96</v>
      </c>
      <c r="Q201" t="s">
        <v>50</v>
      </c>
      <c r="R201" s="9" t="s">
        <v>29</v>
      </c>
      <c r="S201" s="9" t="s">
        <v>22</v>
      </c>
      <c r="T201" s="10">
        <v>22627</v>
      </c>
      <c r="U201" s="9" t="s">
        <v>23</v>
      </c>
      <c r="V201" s="9" t="s">
        <v>39</v>
      </c>
      <c r="W201" s="9" t="s">
        <v>46</v>
      </c>
    </row>
    <row r="202" spans="1:23" x14ac:dyDescent="0.25">
      <c r="A202" s="1">
        <v>44912</v>
      </c>
      <c r="B202" s="9" t="s">
        <v>47</v>
      </c>
      <c r="C202" s="10">
        <v>209</v>
      </c>
      <c r="D202" s="9" t="s">
        <v>19</v>
      </c>
      <c r="E202" s="3">
        <v>2500</v>
      </c>
      <c r="F202" s="10">
        <v>55</v>
      </c>
      <c r="G202">
        <v>92</v>
      </c>
      <c r="H202" s="3">
        <v>5000</v>
      </c>
      <c r="I202" s="3">
        <f>SalesData[[#This Row],[cost_price]]*SalesData[[#This Row],[sales_quantity]]</f>
        <v>230000</v>
      </c>
      <c r="J202" s="3">
        <v>460000</v>
      </c>
      <c r="K202" s="4">
        <f>((SalesData[[#This Row],[Total Profit]]/SalesData[[#This Row],[total_revenue]])*100)/100</f>
        <v>0.5</v>
      </c>
      <c r="L202" s="3">
        <f>SalesData[[#This Row],[total_revenue]]-SalesData[[#This Row],[Total Cost]]</f>
        <v>230000</v>
      </c>
      <c r="M202" s="4">
        <v>0.02</v>
      </c>
      <c r="N202" s="3">
        <v>4900</v>
      </c>
      <c r="O202" s="3">
        <f>IF(SalesData[[#This Row],[discount_given]] &gt; 0, SalesData[[#This Row],[sales_quantity]] * SalesData[[#This Row],[Discount_price]], 0)</f>
        <v>450800</v>
      </c>
      <c r="P202" s="4">
        <f>((SalesData[[#This Row],[Sales with discount]]/SalesData[[#This Row],[total_revenue]])*100)/100</f>
        <v>0.98</v>
      </c>
      <c r="Q202" t="s">
        <v>50</v>
      </c>
      <c r="R202" s="9" t="s">
        <v>34</v>
      </c>
      <c r="S202" s="9" t="s">
        <v>35</v>
      </c>
      <c r="T202" s="10">
        <v>22069</v>
      </c>
      <c r="U202" s="9" t="s">
        <v>36</v>
      </c>
      <c r="V202" s="9" t="s">
        <v>24</v>
      </c>
      <c r="W202" s="9" t="s">
        <v>25</v>
      </c>
    </row>
    <row r="203" spans="1:23" x14ac:dyDescent="0.25">
      <c r="A203" s="1">
        <v>44789</v>
      </c>
      <c r="B203" s="9" t="s">
        <v>54</v>
      </c>
      <c r="C203" s="10">
        <v>210</v>
      </c>
      <c r="D203" s="9" t="s">
        <v>51</v>
      </c>
      <c r="E203" s="3">
        <v>1000</v>
      </c>
      <c r="F203" s="10">
        <v>40</v>
      </c>
      <c r="G203">
        <v>35</v>
      </c>
      <c r="H203" s="3">
        <v>2500</v>
      </c>
      <c r="I203" s="3">
        <f>SalesData[[#This Row],[cost_price]]*SalesData[[#This Row],[sales_quantity]]</f>
        <v>35000</v>
      </c>
      <c r="J203" s="3">
        <v>87500</v>
      </c>
      <c r="K203" s="4">
        <f>((SalesData[[#This Row],[Total Profit]]/SalesData[[#This Row],[total_revenue]])*100)/100</f>
        <v>0.6</v>
      </c>
      <c r="L203" s="3">
        <f>SalesData[[#This Row],[total_revenue]]-SalesData[[#This Row],[Total Cost]]</f>
        <v>52500</v>
      </c>
      <c r="M203" s="4">
        <v>7.0000000000000007E-2</v>
      </c>
      <c r="N203" s="3">
        <v>2325</v>
      </c>
      <c r="O203" s="3">
        <f>IF(SalesData[[#This Row],[discount_given]] &gt; 0, SalesData[[#This Row],[sales_quantity]] * SalesData[[#This Row],[Discount_price]], 0)</f>
        <v>81375</v>
      </c>
      <c r="P203" s="4">
        <f>((SalesData[[#This Row],[Sales with discount]]/SalesData[[#This Row],[total_revenue]])*100)/100</f>
        <v>0.93</v>
      </c>
      <c r="Q203" t="s">
        <v>20</v>
      </c>
      <c r="R203" s="9" t="s">
        <v>42</v>
      </c>
      <c r="S203" s="9" t="s">
        <v>35</v>
      </c>
      <c r="T203" s="10">
        <v>22599</v>
      </c>
      <c r="U203" s="9" t="s">
        <v>23</v>
      </c>
      <c r="V203" s="9" t="s">
        <v>39</v>
      </c>
      <c r="W203" s="9" t="s">
        <v>46</v>
      </c>
    </row>
    <row r="204" spans="1:23" x14ac:dyDescent="0.25">
      <c r="A204" s="1">
        <v>44739</v>
      </c>
      <c r="B204" s="9" t="s">
        <v>47</v>
      </c>
      <c r="C204" s="10">
        <v>211</v>
      </c>
      <c r="D204" s="9" t="s">
        <v>45</v>
      </c>
      <c r="E204" s="3">
        <v>3000</v>
      </c>
      <c r="F204" s="10">
        <v>29</v>
      </c>
      <c r="G204">
        <v>86</v>
      </c>
      <c r="H204" s="3">
        <v>7000</v>
      </c>
      <c r="I204" s="3">
        <f>SalesData[[#This Row],[cost_price]]*SalesData[[#This Row],[sales_quantity]]</f>
        <v>258000</v>
      </c>
      <c r="J204" s="3">
        <v>602000</v>
      </c>
      <c r="K204" s="4">
        <f>((SalesData[[#This Row],[Total Profit]]/SalesData[[#This Row],[total_revenue]])*100)/100</f>
        <v>0.5714285714285714</v>
      </c>
      <c r="L204" s="3">
        <f>SalesData[[#This Row],[total_revenue]]-SalesData[[#This Row],[Total Cost]]</f>
        <v>344000</v>
      </c>
      <c r="M204" s="4">
        <v>0.02</v>
      </c>
      <c r="N204" s="3">
        <v>6860</v>
      </c>
      <c r="O204" s="3">
        <f>IF(SalesData[[#This Row],[discount_given]] &gt; 0, SalesData[[#This Row],[sales_quantity]] * SalesData[[#This Row],[Discount_price]], 0)</f>
        <v>589960</v>
      </c>
      <c r="P204" s="4">
        <f>((SalesData[[#This Row],[Sales with discount]]/SalesData[[#This Row],[total_revenue]])*100)/100</f>
        <v>0.98</v>
      </c>
      <c r="Q204" t="s">
        <v>28</v>
      </c>
      <c r="R204" s="9" t="s">
        <v>34</v>
      </c>
      <c r="S204" s="9" t="s">
        <v>35</v>
      </c>
      <c r="T204" s="10">
        <v>21286</v>
      </c>
      <c r="U204" s="9" t="s">
        <v>36</v>
      </c>
      <c r="V204" s="9" t="s">
        <v>40</v>
      </c>
      <c r="W204" s="9" t="s">
        <v>25</v>
      </c>
    </row>
    <row r="205" spans="1:23" x14ac:dyDescent="0.25">
      <c r="A205" s="1">
        <v>44386</v>
      </c>
      <c r="B205" s="9" t="s">
        <v>37</v>
      </c>
      <c r="C205" s="10">
        <v>212</v>
      </c>
      <c r="D205" s="9" t="s">
        <v>19</v>
      </c>
      <c r="E205" s="3">
        <v>2500</v>
      </c>
      <c r="F205" s="10">
        <v>146</v>
      </c>
      <c r="G205">
        <v>64</v>
      </c>
      <c r="H205" s="3">
        <v>5000</v>
      </c>
      <c r="I205" s="3">
        <f>SalesData[[#This Row],[cost_price]]*SalesData[[#This Row],[sales_quantity]]</f>
        <v>160000</v>
      </c>
      <c r="J205" s="3">
        <v>320000</v>
      </c>
      <c r="K205" s="4">
        <f>((SalesData[[#This Row],[Total Profit]]/SalesData[[#This Row],[total_revenue]])*100)/100</f>
        <v>0.5</v>
      </c>
      <c r="L205" s="3">
        <f>SalesData[[#This Row],[total_revenue]]-SalesData[[#This Row],[Total Cost]]</f>
        <v>160000</v>
      </c>
      <c r="M205" s="4">
        <v>7.0000000000000007E-2</v>
      </c>
      <c r="N205" s="3">
        <v>4650</v>
      </c>
      <c r="O205" s="3">
        <f>IF(SalesData[[#This Row],[discount_given]] &gt; 0, SalesData[[#This Row],[sales_quantity]] * SalesData[[#This Row],[Discount_price]], 0)</f>
        <v>297600</v>
      </c>
      <c r="P205" s="4">
        <f>((SalesData[[#This Row],[Sales with discount]]/SalesData[[#This Row],[total_revenue]])*100)/100</f>
        <v>0.93</v>
      </c>
      <c r="Q205" t="s">
        <v>38</v>
      </c>
      <c r="R205" s="9" t="s">
        <v>21</v>
      </c>
      <c r="S205" s="9" t="s">
        <v>22</v>
      </c>
      <c r="T205" s="10">
        <v>22176</v>
      </c>
      <c r="U205" s="9" t="s">
        <v>36</v>
      </c>
      <c r="V205" s="9" t="s">
        <v>24</v>
      </c>
      <c r="W205" s="9" t="s">
        <v>25</v>
      </c>
    </row>
    <row r="206" spans="1:23" x14ac:dyDescent="0.25">
      <c r="A206" s="1">
        <v>45077</v>
      </c>
      <c r="B206" s="9" t="s">
        <v>43</v>
      </c>
      <c r="C206" s="10">
        <v>213</v>
      </c>
      <c r="D206" s="9" t="s">
        <v>48</v>
      </c>
      <c r="E206" s="3">
        <v>1500</v>
      </c>
      <c r="F206" s="10">
        <v>95</v>
      </c>
      <c r="G206">
        <v>60</v>
      </c>
      <c r="H206" s="3">
        <v>3500</v>
      </c>
      <c r="I206" s="3">
        <f>SalesData[[#This Row],[cost_price]]*SalesData[[#This Row],[sales_quantity]]</f>
        <v>90000</v>
      </c>
      <c r="J206" s="3">
        <v>210000</v>
      </c>
      <c r="K206" s="4">
        <f>((SalesData[[#This Row],[Total Profit]]/SalesData[[#This Row],[total_revenue]])*100)/100</f>
        <v>0.5714285714285714</v>
      </c>
      <c r="L206" s="3">
        <f>SalesData[[#This Row],[total_revenue]]-SalesData[[#This Row],[Total Cost]]</f>
        <v>120000</v>
      </c>
      <c r="M206" s="4">
        <v>0.09</v>
      </c>
      <c r="N206" s="3">
        <v>3185</v>
      </c>
      <c r="O206" s="3">
        <f>IF(SalesData[[#This Row],[discount_given]] &gt; 0, SalesData[[#This Row],[sales_quantity]] * SalesData[[#This Row],[Discount_price]], 0)</f>
        <v>191100</v>
      </c>
      <c r="P206" s="4">
        <f>((SalesData[[#This Row],[Sales with discount]]/SalesData[[#This Row],[total_revenue]])*100)/100</f>
        <v>0.91</v>
      </c>
      <c r="Q206" t="s">
        <v>20</v>
      </c>
      <c r="R206" s="9" t="s">
        <v>42</v>
      </c>
      <c r="S206" s="9" t="s">
        <v>30</v>
      </c>
      <c r="T206" s="10">
        <v>22187</v>
      </c>
      <c r="U206" s="9" t="s">
        <v>36</v>
      </c>
      <c r="V206" s="9" t="s">
        <v>39</v>
      </c>
      <c r="W206" s="9" t="s">
        <v>46</v>
      </c>
    </row>
    <row r="207" spans="1:23" x14ac:dyDescent="0.25">
      <c r="A207" s="1">
        <v>45170</v>
      </c>
      <c r="B207" s="9" t="s">
        <v>18</v>
      </c>
      <c r="C207" s="10">
        <v>215</v>
      </c>
      <c r="D207" s="9" t="s">
        <v>45</v>
      </c>
      <c r="E207" s="3">
        <v>3000</v>
      </c>
      <c r="F207" s="10">
        <v>83</v>
      </c>
      <c r="G207">
        <v>49</v>
      </c>
      <c r="H207" s="3">
        <v>7000</v>
      </c>
      <c r="I207" s="3">
        <f>SalesData[[#This Row],[cost_price]]*SalesData[[#This Row],[sales_quantity]]</f>
        <v>147000</v>
      </c>
      <c r="J207" s="3">
        <v>343000</v>
      </c>
      <c r="K207" s="4">
        <f>((SalesData[[#This Row],[Total Profit]]/SalesData[[#This Row],[total_revenue]])*100)/100</f>
        <v>0.5714285714285714</v>
      </c>
      <c r="L207" s="3">
        <f>SalesData[[#This Row],[total_revenue]]-SalesData[[#This Row],[Total Cost]]</f>
        <v>196000</v>
      </c>
      <c r="M207" s="4">
        <v>7.0000000000000007E-2</v>
      </c>
      <c r="N207" s="3">
        <v>6510</v>
      </c>
      <c r="O207" s="3">
        <f>IF(SalesData[[#This Row],[discount_given]] &gt; 0, SalesData[[#This Row],[sales_quantity]] * SalesData[[#This Row],[Discount_price]], 0)</f>
        <v>318990</v>
      </c>
      <c r="P207" s="4">
        <f>((SalesData[[#This Row],[Sales with discount]]/SalesData[[#This Row],[total_revenue]])*100)/100</f>
        <v>0.93</v>
      </c>
      <c r="Q207" t="s">
        <v>20</v>
      </c>
      <c r="R207" s="9" t="s">
        <v>42</v>
      </c>
      <c r="S207" s="9" t="s">
        <v>35</v>
      </c>
      <c r="T207" s="10">
        <v>22806</v>
      </c>
      <c r="U207" s="9" t="s">
        <v>36</v>
      </c>
      <c r="V207" s="9" t="s">
        <v>24</v>
      </c>
      <c r="W207" s="9" t="s">
        <v>25</v>
      </c>
    </row>
    <row r="208" spans="1:23" x14ac:dyDescent="0.25">
      <c r="A208" s="1">
        <v>45261</v>
      </c>
      <c r="B208" s="9" t="s">
        <v>49</v>
      </c>
      <c r="C208" s="10">
        <v>216</v>
      </c>
      <c r="D208" s="9" t="s">
        <v>51</v>
      </c>
      <c r="E208" s="3">
        <v>1000</v>
      </c>
      <c r="F208" s="10">
        <v>97</v>
      </c>
      <c r="G208">
        <v>7</v>
      </c>
      <c r="H208" s="3">
        <v>2500</v>
      </c>
      <c r="I208" s="3">
        <f>SalesData[[#This Row],[cost_price]]*SalesData[[#This Row],[sales_quantity]]</f>
        <v>7000</v>
      </c>
      <c r="J208" s="3">
        <v>17500</v>
      </c>
      <c r="K208" s="4">
        <f>((SalesData[[#This Row],[Total Profit]]/SalesData[[#This Row],[total_revenue]])*100)/100</f>
        <v>0.6</v>
      </c>
      <c r="L208" s="3">
        <f>SalesData[[#This Row],[total_revenue]]-SalesData[[#This Row],[Total Cost]]</f>
        <v>10500</v>
      </c>
      <c r="M208" s="4">
        <v>0.02</v>
      </c>
      <c r="N208" s="3">
        <v>2450</v>
      </c>
      <c r="O208" s="3">
        <f>IF(SalesData[[#This Row],[discount_given]] &gt; 0, SalesData[[#This Row],[sales_quantity]] * SalesData[[#This Row],[Discount_price]], 0)</f>
        <v>17150</v>
      </c>
      <c r="P208" s="4">
        <f>((SalesData[[#This Row],[Sales with discount]]/SalesData[[#This Row],[total_revenue]])*100)/100</f>
        <v>0.98</v>
      </c>
      <c r="Q208" t="s">
        <v>33</v>
      </c>
      <c r="R208" s="9" t="s">
        <v>29</v>
      </c>
      <c r="S208" s="9" t="s">
        <v>35</v>
      </c>
      <c r="T208" s="10">
        <v>21264</v>
      </c>
      <c r="U208" s="9" t="s">
        <v>36</v>
      </c>
      <c r="V208" s="9" t="s">
        <v>40</v>
      </c>
      <c r="W208" s="9" t="s">
        <v>46</v>
      </c>
    </row>
    <row r="209" spans="1:23" x14ac:dyDescent="0.25">
      <c r="A209" s="1">
        <v>44998</v>
      </c>
      <c r="B209" s="9" t="s">
        <v>32</v>
      </c>
      <c r="C209" s="10">
        <v>217</v>
      </c>
      <c r="D209" s="9" t="s">
        <v>51</v>
      </c>
      <c r="E209" s="3">
        <v>1000</v>
      </c>
      <c r="F209" s="10">
        <v>23</v>
      </c>
      <c r="G209">
        <v>86</v>
      </c>
      <c r="H209" s="3">
        <v>2500</v>
      </c>
      <c r="I209" s="3">
        <f>SalesData[[#This Row],[cost_price]]*SalesData[[#This Row],[sales_quantity]]</f>
        <v>86000</v>
      </c>
      <c r="J209" s="3">
        <v>215000</v>
      </c>
      <c r="K209" s="4">
        <f>((SalesData[[#This Row],[Total Profit]]/SalesData[[#This Row],[total_revenue]])*100)/100</f>
        <v>0.6</v>
      </c>
      <c r="L209" s="3">
        <f>SalesData[[#This Row],[total_revenue]]-SalesData[[#This Row],[Total Cost]]</f>
        <v>129000</v>
      </c>
      <c r="M209" s="4">
        <v>0.02</v>
      </c>
      <c r="N209" s="3">
        <v>2450</v>
      </c>
      <c r="O209" s="3">
        <f>IF(SalesData[[#This Row],[discount_given]] &gt; 0, SalesData[[#This Row],[sales_quantity]] * SalesData[[#This Row],[Discount_price]], 0)</f>
        <v>210700</v>
      </c>
      <c r="P209" s="4">
        <f>((SalesData[[#This Row],[Sales with discount]]/SalesData[[#This Row],[total_revenue]])*100)/100</f>
        <v>0.98</v>
      </c>
      <c r="Q209" t="s">
        <v>50</v>
      </c>
      <c r="R209" s="9" t="s">
        <v>42</v>
      </c>
      <c r="S209" s="9" t="s">
        <v>22</v>
      </c>
      <c r="T209" s="10">
        <v>21971</v>
      </c>
      <c r="U209" s="9" t="s">
        <v>23</v>
      </c>
      <c r="V209" s="9" t="s">
        <v>40</v>
      </c>
      <c r="W209" s="9" t="s">
        <v>31</v>
      </c>
    </row>
    <row r="210" spans="1:23" x14ac:dyDescent="0.25">
      <c r="A210" s="1">
        <v>44384</v>
      </c>
      <c r="B210" s="9" t="s">
        <v>43</v>
      </c>
      <c r="C210" s="10">
        <v>218</v>
      </c>
      <c r="D210" s="9" t="s">
        <v>19</v>
      </c>
      <c r="E210" s="3">
        <v>2500</v>
      </c>
      <c r="F210" s="10">
        <v>46</v>
      </c>
      <c r="G210">
        <v>24</v>
      </c>
      <c r="H210" s="3">
        <v>5000</v>
      </c>
      <c r="I210" s="3">
        <f>SalesData[[#This Row],[cost_price]]*SalesData[[#This Row],[sales_quantity]]</f>
        <v>60000</v>
      </c>
      <c r="J210" s="3">
        <v>120000</v>
      </c>
      <c r="K210" s="4">
        <f>((SalesData[[#This Row],[Total Profit]]/SalesData[[#This Row],[total_revenue]])*100)/100</f>
        <v>0.5</v>
      </c>
      <c r="L210" s="3">
        <f>SalesData[[#This Row],[total_revenue]]-SalesData[[#This Row],[Total Cost]]</f>
        <v>60000</v>
      </c>
      <c r="M210" s="4">
        <v>0</v>
      </c>
      <c r="N210" s="3">
        <v>5000</v>
      </c>
      <c r="O210" s="3">
        <f>IF(SalesData[[#This Row],[discount_given]] &gt; 0, SalesData[[#This Row],[sales_quantity]] * SalesData[[#This Row],[Discount_price]], 0)</f>
        <v>0</v>
      </c>
      <c r="P210" s="4">
        <f>((SalesData[[#This Row],[Sales with discount]]/SalesData[[#This Row],[total_revenue]])*100)/100</f>
        <v>0</v>
      </c>
      <c r="Q210" t="s">
        <v>33</v>
      </c>
      <c r="R210" s="9" t="s">
        <v>34</v>
      </c>
      <c r="S210" s="9" t="s">
        <v>22</v>
      </c>
      <c r="T210" s="10">
        <v>22969</v>
      </c>
      <c r="U210" s="9" t="s">
        <v>36</v>
      </c>
      <c r="V210" s="9" t="s">
        <v>39</v>
      </c>
      <c r="W210" s="9" t="s">
        <v>46</v>
      </c>
    </row>
    <row r="211" spans="1:23" x14ac:dyDescent="0.25">
      <c r="A211" s="1">
        <v>44794</v>
      </c>
      <c r="B211" s="9" t="s">
        <v>18</v>
      </c>
      <c r="C211" s="10">
        <v>219</v>
      </c>
      <c r="D211" s="9" t="s">
        <v>48</v>
      </c>
      <c r="E211" s="3">
        <v>1500</v>
      </c>
      <c r="F211" s="10">
        <v>121</v>
      </c>
      <c r="G211">
        <v>21</v>
      </c>
      <c r="H211" s="3">
        <v>3500</v>
      </c>
      <c r="I211" s="3">
        <f>SalesData[[#This Row],[cost_price]]*SalesData[[#This Row],[sales_quantity]]</f>
        <v>31500</v>
      </c>
      <c r="J211" s="3">
        <v>73500</v>
      </c>
      <c r="K211" s="4">
        <f>((SalesData[[#This Row],[Total Profit]]/SalesData[[#This Row],[total_revenue]])*100)/100</f>
        <v>0.5714285714285714</v>
      </c>
      <c r="L211" s="3">
        <f>SalesData[[#This Row],[total_revenue]]-SalesData[[#This Row],[Total Cost]]</f>
        <v>42000</v>
      </c>
      <c r="M211" s="4">
        <v>0.01</v>
      </c>
      <c r="N211" s="3">
        <v>3465</v>
      </c>
      <c r="O211" s="3">
        <f>IF(SalesData[[#This Row],[discount_given]] &gt; 0, SalesData[[#This Row],[sales_quantity]] * SalesData[[#This Row],[Discount_price]], 0)</f>
        <v>72765</v>
      </c>
      <c r="P211" s="4">
        <f>((SalesData[[#This Row],[Sales with discount]]/SalesData[[#This Row],[total_revenue]])*100)/100</f>
        <v>0.99</v>
      </c>
      <c r="Q211" t="s">
        <v>20</v>
      </c>
      <c r="R211" s="9" t="s">
        <v>42</v>
      </c>
      <c r="S211" s="9" t="s">
        <v>30</v>
      </c>
      <c r="T211" s="10">
        <v>21039</v>
      </c>
      <c r="U211" s="9" t="s">
        <v>23</v>
      </c>
      <c r="V211" s="9" t="s">
        <v>39</v>
      </c>
      <c r="W211" s="9" t="s">
        <v>25</v>
      </c>
    </row>
    <row r="212" spans="1:23" x14ac:dyDescent="0.25">
      <c r="A212" s="1">
        <v>45225</v>
      </c>
      <c r="B212" s="9" t="s">
        <v>41</v>
      </c>
      <c r="C212" s="10">
        <v>220</v>
      </c>
      <c r="D212" s="9" t="s">
        <v>19</v>
      </c>
      <c r="E212" s="3">
        <v>2500</v>
      </c>
      <c r="F212" s="10">
        <v>95</v>
      </c>
      <c r="G212">
        <v>64</v>
      </c>
      <c r="H212" s="3">
        <v>5000</v>
      </c>
      <c r="I212" s="3">
        <f>SalesData[[#This Row],[cost_price]]*SalesData[[#This Row],[sales_quantity]]</f>
        <v>160000</v>
      </c>
      <c r="J212" s="3">
        <v>320000</v>
      </c>
      <c r="K212" s="4">
        <f>((SalesData[[#This Row],[Total Profit]]/SalesData[[#This Row],[total_revenue]])*100)/100</f>
        <v>0.5</v>
      </c>
      <c r="L212" s="3">
        <f>SalesData[[#This Row],[total_revenue]]-SalesData[[#This Row],[Total Cost]]</f>
        <v>160000</v>
      </c>
      <c r="M212" s="4">
        <v>0</v>
      </c>
      <c r="N212" s="3">
        <v>5000</v>
      </c>
      <c r="O212" s="3">
        <f>IF(SalesData[[#This Row],[discount_given]] &gt; 0, SalesData[[#This Row],[sales_quantity]] * SalesData[[#This Row],[Discount_price]], 0)</f>
        <v>0</v>
      </c>
      <c r="P212" s="4">
        <f>((SalesData[[#This Row],[Sales with discount]]/SalesData[[#This Row],[total_revenue]])*100)/100</f>
        <v>0</v>
      </c>
      <c r="Q212" t="s">
        <v>33</v>
      </c>
      <c r="R212" s="9" t="s">
        <v>29</v>
      </c>
      <c r="S212" s="9" t="s">
        <v>30</v>
      </c>
      <c r="T212" s="10">
        <v>21945</v>
      </c>
      <c r="U212" s="9" t="s">
        <v>36</v>
      </c>
      <c r="V212" s="9" t="s">
        <v>40</v>
      </c>
      <c r="W212" s="9" t="s">
        <v>46</v>
      </c>
    </row>
    <row r="213" spans="1:23" x14ac:dyDescent="0.25">
      <c r="A213" s="1">
        <v>44772</v>
      </c>
      <c r="B213" s="9" t="s">
        <v>49</v>
      </c>
      <c r="C213" s="10">
        <v>221</v>
      </c>
      <c r="D213" s="9" t="s">
        <v>27</v>
      </c>
      <c r="E213" s="3">
        <v>1500</v>
      </c>
      <c r="F213" s="10">
        <v>87</v>
      </c>
      <c r="G213">
        <v>31</v>
      </c>
      <c r="H213" s="3">
        <v>3000</v>
      </c>
      <c r="I213" s="3">
        <f>SalesData[[#This Row],[cost_price]]*SalesData[[#This Row],[sales_quantity]]</f>
        <v>46500</v>
      </c>
      <c r="J213" s="3">
        <v>93000</v>
      </c>
      <c r="K213" s="4">
        <f>((SalesData[[#This Row],[Total Profit]]/SalesData[[#This Row],[total_revenue]])*100)/100</f>
        <v>0.5</v>
      </c>
      <c r="L213" s="3">
        <f>SalesData[[#This Row],[total_revenue]]-SalesData[[#This Row],[Total Cost]]</f>
        <v>46500</v>
      </c>
      <c r="M213" s="4">
        <v>0.1</v>
      </c>
      <c r="N213" s="3">
        <v>2700</v>
      </c>
      <c r="O213" s="3">
        <f>IF(SalesData[[#This Row],[discount_given]] &gt; 0, SalesData[[#This Row],[sales_quantity]] * SalesData[[#This Row],[Discount_price]], 0)</f>
        <v>83700</v>
      </c>
      <c r="P213" s="4">
        <f>((SalesData[[#This Row],[Sales with discount]]/SalesData[[#This Row],[total_revenue]])*100)/100</f>
        <v>0.9</v>
      </c>
      <c r="Q213" t="s">
        <v>20</v>
      </c>
      <c r="R213" s="9" t="s">
        <v>42</v>
      </c>
      <c r="S213" s="9" t="s">
        <v>30</v>
      </c>
      <c r="T213" s="10">
        <v>22868</v>
      </c>
      <c r="U213" s="9" t="s">
        <v>36</v>
      </c>
      <c r="V213" s="9" t="s">
        <v>24</v>
      </c>
      <c r="W213" s="9" t="s">
        <v>31</v>
      </c>
    </row>
    <row r="214" spans="1:23" x14ac:dyDescent="0.25">
      <c r="A214" s="1">
        <v>44517</v>
      </c>
      <c r="B214" s="9" t="s">
        <v>37</v>
      </c>
      <c r="C214" s="10">
        <v>222</v>
      </c>
      <c r="D214" s="9" t="s">
        <v>45</v>
      </c>
      <c r="E214" s="3">
        <v>3000</v>
      </c>
      <c r="F214" s="10">
        <v>139</v>
      </c>
      <c r="G214">
        <v>77</v>
      </c>
      <c r="H214" s="3">
        <v>7000</v>
      </c>
      <c r="I214" s="3">
        <f>SalesData[[#This Row],[cost_price]]*SalesData[[#This Row],[sales_quantity]]</f>
        <v>231000</v>
      </c>
      <c r="J214" s="3">
        <v>539000</v>
      </c>
      <c r="K214" s="4">
        <f>((SalesData[[#This Row],[Total Profit]]/SalesData[[#This Row],[total_revenue]])*100)/100</f>
        <v>0.5714285714285714</v>
      </c>
      <c r="L214" s="3">
        <f>SalesData[[#This Row],[total_revenue]]-SalesData[[#This Row],[Total Cost]]</f>
        <v>308000</v>
      </c>
      <c r="M214" s="4">
        <v>0</v>
      </c>
      <c r="N214" s="3">
        <v>7000</v>
      </c>
      <c r="O214" s="3">
        <f>IF(SalesData[[#This Row],[discount_given]] &gt; 0, SalesData[[#This Row],[sales_quantity]] * SalesData[[#This Row],[Discount_price]], 0)</f>
        <v>0</v>
      </c>
      <c r="P214" s="4">
        <f>((SalesData[[#This Row],[Sales with discount]]/SalesData[[#This Row],[total_revenue]])*100)/100</f>
        <v>0</v>
      </c>
      <c r="Q214" t="s">
        <v>33</v>
      </c>
      <c r="R214" s="9" t="s">
        <v>29</v>
      </c>
      <c r="S214" s="9" t="s">
        <v>22</v>
      </c>
      <c r="T214" s="10">
        <v>21668</v>
      </c>
      <c r="U214" s="9" t="s">
        <v>23</v>
      </c>
      <c r="V214" s="9" t="s">
        <v>39</v>
      </c>
      <c r="W214" s="9" t="s">
        <v>46</v>
      </c>
    </row>
    <row r="215" spans="1:23" x14ac:dyDescent="0.25">
      <c r="A215" s="1">
        <v>44591</v>
      </c>
      <c r="B215" s="9" t="s">
        <v>53</v>
      </c>
      <c r="C215" s="10">
        <v>223</v>
      </c>
      <c r="D215" s="9" t="s">
        <v>45</v>
      </c>
      <c r="E215" s="3">
        <v>3000</v>
      </c>
      <c r="F215" s="10">
        <v>81</v>
      </c>
      <c r="G215">
        <v>24</v>
      </c>
      <c r="H215" s="3">
        <v>7000</v>
      </c>
      <c r="I215" s="3">
        <f>SalesData[[#This Row],[cost_price]]*SalesData[[#This Row],[sales_quantity]]</f>
        <v>72000</v>
      </c>
      <c r="J215" s="3">
        <v>168000</v>
      </c>
      <c r="K215" s="4">
        <f>((SalesData[[#This Row],[Total Profit]]/SalesData[[#This Row],[total_revenue]])*100)/100</f>
        <v>0.5714285714285714</v>
      </c>
      <c r="L215" s="3">
        <f>SalesData[[#This Row],[total_revenue]]-SalesData[[#This Row],[Total Cost]]</f>
        <v>96000</v>
      </c>
      <c r="M215" s="4">
        <v>0.06</v>
      </c>
      <c r="N215" s="3">
        <v>6580</v>
      </c>
      <c r="O215" s="3">
        <f>IF(SalesData[[#This Row],[discount_given]] &gt; 0, SalesData[[#This Row],[sales_quantity]] * SalesData[[#This Row],[Discount_price]], 0)</f>
        <v>157920</v>
      </c>
      <c r="P215" s="4">
        <f>((SalesData[[#This Row],[Sales with discount]]/SalesData[[#This Row],[total_revenue]])*100)/100</f>
        <v>0.94</v>
      </c>
      <c r="Q215" t="s">
        <v>38</v>
      </c>
      <c r="R215" s="9" t="s">
        <v>29</v>
      </c>
      <c r="S215" s="9" t="s">
        <v>22</v>
      </c>
      <c r="T215" s="10">
        <v>21940</v>
      </c>
      <c r="U215" s="9" t="s">
        <v>23</v>
      </c>
      <c r="V215" s="9" t="s">
        <v>39</v>
      </c>
      <c r="W215" s="9" t="s">
        <v>31</v>
      </c>
    </row>
    <row r="216" spans="1:23" x14ac:dyDescent="0.25">
      <c r="A216" s="1">
        <v>45158</v>
      </c>
      <c r="B216" s="9" t="s">
        <v>52</v>
      </c>
      <c r="C216" s="10">
        <v>224</v>
      </c>
      <c r="D216" s="9" t="s">
        <v>51</v>
      </c>
      <c r="E216" s="3">
        <v>1000</v>
      </c>
      <c r="F216" s="10">
        <v>40</v>
      </c>
      <c r="G216">
        <v>61</v>
      </c>
      <c r="H216" s="3">
        <v>2500</v>
      </c>
      <c r="I216" s="3">
        <f>SalesData[[#This Row],[cost_price]]*SalesData[[#This Row],[sales_quantity]]</f>
        <v>61000</v>
      </c>
      <c r="J216" s="3">
        <v>152500</v>
      </c>
      <c r="K216" s="4">
        <f>((SalesData[[#This Row],[Total Profit]]/SalesData[[#This Row],[total_revenue]])*100)/100</f>
        <v>0.6</v>
      </c>
      <c r="L216" s="3">
        <f>SalesData[[#This Row],[total_revenue]]-SalesData[[#This Row],[Total Cost]]</f>
        <v>91500</v>
      </c>
      <c r="M216" s="4">
        <v>0.1</v>
      </c>
      <c r="N216" s="3">
        <v>2250</v>
      </c>
      <c r="O216" s="3">
        <f>IF(SalesData[[#This Row],[discount_given]] &gt; 0, SalesData[[#This Row],[sales_quantity]] * SalesData[[#This Row],[Discount_price]], 0)</f>
        <v>137250</v>
      </c>
      <c r="P216" s="4">
        <f>((SalesData[[#This Row],[Sales with discount]]/SalesData[[#This Row],[total_revenue]])*100)/100</f>
        <v>0.9</v>
      </c>
      <c r="Q216" t="s">
        <v>28</v>
      </c>
      <c r="R216" s="9" t="s">
        <v>42</v>
      </c>
      <c r="S216" s="9" t="s">
        <v>30</v>
      </c>
      <c r="T216" s="10">
        <v>22333</v>
      </c>
      <c r="U216" s="9" t="s">
        <v>23</v>
      </c>
      <c r="V216" s="9" t="s">
        <v>39</v>
      </c>
      <c r="W216" s="9" t="s">
        <v>46</v>
      </c>
    </row>
    <row r="217" spans="1:23" x14ac:dyDescent="0.25">
      <c r="A217" s="1">
        <v>44568</v>
      </c>
      <c r="B217" s="9" t="s">
        <v>37</v>
      </c>
      <c r="C217" s="10">
        <v>225</v>
      </c>
      <c r="D217" s="9" t="s">
        <v>19</v>
      </c>
      <c r="E217" s="3">
        <v>2500</v>
      </c>
      <c r="F217" s="10">
        <v>58</v>
      </c>
      <c r="G217">
        <v>99</v>
      </c>
      <c r="H217" s="3">
        <v>5000</v>
      </c>
      <c r="I217" s="3">
        <f>SalesData[[#This Row],[cost_price]]*SalesData[[#This Row],[sales_quantity]]</f>
        <v>247500</v>
      </c>
      <c r="J217" s="3">
        <v>495000</v>
      </c>
      <c r="K217" s="4">
        <f>((SalesData[[#This Row],[Total Profit]]/SalesData[[#This Row],[total_revenue]])*100)/100</f>
        <v>0.5</v>
      </c>
      <c r="L217" s="3">
        <f>SalesData[[#This Row],[total_revenue]]-SalesData[[#This Row],[Total Cost]]</f>
        <v>247500</v>
      </c>
      <c r="M217" s="4">
        <v>0.1</v>
      </c>
      <c r="N217" s="3">
        <v>4500</v>
      </c>
      <c r="O217" s="3">
        <f>IF(SalesData[[#This Row],[discount_given]] &gt; 0, SalesData[[#This Row],[sales_quantity]] * SalesData[[#This Row],[Discount_price]], 0)</f>
        <v>445500</v>
      </c>
      <c r="P217" s="4">
        <f>((SalesData[[#This Row],[Sales with discount]]/SalesData[[#This Row],[total_revenue]])*100)/100</f>
        <v>0.9</v>
      </c>
      <c r="Q217" t="s">
        <v>50</v>
      </c>
      <c r="R217" s="9" t="s">
        <v>29</v>
      </c>
      <c r="S217" s="9" t="s">
        <v>35</v>
      </c>
      <c r="T217" s="10">
        <v>21139</v>
      </c>
      <c r="U217" s="9" t="s">
        <v>23</v>
      </c>
      <c r="V217" s="9" t="s">
        <v>39</v>
      </c>
      <c r="W217" s="9" t="s">
        <v>46</v>
      </c>
    </row>
    <row r="218" spans="1:23" x14ac:dyDescent="0.25">
      <c r="A218" s="1">
        <v>45262</v>
      </c>
      <c r="B218" s="9" t="s">
        <v>54</v>
      </c>
      <c r="C218" s="10">
        <v>226</v>
      </c>
      <c r="D218" s="9" t="s">
        <v>48</v>
      </c>
      <c r="E218" s="3">
        <v>1500</v>
      </c>
      <c r="F218" s="10">
        <v>94</v>
      </c>
      <c r="G218">
        <v>30</v>
      </c>
      <c r="H218" s="3">
        <v>3500</v>
      </c>
      <c r="I218" s="3">
        <f>SalesData[[#This Row],[cost_price]]*SalesData[[#This Row],[sales_quantity]]</f>
        <v>45000</v>
      </c>
      <c r="J218" s="3">
        <v>105000</v>
      </c>
      <c r="K218" s="4">
        <f>((SalesData[[#This Row],[Total Profit]]/SalesData[[#This Row],[total_revenue]])*100)/100</f>
        <v>0.5714285714285714</v>
      </c>
      <c r="L218" s="3">
        <f>SalesData[[#This Row],[total_revenue]]-SalesData[[#This Row],[Total Cost]]</f>
        <v>60000</v>
      </c>
      <c r="M218" s="4">
        <v>0.09</v>
      </c>
      <c r="N218" s="3">
        <v>3185</v>
      </c>
      <c r="O218" s="3">
        <f>IF(SalesData[[#This Row],[discount_given]] &gt; 0, SalesData[[#This Row],[sales_quantity]] * SalesData[[#This Row],[Discount_price]], 0)</f>
        <v>95550</v>
      </c>
      <c r="P218" s="4">
        <f>((SalesData[[#This Row],[Sales with discount]]/SalesData[[#This Row],[total_revenue]])*100)/100</f>
        <v>0.91</v>
      </c>
      <c r="Q218" t="s">
        <v>28</v>
      </c>
      <c r="R218" s="9" t="s">
        <v>34</v>
      </c>
      <c r="S218" s="9" t="s">
        <v>22</v>
      </c>
      <c r="T218" s="10">
        <v>21104</v>
      </c>
      <c r="U218" s="9" t="s">
        <v>23</v>
      </c>
      <c r="V218" s="9" t="s">
        <v>40</v>
      </c>
      <c r="W218" s="9" t="s">
        <v>31</v>
      </c>
    </row>
    <row r="219" spans="1:23" x14ac:dyDescent="0.25">
      <c r="A219" s="1">
        <v>44867</v>
      </c>
      <c r="B219" s="9" t="s">
        <v>52</v>
      </c>
      <c r="C219" s="10">
        <v>227</v>
      </c>
      <c r="D219" s="9" t="s">
        <v>27</v>
      </c>
      <c r="E219" s="3">
        <v>1500</v>
      </c>
      <c r="F219" s="10">
        <v>120</v>
      </c>
      <c r="G219">
        <v>76</v>
      </c>
      <c r="H219" s="3">
        <v>3000</v>
      </c>
      <c r="I219" s="3">
        <f>SalesData[[#This Row],[cost_price]]*SalesData[[#This Row],[sales_quantity]]</f>
        <v>114000</v>
      </c>
      <c r="J219" s="3">
        <v>228000</v>
      </c>
      <c r="K219" s="4">
        <f>((SalesData[[#This Row],[Total Profit]]/SalesData[[#This Row],[total_revenue]])*100)/100</f>
        <v>0.5</v>
      </c>
      <c r="L219" s="3">
        <f>SalesData[[#This Row],[total_revenue]]-SalesData[[#This Row],[Total Cost]]</f>
        <v>114000</v>
      </c>
      <c r="M219" s="4">
        <v>0.09</v>
      </c>
      <c r="N219" s="3">
        <v>2730</v>
      </c>
      <c r="O219" s="3">
        <f>IF(SalesData[[#This Row],[discount_given]] &gt; 0, SalesData[[#This Row],[sales_quantity]] * SalesData[[#This Row],[Discount_price]], 0)</f>
        <v>207480</v>
      </c>
      <c r="P219" s="4">
        <f>((SalesData[[#This Row],[Sales with discount]]/SalesData[[#This Row],[total_revenue]])*100)/100</f>
        <v>0.91</v>
      </c>
      <c r="Q219" t="s">
        <v>33</v>
      </c>
      <c r="R219" s="9" t="s">
        <v>42</v>
      </c>
      <c r="S219" s="9" t="s">
        <v>30</v>
      </c>
      <c r="T219" s="10">
        <v>21394</v>
      </c>
      <c r="U219" s="9" t="s">
        <v>36</v>
      </c>
      <c r="V219" s="9" t="s">
        <v>40</v>
      </c>
      <c r="W219" s="9" t="s">
        <v>25</v>
      </c>
    </row>
    <row r="220" spans="1:23" x14ac:dyDescent="0.25">
      <c r="A220" s="1">
        <v>44504</v>
      </c>
      <c r="B220" s="9" t="s">
        <v>44</v>
      </c>
      <c r="C220" s="10">
        <v>228</v>
      </c>
      <c r="D220" s="9" t="s">
        <v>51</v>
      </c>
      <c r="E220" s="3">
        <v>1000</v>
      </c>
      <c r="F220" s="10">
        <v>15</v>
      </c>
      <c r="G220">
        <v>40</v>
      </c>
      <c r="H220" s="3">
        <v>2500</v>
      </c>
      <c r="I220" s="3">
        <f>SalesData[[#This Row],[cost_price]]*SalesData[[#This Row],[sales_quantity]]</f>
        <v>40000</v>
      </c>
      <c r="J220" s="3">
        <v>100000</v>
      </c>
      <c r="K220" s="4">
        <f>((SalesData[[#This Row],[Total Profit]]/SalesData[[#This Row],[total_revenue]])*100)/100</f>
        <v>0.6</v>
      </c>
      <c r="L220" s="3">
        <f>SalesData[[#This Row],[total_revenue]]-SalesData[[#This Row],[Total Cost]]</f>
        <v>60000</v>
      </c>
      <c r="M220" s="4">
        <v>0.06</v>
      </c>
      <c r="N220" s="3">
        <v>2350</v>
      </c>
      <c r="O220" s="3">
        <f>IF(SalesData[[#This Row],[discount_given]] &gt; 0, SalesData[[#This Row],[sales_quantity]] * SalesData[[#This Row],[Discount_price]], 0)</f>
        <v>94000</v>
      </c>
      <c r="P220" s="4">
        <f>((SalesData[[#This Row],[Sales with discount]]/SalesData[[#This Row],[total_revenue]])*100)/100</f>
        <v>0.94</v>
      </c>
      <c r="Q220" t="s">
        <v>33</v>
      </c>
      <c r="R220" s="9" t="s">
        <v>21</v>
      </c>
      <c r="S220" s="9" t="s">
        <v>35</v>
      </c>
      <c r="T220" s="10">
        <v>22099</v>
      </c>
      <c r="U220" s="9" t="s">
        <v>36</v>
      </c>
      <c r="V220" s="9" t="s">
        <v>40</v>
      </c>
      <c r="W220" s="9" t="s">
        <v>46</v>
      </c>
    </row>
    <row r="221" spans="1:23" x14ac:dyDescent="0.25">
      <c r="A221" s="1">
        <v>45268</v>
      </c>
      <c r="B221" s="9" t="s">
        <v>54</v>
      </c>
      <c r="C221" s="10">
        <v>229</v>
      </c>
      <c r="D221" s="9" t="s">
        <v>48</v>
      </c>
      <c r="E221" s="3">
        <v>1500</v>
      </c>
      <c r="F221" s="10">
        <v>73</v>
      </c>
      <c r="G221">
        <v>9</v>
      </c>
      <c r="H221" s="3">
        <v>3500</v>
      </c>
      <c r="I221" s="3">
        <f>SalesData[[#This Row],[cost_price]]*SalesData[[#This Row],[sales_quantity]]</f>
        <v>13500</v>
      </c>
      <c r="J221" s="3">
        <v>31500</v>
      </c>
      <c r="K221" s="4">
        <f>((SalesData[[#This Row],[Total Profit]]/SalesData[[#This Row],[total_revenue]])*100)/100</f>
        <v>0.5714285714285714</v>
      </c>
      <c r="L221" s="3">
        <f>SalesData[[#This Row],[total_revenue]]-SalesData[[#This Row],[Total Cost]]</f>
        <v>18000</v>
      </c>
      <c r="M221" s="4">
        <v>0.08</v>
      </c>
      <c r="N221" s="3">
        <v>3220</v>
      </c>
      <c r="O221" s="3">
        <f>IF(SalesData[[#This Row],[discount_given]] &gt; 0, SalesData[[#This Row],[sales_quantity]] * SalesData[[#This Row],[Discount_price]], 0)</f>
        <v>28980</v>
      </c>
      <c r="P221" s="4">
        <f>((SalesData[[#This Row],[Sales with discount]]/SalesData[[#This Row],[total_revenue]])*100)/100</f>
        <v>0.92</v>
      </c>
      <c r="Q221" t="s">
        <v>20</v>
      </c>
      <c r="R221" s="9" t="s">
        <v>34</v>
      </c>
      <c r="S221" s="9" t="s">
        <v>22</v>
      </c>
      <c r="T221" s="10">
        <v>22041</v>
      </c>
      <c r="U221" s="9" t="s">
        <v>36</v>
      </c>
      <c r="V221" s="9" t="s">
        <v>39</v>
      </c>
      <c r="W221" s="9" t="s">
        <v>31</v>
      </c>
    </row>
    <row r="222" spans="1:23" x14ac:dyDescent="0.25">
      <c r="A222" s="1">
        <v>45152</v>
      </c>
      <c r="B222" s="9" t="s">
        <v>41</v>
      </c>
      <c r="C222" s="10">
        <v>230</v>
      </c>
      <c r="D222" s="9" t="s">
        <v>48</v>
      </c>
      <c r="E222" s="3">
        <v>1500</v>
      </c>
      <c r="F222" s="10">
        <v>60</v>
      </c>
      <c r="G222">
        <v>73</v>
      </c>
      <c r="H222" s="3">
        <v>3500</v>
      </c>
      <c r="I222" s="3">
        <f>SalesData[[#This Row],[cost_price]]*SalesData[[#This Row],[sales_quantity]]</f>
        <v>109500</v>
      </c>
      <c r="J222" s="3">
        <v>255500</v>
      </c>
      <c r="K222" s="4">
        <f>((SalesData[[#This Row],[Total Profit]]/SalesData[[#This Row],[total_revenue]])*100)/100</f>
        <v>0.5714285714285714</v>
      </c>
      <c r="L222" s="3">
        <f>SalesData[[#This Row],[total_revenue]]-SalesData[[#This Row],[Total Cost]]</f>
        <v>146000</v>
      </c>
      <c r="M222" s="4">
        <v>0.09</v>
      </c>
      <c r="N222" s="3">
        <v>3185</v>
      </c>
      <c r="O222" s="3">
        <f>IF(SalesData[[#This Row],[discount_given]] &gt; 0, SalesData[[#This Row],[sales_quantity]] * SalesData[[#This Row],[Discount_price]], 0)</f>
        <v>232505</v>
      </c>
      <c r="P222" s="4">
        <f>((SalesData[[#This Row],[Sales with discount]]/SalesData[[#This Row],[total_revenue]])*100)/100</f>
        <v>0.91</v>
      </c>
      <c r="Q222" t="s">
        <v>20</v>
      </c>
      <c r="R222" s="9" t="s">
        <v>21</v>
      </c>
      <c r="S222" s="9" t="s">
        <v>30</v>
      </c>
      <c r="T222" s="10">
        <v>22948</v>
      </c>
      <c r="U222" s="9" t="s">
        <v>23</v>
      </c>
      <c r="V222" s="9" t="s">
        <v>24</v>
      </c>
      <c r="W222" s="9" t="s">
        <v>46</v>
      </c>
    </row>
    <row r="223" spans="1:23" x14ac:dyDescent="0.25">
      <c r="A223" s="1">
        <v>44945</v>
      </c>
      <c r="B223" s="9" t="s">
        <v>52</v>
      </c>
      <c r="C223" s="10">
        <v>231</v>
      </c>
      <c r="D223" s="9" t="s">
        <v>19</v>
      </c>
      <c r="E223" s="3">
        <v>2500</v>
      </c>
      <c r="F223" s="10">
        <v>38</v>
      </c>
      <c r="G223">
        <v>46</v>
      </c>
      <c r="H223" s="3">
        <v>5000</v>
      </c>
      <c r="I223" s="3">
        <f>SalesData[[#This Row],[cost_price]]*SalesData[[#This Row],[sales_quantity]]</f>
        <v>115000</v>
      </c>
      <c r="J223" s="3">
        <v>230000</v>
      </c>
      <c r="K223" s="4">
        <f>((SalesData[[#This Row],[Total Profit]]/SalesData[[#This Row],[total_revenue]])*100)/100</f>
        <v>0.5</v>
      </c>
      <c r="L223" s="3">
        <f>SalesData[[#This Row],[total_revenue]]-SalesData[[#This Row],[Total Cost]]</f>
        <v>115000</v>
      </c>
      <c r="M223" s="4">
        <v>0.06</v>
      </c>
      <c r="N223" s="3">
        <v>4700</v>
      </c>
      <c r="O223" s="3">
        <f>IF(SalesData[[#This Row],[discount_given]] &gt; 0, SalesData[[#This Row],[sales_quantity]] * SalesData[[#This Row],[Discount_price]], 0)</f>
        <v>216200</v>
      </c>
      <c r="P223" s="4">
        <f>((SalesData[[#This Row],[Sales with discount]]/SalesData[[#This Row],[total_revenue]])*100)/100</f>
        <v>0.94</v>
      </c>
      <c r="Q223" t="s">
        <v>50</v>
      </c>
      <c r="R223" s="9" t="s">
        <v>29</v>
      </c>
      <c r="S223" s="9" t="s">
        <v>35</v>
      </c>
      <c r="T223" s="10">
        <v>21102</v>
      </c>
      <c r="U223" s="9" t="s">
        <v>23</v>
      </c>
      <c r="V223" s="9" t="s">
        <v>39</v>
      </c>
      <c r="W223" s="9" t="s">
        <v>46</v>
      </c>
    </row>
    <row r="224" spans="1:23" x14ac:dyDescent="0.25">
      <c r="A224" s="1">
        <v>45219</v>
      </c>
      <c r="B224" s="9" t="s">
        <v>26</v>
      </c>
      <c r="C224" s="10">
        <v>232</v>
      </c>
      <c r="D224" s="9" t="s">
        <v>45</v>
      </c>
      <c r="E224" s="3">
        <v>3000</v>
      </c>
      <c r="F224" s="10">
        <v>106</v>
      </c>
      <c r="G224">
        <v>81</v>
      </c>
      <c r="H224" s="3">
        <v>7000</v>
      </c>
      <c r="I224" s="3">
        <f>SalesData[[#This Row],[cost_price]]*SalesData[[#This Row],[sales_quantity]]</f>
        <v>243000</v>
      </c>
      <c r="J224" s="3">
        <v>567000</v>
      </c>
      <c r="K224" s="4">
        <f>((SalesData[[#This Row],[Total Profit]]/SalesData[[#This Row],[total_revenue]])*100)/100</f>
        <v>0.5714285714285714</v>
      </c>
      <c r="L224" s="3">
        <f>SalesData[[#This Row],[total_revenue]]-SalesData[[#This Row],[Total Cost]]</f>
        <v>324000</v>
      </c>
      <c r="M224" s="4">
        <v>0.01</v>
      </c>
      <c r="N224" s="3">
        <v>6930</v>
      </c>
      <c r="O224" s="3">
        <f>IF(SalesData[[#This Row],[discount_given]] &gt; 0, SalesData[[#This Row],[sales_quantity]] * SalesData[[#This Row],[Discount_price]], 0)</f>
        <v>561330</v>
      </c>
      <c r="P224" s="4">
        <f>((SalesData[[#This Row],[Sales with discount]]/SalesData[[#This Row],[total_revenue]])*100)/100</f>
        <v>0.99</v>
      </c>
      <c r="Q224" t="s">
        <v>20</v>
      </c>
      <c r="R224" s="9" t="s">
        <v>34</v>
      </c>
      <c r="S224" s="9" t="s">
        <v>30</v>
      </c>
      <c r="T224" s="10">
        <v>22381</v>
      </c>
      <c r="U224" s="9" t="s">
        <v>36</v>
      </c>
      <c r="V224" s="9" t="s">
        <v>40</v>
      </c>
      <c r="W224" s="9" t="s">
        <v>46</v>
      </c>
    </row>
    <row r="225" spans="1:23" x14ac:dyDescent="0.25">
      <c r="A225" s="1">
        <v>44680</v>
      </c>
      <c r="B225" s="9" t="s">
        <v>52</v>
      </c>
      <c r="C225" s="10">
        <v>233</v>
      </c>
      <c r="D225" s="9" t="s">
        <v>45</v>
      </c>
      <c r="E225" s="3">
        <v>3000</v>
      </c>
      <c r="F225" s="10">
        <v>131</v>
      </c>
      <c r="G225">
        <v>89</v>
      </c>
      <c r="H225" s="3">
        <v>7000</v>
      </c>
      <c r="I225" s="3">
        <f>SalesData[[#This Row],[cost_price]]*SalesData[[#This Row],[sales_quantity]]</f>
        <v>267000</v>
      </c>
      <c r="J225" s="3">
        <v>623000</v>
      </c>
      <c r="K225" s="4">
        <f>((SalesData[[#This Row],[Total Profit]]/SalesData[[#This Row],[total_revenue]])*100)/100</f>
        <v>0.5714285714285714</v>
      </c>
      <c r="L225" s="3">
        <f>SalesData[[#This Row],[total_revenue]]-SalesData[[#This Row],[Total Cost]]</f>
        <v>356000</v>
      </c>
      <c r="M225" s="4">
        <v>0.1</v>
      </c>
      <c r="N225" s="3">
        <v>6300</v>
      </c>
      <c r="O225" s="3">
        <f>IF(SalesData[[#This Row],[discount_given]] &gt; 0, SalesData[[#This Row],[sales_quantity]] * SalesData[[#This Row],[Discount_price]], 0)</f>
        <v>560700</v>
      </c>
      <c r="P225" s="4">
        <f>((SalesData[[#This Row],[Sales with discount]]/SalesData[[#This Row],[total_revenue]])*100)/100</f>
        <v>0.9</v>
      </c>
      <c r="Q225" t="s">
        <v>38</v>
      </c>
      <c r="R225" s="9" t="s">
        <v>29</v>
      </c>
      <c r="S225" s="9" t="s">
        <v>30</v>
      </c>
      <c r="T225" s="10">
        <v>21057</v>
      </c>
      <c r="U225" s="9" t="s">
        <v>36</v>
      </c>
      <c r="V225" s="9" t="s">
        <v>40</v>
      </c>
      <c r="W225" s="9" t="s">
        <v>31</v>
      </c>
    </row>
    <row r="226" spans="1:23" x14ac:dyDescent="0.25">
      <c r="A226" s="1">
        <v>45011</v>
      </c>
      <c r="B226" s="9" t="s">
        <v>44</v>
      </c>
      <c r="C226" s="10">
        <v>234</v>
      </c>
      <c r="D226" s="9" t="s">
        <v>27</v>
      </c>
      <c r="E226" s="3">
        <v>1500</v>
      </c>
      <c r="F226" s="10">
        <v>79</v>
      </c>
      <c r="G226">
        <v>62</v>
      </c>
      <c r="H226" s="3">
        <v>3000</v>
      </c>
      <c r="I226" s="3">
        <f>SalesData[[#This Row],[cost_price]]*SalesData[[#This Row],[sales_quantity]]</f>
        <v>93000</v>
      </c>
      <c r="J226" s="3">
        <v>186000</v>
      </c>
      <c r="K226" s="4">
        <f>((SalesData[[#This Row],[Total Profit]]/SalesData[[#This Row],[total_revenue]])*100)/100</f>
        <v>0.5</v>
      </c>
      <c r="L226" s="3">
        <f>SalesData[[#This Row],[total_revenue]]-SalesData[[#This Row],[Total Cost]]</f>
        <v>93000</v>
      </c>
      <c r="M226" s="4">
        <v>0.06</v>
      </c>
      <c r="N226" s="3">
        <v>2820</v>
      </c>
      <c r="O226" s="3">
        <f>IF(SalesData[[#This Row],[discount_given]] &gt; 0, SalesData[[#This Row],[sales_quantity]] * SalesData[[#This Row],[Discount_price]], 0)</f>
        <v>174840</v>
      </c>
      <c r="P226" s="4">
        <f>((SalesData[[#This Row],[Sales with discount]]/SalesData[[#This Row],[total_revenue]])*100)/100</f>
        <v>0.94</v>
      </c>
      <c r="Q226" t="s">
        <v>38</v>
      </c>
      <c r="R226" s="9" t="s">
        <v>29</v>
      </c>
      <c r="S226" s="9" t="s">
        <v>30</v>
      </c>
      <c r="T226" s="10">
        <v>22078</v>
      </c>
      <c r="U226" s="9" t="s">
        <v>36</v>
      </c>
      <c r="V226" s="9" t="s">
        <v>40</v>
      </c>
      <c r="W226" s="9" t="s">
        <v>31</v>
      </c>
    </row>
    <row r="227" spans="1:23" x14ac:dyDescent="0.25">
      <c r="A227" s="1">
        <v>45254</v>
      </c>
      <c r="B227" s="9" t="s">
        <v>37</v>
      </c>
      <c r="C227" s="10">
        <v>235</v>
      </c>
      <c r="D227" s="9" t="s">
        <v>27</v>
      </c>
      <c r="E227" s="3">
        <v>1500</v>
      </c>
      <c r="F227" s="10">
        <v>14</v>
      </c>
      <c r="G227">
        <v>79</v>
      </c>
      <c r="H227" s="3">
        <v>3000</v>
      </c>
      <c r="I227" s="3">
        <f>SalesData[[#This Row],[cost_price]]*SalesData[[#This Row],[sales_quantity]]</f>
        <v>118500</v>
      </c>
      <c r="J227" s="3">
        <v>237000</v>
      </c>
      <c r="K227" s="4">
        <f>((SalesData[[#This Row],[Total Profit]]/SalesData[[#This Row],[total_revenue]])*100)/100</f>
        <v>0.5</v>
      </c>
      <c r="L227" s="3">
        <f>SalesData[[#This Row],[total_revenue]]-SalesData[[#This Row],[Total Cost]]</f>
        <v>118500</v>
      </c>
      <c r="M227" s="4">
        <v>0.08</v>
      </c>
      <c r="N227" s="3">
        <v>2760</v>
      </c>
      <c r="O227" s="3">
        <f>IF(SalesData[[#This Row],[discount_given]] &gt; 0, SalesData[[#This Row],[sales_quantity]] * SalesData[[#This Row],[Discount_price]], 0)</f>
        <v>218040</v>
      </c>
      <c r="P227" s="4">
        <f>((SalesData[[#This Row],[Sales with discount]]/SalesData[[#This Row],[total_revenue]])*100)/100</f>
        <v>0.92</v>
      </c>
      <c r="Q227" t="s">
        <v>33</v>
      </c>
      <c r="R227" s="9" t="s">
        <v>29</v>
      </c>
      <c r="S227" s="9" t="s">
        <v>35</v>
      </c>
      <c r="T227" s="10">
        <v>21022</v>
      </c>
      <c r="U227" s="9" t="s">
        <v>36</v>
      </c>
      <c r="V227" s="9" t="s">
        <v>39</v>
      </c>
      <c r="W227" s="9" t="s">
        <v>31</v>
      </c>
    </row>
    <row r="228" spans="1:23" x14ac:dyDescent="0.25">
      <c r="A228" s="1">
        <v>44784</v>
      </c>
      <c r="B228" s="9" t="s">
        <v>43</v>
      </c>
      <c r="C228" s="10">
        <v>236</v>
      </c>
      <c r="D228" s="9" t="s">
        <v>19</v>
      </c>
      <c r="E228" s="3">
        <v>2500</v>
      </c>
      <c r="F228" s="10">
        <v>138</v>
      </c>
      <c r="G228">
        <v>57</v>
      </c>
      <c r="H228" s="3">
        <v>5000</v>
      </c>
      <c r="I228" s="3">
        <f>SalesData[[#This Row],[cost_price]]*SalesData[[#This Row],[sales_quantity]]</f>
        <v>142500</v>
      </c>
      <c r="J228" s="3">
        <v>285000</v>
      </c>
      <c r="K228" s="4">
        <f>((SalesData[[#This Row],[Total Profit]]/SalesData[[#This Row],[total_revenue]])*100)/100</f>
        <v>0.5</v>
      </c>
      <c r="L228" s="3">
        <f>SalesData[[#This Row],[total_revenue]]-SalesData[[#This Row],[Total Cost]]</f>
        <v>142500</v>
      </c>
      <c r="M228" s="4">
        <v>7.0000000000000007E-2</v>
      </c>
      <c r="N228" s="3">
        <v>4650</v>
      </c>
      <c r="O228" s="3">
        <f>IF(SalesData[[#This Row],[discount_given]] &gt; 0, SalesData[[#This Row],[sales_quantity]] * SalesData[[#This Row],[Discount_price]], 0)</f>
        <v>265050</v>
      </c>
      <c r="P228" s="4">
        <f>((SalesData[[#This Row],[Sales with discount]]/SalesData[[#This Row],[total_revenue]])*100)/100</f>
        <v>0.93</v>
      </c>
      <c r="Q228" t="s">
        <v>50</v>
      </c>
      <c r="R228" s="9" t="s">
        <v>34</v>
      </c>
      <c r="S228" s="9" t="s">
        <v>30</v>
      </c>
      <c r="T228" s="10">
        <v>22265</v>
      </c>
      <c r="U228" s="9" t="s">
        <v>36</v>
      </c>
      <c r="V228" s="9" t="s">
        <v>39</v>
      </c>
      <c r="W228" s="9" t="s">
        <v>31</v>
      </c>
    </row>
    <row r="229" spans="1:23" x14ac:dyDescent="0.25">
      <c r="A229" s="1">
        <v>45125</v>
      </c>
      <c r="B229" s="9" t="s">
        <v>54</v>
      </c>
      <c r="C229" s="10">
        <v>237</v>
      </c>
      <c r="D229" s="9" t="s">
        <v>51</v>
      </c>
      <c r="E229" s="3">
        <v>1000</v>
      </c>
      <c r="F229" s="10">
        <v>67</v>
      </c>
      <c r="G229">
        <v>70</v>
      </c>
      <c r="H229" s="3">
        <v>2500</v>
      </c>
      <c r="I229" s="3">
        <f>SalesData[[#This Row],[cost_price]]*SalesData[[#This Row],[sales_quantity]]</f>
        <v>70000</v>
      </c>
      <c r="J229" s="3">
        <v>175000</v>
      </c>
      <c r="K229" s="4">
        <f>((SalesData[[#This Row],[Total Profit]]/SalesData[[#This Row],[total_revenue]])*100)/100</f>
        <v>0.6</v>
      </c>
      <c r="L229" s="3">
        <f>SalesData[[#This Row],[total_revenue]]-SalesData[[#This Row],[Total Cost]]</f>
        <v>105000</v>
      </c>
      <c r="M229" s="4">
        <v>0</v>
      </c>
      <c r="N229" s="3">
        <v>2500</v>
      </c>
      <c r="O229" s="3">
        <f>IF(SalesData[[#This Row],[discount_given]] &gt; 0, SalesData[[#This Row],[sales_quantity]] * SalesData[[#This Row],[Discount_price]], 0)</f>
        <v>0</v>
      </c>
      <c r="P229" s="4">
        <f>((SalesData[[#This Row],[Sales with discount]]/SalesData[[#This Row],[total_revenue]])*100)/100</f>
        <v>0</v>
      </c>
      <c r="Q229" t="s">
        <v>38</v>
      </c>
      <c r="R229" s="9" t="s">
        <v>21</v>
      </c>
      <c r="S229" s="9" t="s">
        <v>22</v>
      </c>
      <c r="T229" s="10">
        <v>21746</v>
      </c>
      <c r="U229" s="9" t="s">
        <v>36</v>
      </c>
      <c r="V229" s="9" t="s">
        <v>40</v>
      </c>
      <c r="W229" s="9" t="s">
        <v>25</v>
      </c>
    </row>
    <row r="230" spans="1:23" x14ac:dyDescent="0.25">
      <c r="A230" s="1">
        <v>45119</v>
      </c>
      <c r="B230" s="9" t="s">
        <v>37</v>
      </c>
      <c r="C230" s="10">
        <v>239</v>
      </c>
      <c r="D230" s="9" t="s">
        <v>19</v>
      </c>
      <c r="E230" s="3">
        <v>2500</v>
      </c>
      <c r="F230" s="10">
        <v>102</v>
      </c>
      <c r="G230">
        <v>30</v>
      </c>
      <c r="H230" s="3">
        <v>5000</v>
      </c>
      <c r="I230" s="3">
        <f>SalesData[[#This Row],[cost_price]]*SalesData[[#This Row],[sales_quantity]]</f>
        <v>75000</v>
      </c>
      <c r="J230" s="3">
        <v>150000</v>
      </c>
      <c r="K230" s="4">
        <f>((SalesData[[#This Row],[Total Profit]]/SalesData[[#This Row],[total_revenue]])*100)/100</f>
        <v>0.5</v>
      </c>
      <c r="L230" s="3">
        <f>SalesData[[#This Row],[total_revenue]]-SalesData[[#This Row],[Total Cost]]</f>
        <v>75000</v>
      </c>
      <c r="M230" s="4">
        <v>0.05</v>
      </c>
      <c r="N230" s="3">
        <v>4750</v>
      </c>
      <c r="O230" s="3">
        <f>IF(SalesData[[#This Row],[discount_given]] &gt; 0, SalesData[[#This Row],[sales_quantity]] * SalesData[[#This Row],[Discount_price]], 0)</f>
        <v>142500</v>
      </c>
      <c r="P230" s="4">
        <f>((SalesData[[#This Row],[Sales with discount]]/SalesData[[#This Row],[total_revenue]])*100)/100</f>
        <v>0.95</v>
      </c>
      <c r="Q230" t="s">
        <v>20</v>
      </c>
      <c r="R230" s="9" t="s">
        <v>29</v>
      </c>
      <c r="S230" s="9" t="s">
        <v>22</v>
      </c>
      <c r="T230" s="10">
        <v>22192</v>
      </c>
      <c r="U230" s="9" t="s">
        <v>23</v>
      </c>
      <c r="V230" s="9" t="s">
        <v>39</v>
      </c>
      <c r="W230" s="9" t="s">
        <v>25</v>
      </c>
    </row>
    <row r="231" spans="1:23" x14ac:dyDescent="0.25">
      <c r="A231" s="1">
        <v>44480</v>
      </c>
      <c r="B231" s="9" t="s">
        <v>43</v>
      </c>
      <c r="C231" s="10">
        <v>240</v>
      </c>
      <c r="D231" s="9" t="s">
        <v>27</v>
      </c>
      <c r="E231" s="3">
        <v>1500</v>
      </c>
      <c r="F231" s="10">
        <v>125</v>
      </c>
      <c r="G231">
        <v>63</v>
      </c>
      <c r="H231" s="3">
        <v>3000</v>
      </c>
      <c r="I231" s="3">
        <f>SalesData[[#This Row],[cost_price]]*SalesData[[#This Row],[sales_quantity]]</f>
        <v>94500</v>
      </c>
      <c r="J231" s="3">
        <v>189000</v>
      </c>
      <c r="K231" s="4">
        <f>((SalesData[[#This Row],[Total Profit]]/SalesData[[#This Row],[total_revenue]])*100)/100</f>
        <v>0.5</v>
      </c>
      <c r="L231" s="3">
        <f>SalesData[[#This Row],[total_revenue]]-SalesData[[#This Row],[Total Cost]]</f>
        <v>94500</v>
      </c>
      <c r="M231" s="4">
        <v>0.03</v>
      </c>
      <c r="N231" s="3">
        <v>2910</v>
      </c>
      <c r="O231" s="3">
        <f>IF(SalesData[[#This Row],[discount_given]] &gt; 0, SalesData[[#This Row],[sales_quantity]] * SalesData[[#This Row],[Discount_price]], 0)</f>
        <v>183330</v>
      </c>
      <c r="P231" s="4">
        <f>((SalesData[[#This Row],[Sales with discount]]/SalesData[[#This Row],[total_revenue]])*100)/100</f>
        <v>0.97</v>
      </c>
      <c r="Q231" t="s">
        <v>20</v>
      </c>
      <c r="R231" s="9" t="s">
        <v>34</v>
      </c>
      <c r="S231" s="9" t="s">
        <v>30</v>
      </c>
      <c r="T231" s="10">
        <v>21610</v>
      </c>
      <c r="U231" s="9" t="s">
        <v>23</v>
      </c>
      <c r="V231" s="9" t="s">
        <v>24</v>
      </c>
      <c r="W231" s="9" t="s">
        <v>31</v>
      </c>
    </row>
    <row r="232" spans="1:23" x14ac:dyDescent="0.25">
      <c r="A232" s="1">
        <v>45208</v>
      </c>
      <c r="B232" s="9" t="s">
        <v>53</v>
      </c>
      <c r="C232" s="10">
        <v>241</v>
      </c>
      <c r="D232" s="9" t="s">
        <v>51</v>
      </c>
      <c r="E232" s="3">
        <v>1000</v>
      </c>
      <c r="F232" s="10">
        <v>26</v>
      </c>
      <c r="G232">
        <v>29</v>
      </c>
      <c r="H232" s="3">
        <v>2500</v>
      </c>
      <c r="I232" s="3">
        <f>SalesData[[#This Row],[cost_price]]*SalesData[[#This Row],[sales_quantity]]</f>
        <v>29000</v>
      </c>
      <c r="J232" s="3">
        <v>72500</v>
      </c>
      <c r="K232" s="4">
        <f>((SalesData[[#This Row],[Total Profit]]/SalesData[[#This Row],[total_revenue]])*100)/100</f>
        <v>0.6</v>
      </c>
      <c r="L232" s="3">
        <f>SalesData[[#This Row],[total_revenue]]-SalesData[[#This Row],[Total Cost]]</f>
        <v>43500</v>
      </c>
      <c r="M232" s="4">
        <v>7.0000000000000007E-2</v>
      </c>
      <c r="N232" s="3">
        <v>2325</v>
      </c>
      <c r="O232" s="3">
        <f>IF(SalesData[[#This Row],[discount_given]] &gt; 0, SalesData[[#This Row],[sales_quantity]] * SalesData[[#This Row],[Discount_price]], 0)</f>
        <v>67425</v>
      </c>
      <c r="P232" s="4">
        <f>((SalesData[[#This Row],[Sales with discount]]/SalesData[[#This Row],[total_revenue]])*100)/100</f>
        <v>0.93</v>
      </c>
      <c r="Q232" t="s">
        <v>28</v>
      </c>
      <c r="R232" s="9" t="s">
        <v>29</v>
      </c>
      <c r="S232" s="9" t="s">
        <v>35</v>
      </c>
      <c r="T232" s="10">
        <v>21136</v>
      </c>
      <c r="U232" s="9" t="s">
        <v>36</v>
      </c>
      <c r="V232" s="9" t="s">
        <v>39</v>
      </c>
      <c r="W232" s="9" t="s">
        <v>31</v>
      </c>
    </row>
    <row r="233" spans="1:23" x14ac:dyDescent="0.25">
      <c r="A233" s="1">
        <v>45183</v>
      </c>
      <c r="B233" s="9" t="s">
        <v>18</v>
      </c>
      <c r="C233" s="10">
        <v>242</v>
      </c>
      <c r="D233" s="9" t="s">
        <v>48</v>
      </c>
      <c r="E233" s="3">
        <v>1500</v>
      </c>
      <c r="F233" s="10">
        <v>142</v>
      </c>
      <c r="G233">
        <v>75</v>
      </c>
      <c r="H233" s="3">
        <v>3500</v>
      </c>
      <c r="I233" s="3">
        <f>SalesData[[#This Row],[cost_price]]*SalesData[[#This Row],[sales_quantity]]</f>
        <v>112500</v>
      </c>
      <c r="J233" s="3">
        <v>262500</v>
      </c>
      <c r="K233" s="4">
        <f>((SalesData[[#This Row],[Total Profit]]/SalesData[[#This Row],[total_revenue]])*100)/100</f>
        <v>0.5714285714285714</v>
      </c>
      <c r="L233" s="3">
        <f>SalesData[[#This Row],[total_revenue]]-SalesData[[#This Row],[Total Cost]]</f>
        <v>150000</v>
      </c>
      <c r="M233" s="4">
        <v>0.01</v>
      </c>
      <c r="N233" s="3">
        <v>3465</v>
      </c>
      <c r="O233" s="3">
        <f>IF(SalesData[[#This Row],[discount_given]] &gt; 0, SalesData[[#This Row],[sales_quantity]] * SalesData[[#This Row],[Discount_price]], 0)</f>
        <v>259875</v>
      </c>
      <c r="P233" s="4">
        <f>((SalesData[[#This Row],[Sales with discount]]/SalesData[[#This Row],[total_revenue]])*100)/100</f>
        <v>0.99</v>
      </c>
      <c r="Q233" t="s">
        <v>28</v>
      </c>
      <c r="R233" s="9" t="s">
        <v>21</v>
      </c>
      <c r="S233" s="9" t="s">
        <v>35</v>
      </c>
      <c r="T233" s="10">
        <v>21622</v>
      </c>
      <c r="U233" s="9" t="s">
        <v>23</v>
      </c>
      <c r="V233" s="9" t="s">
        <v>40</v>
      </c>
      <c r="W233" s="9" t="s">
        <v>25</v>
      </c>
    </row>
    <row r="234" spans="1:23" x14ac:dyDescent="0.25">
      <c r="A234" s="1">
        <v>44634</v>
      </c>
      <c r="B234" s="9" t="s">
        <v>49</v>
      </c>
      <c r="C234" s="10">
        <v>245</v>
      </c>
      <c r="D234" s="9" t="s">
        <v>51</v>
      </c>
      <c r="E234" s="3">
        <v>1000</v>
      </c>
      <c r="F234" s="10">
        <v>10</v>
      </c>
      <c r="G234">
        <v>13</v>
      </c>
      <c r="H234" s="3">
        <v>2500</v>
      </c>
      <c r="I234" s="3">
        <f>SalesData[[#This Row],[cost_price]]*SalesData[[#This Row],[sales_quantity]]</f>
        <v>13000</v>
      </c>
      <c r="J234" s="3">
        <v>32500</v>
      </c>
      <c r="K234" s="4">
        <f>((SalesData[[#This Row],[Total Profit]]/SalesData[[#This Row],[total_revenue]])*100)/100</f>
        <v>0.6</v>
      </c>
      <c r="L234" s="3">
        <f>SalesData[[#This Row],[total_revenue]]-SalesData[[#This Row],[Total Cost]]</f>
        <v>19500</v>
      </c>
      <c r="M234" s="4">
        <v>0.08</v>
      </c>
      <c r="N234" s="3">
        <v>2300</v>
      </c>
      <c r="O234" s="3">
        <f>IF(SalesData[[#This Row],[discount_given]] &gt; 0, SalesData[[#This Row],[sales_quantity]] * SalesData[[#This Row],[Discount_price]], 0)</f>
        <v>29900</v>
      </c>
      <c r="P234" s="4">
        <f>((SalesData[[#This Row],[Sales with discount]]/SalesData[[#This Row],[total_revenue]])*100)/100</f>
        <v>0.92</v>
      </c>
      <c r="Q234" t="s">
        <v>50</v>
      </c>
      <c r="R234" s="9" t="s">
        <v>42</v>
      </c>
      <c r="S234" s="9" t="s">
        <v>22</v>
      </c>
      <c r="T234" s="10">
        <v>22002</v>
      </c>
      <c r="U234" s="9" t="s">
        <v>36</v>
      </c>
      <c r="V234" s="9" t="s">
        <v>39</v>
      </c>
      <c r="W234" s="9" t="s">
        <v>25</v>
      </c>
    </row>
    <row r="235" spans="1:23" x14ac:dyDescent="0.25">
      <c r="A235" s="1">
        <v>44456</v>
      </c>
      <c r="B235" s="9" t="s">
        <v>41</v>
      </c>
      <c r="C235" s="10">
        <v>246</v>
      </c>
      <c r="D235" s="9" t="s">
        <v>48</v>
      </c>
      <c r="E235" s="3">
        <v>1500</v>
      </c>
      <c r="F235" s="10">
        <v>150</v>
      </c>
      <c r="G235">
        <v>84</v>
      </c>
      <c r="H235" s="3">
        <v>3500</v>
      </c>
      <c r="I235" s="3">
        <f>SalesData[[#This Row],[cost_price]]*SalesData[[#This Row],[sales_quantity]]</f>
        <v>126000</v>
      </c>
      <c r="J235" s="3">
        <v>294000</v>
      </c>
      <c r="K235" s="4">
        <f>((SalesData[[#This Row],[Total Profit]]/SalesData[[#This Row],[total_revenue]])*100)/100</f>
        <v>0.5714285714285714</v>
      </c>
      <c r="L235" s="3">
        <f>SalesData[[#This Row],[total_revenue]]-SalesData[[#This Row],[Total Cost]]</f>
        <v>168000</v>
      </c>
      <c r="M235" s="4">
        <v>0.06</v>
      </c>
      <c r="N235" s="3">
        <v>3290</v>
      </c>
      <c r="O235" s="3">
        <f>IF(SalesData[[#This Row],[discount_given]] &gt; 0, SalesData[[#This Row],[sales_quantity]] * SalesData[[#This Row],[Discount_price]], 0)</f>
        <v>276360</v>
      </c>
      <c r="P235" s="4">
        <f>((SalesData[[#This Row],[Sales with discount]]/SalesData[[#This Row],[total_revenue]])*100)/100</f>
        <v>0.94</v>
      </c>
      <c r="Q235" t="s">
        <v>33</v>
      </c>
      <c r="R235" s="9" t="s">
        <v>29</v>
      </c>
      <c r="S235" s="9" t="s">
        <v>22</v>
      </c>
      <c r="T235" s="10">
        <v>21419</v>
      </c>
      <c r="U235" s="9" t="s">
        <v>23</v>
      </c>
      <c r="V235" s="9" t="s">
        <v>40</v>
      </c>
      <c r="W235" s="9" t="s">
        <v>46</v>
      </c>
    </row>
    <row r="236" spans="1:23" x14ac:dyDescent="0.25">
      <c r="A236" s="1">
        <v>44886</v>
      </c>
      <c r="B236" s="9" t="s">
        <v>52</v>
      </c>
      <c r="C236" s="10">
        <v>247</v>
      </c>
      <c r="D236" s="9" t="s">
        <v>48</v>
      </c>
      <c r="E236" s="3">
        <v>1500</v>
      </c>
      <c r="F236" s="10">
        <v>33</v>
      </c>
      <c r="G236">
        <v>68</v>
      </c>
      <c r="H236" s="3">
        <v>3500</v>
      </c>
      <c r="I236" s="3">
        <f>SalesData[[#This Row],[cost_price]]*SalesData[[#This Row],[sales_quantity]]</f>
        <v>102000</v>
      </c>
      <c r="J236" s="3">
        <v>238000</v>
      </c>
      <c r="K236" s="4">
        <f>((SalesData[[#This Row],[Total Profit]]/SalesData[[#This Row],[total_revenue]])*100)/100</f>
        <v>0.5714285714285714</v>
      </c>
      <c r="L236" s="3">
        <f>SalesData[[#This Row],[total_revenue]]-SalesData[[#This Row],[Total Cost]]</f>
        <v>136000</v>
      </c>
      <c r="M236" s="4">
        <v>0.05</v>
      </c>
      <c r="N236" s="3">
        <v>3325</v>
      </c>
      <c r="O236" s="3">
        <f>IF(SalesData[[#This Row],[discount_given]] &gt; 0, SalesData[[#This Row],[sales_quantity]] * SalesData[[#This Row],[Discount_price]], 0)</f>
        <v>226100</v>
      </c>
      <c r="P236" s="4">
        <f>((SalesData[[#This Row],[Sales with discount]]/SalesData[[#This Row],[total_revenue]])*100)/100</f>
        <v>0.95</v>
      </c>
      <c r="Q236" t="s">
        <v>38</v>
      </c>
      <c r="R236" s="9" t="s">
        <v>42</v>
      </c>
      <c r="S236" s="9" t="s">
        <v>22</v>
      </c>
      <c r="T236" s="10">
        <v>22182</v>
      </c>
      <c r="U236" s="9" t="s">
        <v>23</v>
      </c>
      <c r="V236" s="9" t="s">
        <v>39</v>
      </c>
      <c r="W236" s="9" t="s">
        <v>46</v>
      </c>
    </row>
    <row r="237" spans="1:23" x14ac:dyDescent="0.25">
      <c r="A237" s="1">
        <v>45056</v>
      </c>
      <c r="B237" s="9" t="s">
        <v>53</v>
      </c>
      <c r="C237" s="10">
        <v>248</v>
      </c>
      <c r="D237" s="9" t="s">
        <v>45</v>
      </c>
      <c r="E237" s="3">
        <v>3000</v>
      </c>
      <c r="F237" s="10">
        <v>144</v>
      </c>
      <c r="G237">
        <v>5</v>
      </c>
      <c r="H237" s="3">
        <v>7000</v>
      </c>
      <c r="I237" s="3">
        <f>SalesData[[#This Row],[cost_price]]*SalesData[[#This Row],[sales_quantity]]</f>
        <v>15000</v>
      </c>
      <c r="J237" s="3">
        <v>35000</v>
      </c>
      <c r="K237" s="4">
        <f>((SalesData[[#This Row],[Total Profit]]/SalesData[[#This Row],[total_revenue]])*100)/100</f>
        <v>0.5714285714285714</v>
      </c>
      <c r="L237" s="3">
        <f>SalesData[[#This Row],[total_revenue]]-SalesData[[#This Row],[Total Cost]]</f>
        <v>20000</v>
      </c>
      <c r="M237" s="4">
        <v>0.04</v>
      </c>
      <c r="N237" s="3">
        <v>6720</v>
      </c>
      <c r="O237" s="3">
        <f>IF(SalesData[[#This Row],[discount_given]] &gt; 0, SalesData[[#This Row],[sales_quantity]] * SalesData[[#This Row],[Discount_price]], 0)</f>
        <v>33600</v>
      </c>
      <c r="P237" s="4">
        <f>((SalesData[[#This Row],[Sales with discount]]/SalesData[[#This Row],[total_revenue]])*100)/100</f>
        <v>0.96</v>
      </c>
      <c r="Q237" t="s">
        <v>38</v>
      </c>
      <c r="R237" s="9" t="s">
        <v>34</v>
      </c>
      <c r="S237" s="9" t="s">
        <v>35</v>
      </c>
      <c r="T237" s="10">
        <v>22809</v>
      </c>
      <c r="U237" s="9" t="s">
        <v>36</v>
      </c>
      <c r="V237" s="9" t="s">
        <v>24</v>
      </c>
      <c r="W237" s="9" t="s">
        <v>31</v>
      </c>
    </row>
    <row r="238" spans="1:23" x14ac:dyDescent="0.25">
      <c r="A238" s="1">
        <v>44826</v>
      </c>
      <c r="B238" s="9" t="s">
        <v>52</v>
      </c>
      <c r="C238" s="10">
        <v>249</v>
      </c>
      <c r="D238" s="9" t="s">
        <v>45</v>
      </c>
      <c r="E238" s="3">
        <v>3000</v>
      </c>
      <c r="F238" s="10">
        <v>127</v>
      </c>
      <c r="G238">
        <v>75</v>
      </c>
      <c r="H238" s="3">
        <v>7000</v>
      </c>
      <c r="I238" s="3">
        <f>SalesData[[#This Row],[cost_price]]*SalesData[[#This Row],[sales_quantity]]</f>
        <v>225000</v>
      </c>
      <c r="J238" s="3">
        <v>525000</v>
      </c>
      <c r="K238" s="4">
        <f>((SalesData[[#This Row],[Total Profit]]/SalesData[[#This Row],[total_revenue]])*100)/100</f>
        <v>0.5714285714285714</v>
      </c>
      <c r="L238" s="3">
        <f>SalesData[[#This Row],[total_revenue]]-SalesData[[#This Row],[Total Cost]]</f>
        <v>300000</v>
      </c>
      <c r="M238" s="4">
        <v>0</v>
      </c>
      <c r="N238" s="3">
        <v>7000</v>
      </c>
      <c r="O238" s="3">
        <f>IF(SalesData[[#This Row],[discount_given]] &gt; 0, SalesData[[#This Row],[sales_quantity]] * SalesData[[#This Row],[Discount_price]], 0)</f>
        <v>0</v>
      </c>
      <c r="P238" s="4">
        <f>((SalesData[[#This Row],[Sales with discount]]/SalesData[[#This Row],[total_revenue]])*100)/100</f>
        <v>0</v>
      </c>
      <c r="Q238" t="s">
        <v>33</v>
      </c>
      <c r="R238" s="9" t="s">
        <v>29</v>
      </c>
      <c r="S238" s="9" t="s">
        <v>22</v>
      </c>
      <c r="T238" s="10">
        <v>21896</v>
      </c>
      <c r="U238" s="9" t="s">
        <v>36</v>
      </c>
      <c r="V238" s="9" t="s">
        <v>39</v>
      </c>
      <c r="W238" s="9" t="s">
        <v>31</v>
      </c>
    </row>
    <row r="239" spans="1:23" x14ac:dyDescent="0.25">
      <c r="A239" s="1">
        <v>44396</v>
      </c>
      <c r="B239" s="9" t="s">
        <v>49</v>
      </c>
      <c r="C239" s="10">
        <v>250</v>
      </c>
      <c r="D239" s="9" t="s">
        <v>45</v>
      </c>
      <c r="E239" s="3">
        <v>3000</v>
      </c>
      <c r="F239" s="10">
        <v>116</v>
      </c>
      <c r="G239">
        <v>43</v>
      </c>
      <c r="H239" s="3">
        <v>7000</v>
      </c>
      <c r="I239" s="3">
        <f>SalesData[[#This Row],[cost_price]]*SalesData[[#This Row],[sales_quantity]]</f>
        <v>129000</v>
      </c>
      <c r="J239" s="3">
        <v>301000</v>
      </c>
      <c r="K239" s="4">
        <f>((SalesData[[#This Row],[Total Profit]]/SalesData[[#This Row],[total_revenue]])*100)/100</f>
        <v>0.5714285714285714</v>
      </c>
      <c r="L239" s="3">
        <f>SalesData[[#This Row],[total_revenue]]-SalesData[[#This Row],[Total Cost]]</f>
        <v>172000</v>
      </c>
      <c r="M239" s="4">
        <v>0.02</v>
      </c>
      <c r="N239" s="3">
        <v>6860</v>
      </c>
      <c r="O239" s="3">
        <f>IF(SalesData[[#This Row],[discount_given]] &gt; 0, SalesData[[#This Row],[sales_quantity]] * SalesData[[#This Row],[Discount_price]], 0)</f>
        <v>294980</v>
      </c>
      <c r="P239" s="4">
        <f>((SalesData[[#This Row],[Sales with discount]]/SalesData[[#This Row],[total_revenue]])*100)/100</f>
        <v>0.98</v>
      </c>
      <c r="Q239" t="s">
        <v>28</v>
      </c>
      <c r="R239" s="9" t="s">
        <v>21</v>
      </c>
      <c r="S239" s="9" t="s">
        <v>30</v>
      </c>
      <c r="T239" s="10">
        <v>21452</v>
      </c>
      <c r="U239" s="9" t="s">
        <v>23</v>
      </c>
      <c r="V239" s="9" t="s">
        <v>40</v>
      </c>
      <c r="W239" s="9" t="s">
        <v>25</v>
      </c>
    </row>
    <row r="240" spans="1:23" x14ac:dyDescent="0.25">
      <c r="A240" s="1">
        <v>44519</v>
      </c>
      <c r="B240" s="9" t="s">
        <v>26</v>
      </c>
      <c r="C240" s="10">
        <v>251</v>
      </c>
      <c r="D240" s="9" t="s">
        <v>48</v>
      </c>
      <c r="E240" s="3">
        <v>1500</v>
      </c>
      <c r="F240" s="10">
        <v>24</v>
      </c>
      <c r="G240">
        <v>43</v>
      </c>
      <c r="H240" s="3">
        <v>3500</v>
      </c>
      <c r="I240" s="3">
        <f>SalesData[[#This Row],[cost_price]]*SalesData[[#This Row],[sales_quantity]]</f>
        <v>64500</v>
      </c>
      <c r="J240" s="3">
        <v>150500</v>
      </c>
      <c r="K240" s="4">
        <f>((SalesData[[#This Row],[Total Profit]]/SalesData[[#This Row],[total_revenue]])*100)/100</f>
        <v>0.5714285714285714</v>
      </c>
      <c r="L240" s="3">
        <f>SalesData[[#This Row],[total_revenue]]-SalesData[[#This Row],[Total Cost]]</f>
        <v>86000</v>
      </c>
      <c r="M240" s="4">
        <v>0.02</v>
      </c>
      <c r="N240" s="3">
        <v>3430</v>
      </c>
      <c r="O240" s="3">
        <f>IF(SalesData[[#This Row],[discount_given]] &gt; 0, SalesData[[#This Row],[sales_quantity]] * SalesData[[#This Row],[Discount_price]], 0)</f>
        <v>147490</v>
      </c>
      <c r="P240" s="4">
        <f>((SalesData[[#This Row],[Sales with discount]]/SalesData[[#This Row],[total_revenue]])*100)/100</f>
        <v>0.98</v>
      </c>
      <c r="Q240" t="s">
        <v>28</v>
      </c>
      <c r="R240" s="9" t="s">
        <v>29</v>
      </c>
      <c r="S240" s="9" t="s">
        <v>22</v>
      </c>
      <c r="T240" s="10">
        <v>22199</v>
      </c>
      <c r="U240" s="9" t="s">
        <v>23</v>
      </c>
      <c r="V240" s="9" t="s">
        <v>40</v>
      </c>
      <c r="W240" s="9" t="s">
        <v>46</v>
      </c>
    </row>
    <row r="241" spans="1:23" x14ac:dyDescent="0.25">
      <c r="A241" s="1">
        <v>44860</v>
      </c>
      <c r="B241" s="9" t="s">
        <v>18</v>
      </c>
      <c r="C241" s="10">
        <v>253</v>
      </c>
      <c r="D241" s="9" t="s">
        <v>19</v>
      </c>
      <c r="E241" s="3">
        <v>2500</v>
      </c>
      <c r="F241" s="10">
        <v>134</v>
      </c>
      <c r="G241">
        <v>7</v>
      </c>
      <c r="H241" s="3">
        <v>5000</v>
      </c>
      <c r="I241" s="3">
        <f>SalesData[[#This Row],[cost_price]]*SalesData[[#This Row],[sales_quantity]]</f>
        <v>17500</v>
      </c>
      <c r="J241" s="3">
        <v>35000</v>
      </c>
      <c r="K241" s="4">
        <f>((SalesData[[#This Row],[Total Profit]]/SalesData[[#This Row],[total_revenue]])*100)/100</f>
        <v>0.5</v>
      </c>
      <c r="L241" s="3">
        <f>SalesData[[#This Row],[total_revenue]]-SalesData[[#This Row],[Total Cost]]</f>
        <v>17500</v>
      </c>
      <c r="M241" s="4">
        <v>0.01</v>
      </c>
      <c r="N241" s="3">
        <v>4950</v>
      </c>
      <c r="O241" s="3">
        <f>IF(SalesData[[#This Row],[discount_given]] &gt; 0, SalesData[[#This Row],[sales_quantity]] * SalesData[[#This Row],[Discount_price]], 0)</f>
        <v>34650</v>
      </c>
      <c r="P241" s="4">
        <f>((SalesData[[#This Row],[Sales with discount]]/SalesData[[#This Row],[total_revenue]])*100)/100</f>
        <v>0.99</v>
      </c>
      <c r="Q241" t="s">
        <v>20</v>
      </c>
      <c r="R241" s="9" t="s">
        <v>34</v>
      </c>
      <c r="S241" s="9" t="s">
        <v>30</v>
      </c>
      <c r="T241" s="10">
        <v>21815</v>
      </c>
      <c r="U241" s="9" t="s">
        <v>23</v>
      </c>
      <c r="V241" s="9" t="s">
        <v>39</v>
      </c>
      <c r="W241" s="9" t="s">
        <v>46</v>
      </c>
    </row>
    <row r="242" spans="1:23" x14ac:dyDescent="0.25">
      <c r="A242" s="1">
        <v>44736</v>
      </c>
      <c r="B242" s="9" t="s">
        <v>41</v>
      </c>
      <c r="C242" s="10">
        <v>254</v>
      </c>
      <c r="D242" s="9" t="s">
        <v>48</v>
      </c>
      <c r="E242" s="3">
        <v>1500</v>
      </c>
      <c r="F242" s="10">
        <v>41</v>
      </c>
      <c r="G242">
        <v>32</v>
      </c>
      <c r="H242" s="3">
        <v>3500</v>
      </c>
      <c r="I242" s="3">
        <f>SalesData[[#This Row],[cost_price]]*SalesData[[#This Row],[sales_quantity]]</f>
        <v>48000</v>
      </c>
      <c r="J242" s="3">
        <v>112000</v>
      </c>
      <c r="K242" s="4">
        <f>((SalesData[[#This Row],[Total Profit]]/SalesData[[#This Row],[total_revenue]])*100)/100</f>
        <v>0.5714285714285714</v>
      </c>
      <c r="L242" s="3">
        <f>SalesData[[#This Row],[total_revenue]]-SalesData[[#This Row],[Total Cost]]</f>
        <v>64000</v>
      </c>
      <c r="M242" s="4">
        <v>0.03</v>
      </c>
      <c r="N242" s="3">
        <v>3395</v>
      </c>
      <c r="O242" s="3">
        <f>IF(SalesData[[#This Row],[discount_given]] &gt; 0, SalesData[[#This Row],[sales_quantity]] * SalesData[[#This Row],[Discount_price]], 0)</f>
        <v>108640</v>
      </c>
      <c r="P242" s="4">
        <f>((SalesData[[#This Row],[Sales with discount]]/SalesData[[#This Row],[total_revenue]])*100)/100</f>
        <v>0.97</v>
      </c>
      <c r="Q242" t="s">
        <v>33</v>
      </c>
      <c r="R242" s="9" t="s">
        <v>34</v>
      </c>
      <c r="S242" s="9" t="s">
        <v>35</v>
      </c>
      <c r="T242" s="10">
        <v>21036</v>
      </c>
      <c r="U242" s="9" t="s">
        <v>36</v>
      </c>
      <c r="V242" s="9" t="s">
        <v>40</v>
      </c>
      <c r="W242" s="9" t="s">
        <v>46</v>
      </c>
    </row>
    <row r="243" spans="1:23" x14ac:dyDescent="0.25">
      <c r="A243" s="1">
        <v>45263</v>
      </c>
      <c r="B243" s="9" t="s">
        <v>37</v>
      </c>
      <c r="C243" s="10">
        <v>255</v>
      </c>
      <c r="D243" s="9" t="s">
        <v>19</v>
      </c>
      <c r="E243" s="3">
        <v>2500</v>
      </c>
      <c r="F243" s="10">
        <v>44</v>
      </c>
      <c r="G243">
        <v>37</v>
      </c>
      <c r="H243" s="3">
        <v>5000</v>
      </c>
      <c r="I243" s="3">
        <f>SalesData[[#This Row],[cost_price]]*SalesData[[#This Row],[sales_quantity]]</f>
        <v>92500</v>
      </c>
      <c r="J243" s="3">
        <v>185000</v>
      </c>
      <c r="K243" s="4">
        <f>((SalesData[[#This Row],[Total Profit]]/SalesData[[#This Row],[total_revenue]])*100)/100</f>
        <v>0.5</v>
      </c>
      <c r="L243" s="3">
        <f>SalesData[[#This Row],[total_revenue]]-SalesData[[#This Row],[Total Cost]]</f>
        <v>92500</v>
      </c>
      <c r="M243" s="4">
        <v>0.04</v>
      </c>
      <c r="N243" s="3">
        <v>4800</v>
      </c>
      <c r="O243" s="3">
        <f>IF(SalesData[[#This Row],[discount_given]] &gt; 0, SalesData[[#This Row],[sales_quantity]] * SalesData[[#This Row],[Discount_price]], 0)</f>
        <v>177600</v>
      </c>
      <c r="P243" s="4">
        <f>((SalesData[[#This Row],[Sales with discount]]/SalesData[[#This Row],[total_revenue]])*100)/100</f>
        <v>0.96</v>
      </c>
      <c r="Q243" t="s">
        <v>33</v>
      </c>
      <c r="R243" s="9" t="s">
        <v>29</v>
      </c>
      <c r="S243" s="9" t="s">
        <v>30</v>
      </c>
      <c r="T243" s="10">
        <v>21652</v>
      </c>
      <c r="U243" s="9" t="s">
        <v>36</v>
      </c>
      <c r="V243" s="9" t="s">
        <v>40</v>
      </c>
      <c r="W243" s="9" t="s">
        <v>25</v>
      </c>
    </row>
    <row r="244" spans="1:23" x14ac:dyDescent="0.25">
      <c r="A244" s="1">
        <v>44417</v>
      </c>
      <c r="B244" s="9" t="s">
        <v>41</v>
      </c>
      <c r="C244" s="10">
        <v>256</v>
      </c>
      <c r="D244" s="9" t="s">
        <v>19</v>
      </c>
      <c r="E244" s="3">
        <v>2500</v>
      </c>
      <c r="F244" s="10">
        <v>22</v>
      </c>
      <c r="G244">
        <v>61</v>
      </c>
      <c r="H244" s="3">
        <v>5000</v>
      </c>
      <c r="I244" s="3">
        <f>SalesData[[#This Row],[cost_price]]*SalesData[[#This Row],[sales_quantity]]</f>
        <v>152500</v>
      </c>
      <c r="J244" s="3">
        <v>305000</v>
      </c>
      <c r="K244" s="4">
        <f>((SalesData[[#This Row],[Total Profit]]/SalesData[[#This Row],[total_revenue]])*100)/100</f>
        <v>0.5</v>
      </c>
      <c r="L244" s="3">
        <f>SalesData[[#This Row],[total_revenue]]-SalesData[[#This Row],[Total Cost]]</f>
        <v>152500</v>
      </c>
      <c r="M244" s="4">
        <v>0.08</v>
      </c>
      <c r="N244" s="3">
        <v>4600</v>
      </c>
      <c r="O244" s="3">
        <f>IF(SalesData[[#This Row],[discount_given]] &gt; 0, SalesData[[#This Row],[sales_quantity]] * SalesData[[#This Row],[Discount_price]], 0)</f>
        <v>280600</v>
      </c>
      <c r="P244" s="4">
        <f>((SalesData[[#This Row],[Sales with discount]]/SalesData[[#This Row],[total_revenue]])*100)/100</f>
        <v>0.92</v>
      </c>
      <c r="Q244" t="s">
        <v>50</v>
      </c>
      <c r="R244" s="9" t="s">
        <v>42</v>
      </c>
      <c r="S244" s="9" t="s">
        <v>22</v>
      </c>
      <c r="T244" s="10">
        <v>21774</v>
      </c>
      <c r="U244" s="9" t="s">
        <v>36</v>
      </c>
      <c r="V244" s="9" t="s">
        <v>24</v>
      </c>
      <c r="W244" s="9" t="s">
        <v>25</v>
      </c>
    </row>
    <row r="245" spans="1:23" x14ac:dyDescent="0.25">
      <c r="A245" s="1">
        <v>44635</v>
      </c>
      <c r="B245" s="9" t="s">
        <v>47</v>
      </c>
      <c r="C245" s="10">
        <v>257</v>
      </c>
      <c r="D245" s="9" t="s">
        <v>19</v>
      </c>
      <c r="E245" s="3">
        <v>2500</v>
      </c>
      <c r="F245" s="10">
        <v>36</v>
      </c>
      <c r="G245">
        <v>61</v>
      </c>
      <c r="H245" s="3">
        <v>5000</v>
      </c>
      <c r="I245" s="3">
        <f>SalesData[[#This Row],[cost_price]]*SalesData[[#This Row],[sales_quantity]]</f>
        <v>152500</v>
      </c>
      <c r="J245" s="3">
        <v>305000</v>
      </c>
      <c r="K245" s="4">
        <f>((SalesData[[#This Row],[Total Profit]]/SalesData[[#This Row],[total_revenue]])*100)/100</f>
        <v>0.5</v>
      </c>
      <c r="L245" s="3">
        <f>SalesData[[#This Row],[total_revenue]]-SalesData[[#This Row],[Total Cost]]</f>
        <v>152500</v>
      </c>
      <c r="M245" s="4">
        <v>0.06</v>
      </c>
      <c r="N245" s="3">
        <v>4700</v>
      </c>
      <c r="O245" s="3">
        <f>IF(SalesData[[#This Row],[discount_given]] &gt; 0, SalesData[[#This Row],[sales_quantity]] * SalesData[[#This Row],[Discount_price]], 0)</f>
        <v>286700</v>
      </c>
      <c r="P245" s="4">
        <f>((SalesData[[#This Row],[Sales with discount]]/SalesData[[#This Row],[total_revenue]])*100)/100</f>
        <v>0.94</v>
      </c>
      <c r="Q245" t="s">
        <v>38</v>
      </c>
      <c r="R245" s="9" t="s">
        <v>21</v>
      </c>
      <c r="S245" s="9" t="s">
        <v>35</v>
      </c>
      <c r="T245" s="10">
        <v>21814</v>
      </c>
      <c r="U245" s="9" t="s">
        <v>23</v>
      </c>
      <c r="V245" s="9" t="s">
        <v>24</v>
      </c>
      <c r="W245" s="9" t="s">
        <v>46</v>
      </c>
    </row>
    <row r="246" spans="1:23" x14ac:dyDescent="0.25">
      <c r="A246" s="1">
        <v>44961</v>
      </c>
      <c r="B246" s="9" t="s">
        <v>49</v>
      </c>
      <c r="C246" s="10">
        <v>258</v>
      </c>
      <c r="D246" s="9" t="s">
        <v>45</v>
      </c>
      <c r="E246" s="3">
        <v>3000</v>
      </c>
      <c r="F246" s="10">
        <v>91</v>
      </c>
      <c r="G246">
        <v>69</v>
      </c>
      <c r="H246" s="3">
        <v>7000</v>
      </c>
      <c r="I246" s="3">
        <f>SalesData[[#This Row],[cost_price]]*SalesData[[#This Row],[sales_quantity]]</f>
        <v>207000</v>
      </c>
      <c r="J246" s="3">
        <v>483000</v>
      </c>
      <c r="K246" s="4">
        <f>((SalesData[[#This Row],[Total Profit]]/SalesData[[#This Row],[total_revenue]])*100)/100</f>
        <v>0.5714285714285714</v>
      </c>
      <c r="L246" s="3">
        <f>SalesData[[#This Row],[total_revenue]]-SalesData[[#This Row],[Total Cost]]</f>
        <v>276000</v>
      </c>
      <c r="M246" s="4">
        <v>0.03</v>
      </c>
      <c r="N246" s="3">
        <v>6790</v>
      </c>
      <c r="O246" s="3">
        <f>IF(SalesData[[#This Row],[discount_given]] &gt; 0, SalesData[[#This Row],[sales_quantity]] * SalesData[[#This Row],[Discount_price]], 0)</f>
        <v>468510</v>
      </c>
      <c r="P246" s="4">
        <f>((SalesData[[#This Row],[Sales with discount]]/SalesData[[#This Row],[total_revenue]])*100)/100</f>
        <v>0.97</v>
      </c>
      <c r="Q246" t="s">
        <v>20</v>
      </c>
      <c r="R246" s="9" t="s">
        <v>21</v>
      </c>
      <c r="S246" s="9" t="s">
        <v>35</v>
      </c>
      <c r="T246" s="10">
        <v>21552</v>
      </c>
      <c r="U246" s="9" t="s">
        <v>23</v>
      </c>
      <c r="V246" s="9" t="s">
        <v>24</v>
      </c>
      <c r="W246" s="9" t="s">
        <v>25</v>
      </c>
    </row>
    <row r="247" spans="1:23" x14ac:dyDescent="0.25">
      <c r="A247" s="1">
        <v>44480</v>
      </c>
      <c r="B247" s="9" t="s">
        <v>41</v>
      </c>
      <c r="C247" s="10">
        <v>259</v>
      </c>
      <c r="D247" s="9" t="s">
        <v>27</v>
      </c>
      <c r="E247" s="3">
        <v>1500</v>
      </c>
      <c r="F247" s="10">
        <v>111</v>
      </c>
      <c r="G247">
        <v>61</v>
      </c>
      <c r="H247" s="3">
        <v>3000</v>
      </c>
      <c r="I247" s="3">
        <f>SalesData[[#This Row],[cost_price]]*SalesData[[#This Row],[sales_quantity]]</f>
        <v>91500</v>
      </c>
      <c r="J247" s="3">
        <v>183000</v>
      </c>
      <c r="K247" s="4">
        <f>((SalesData[[#This Row],[Total Profit]]/SalesData[[#This Row],[total_revenue]])*100)/100</f>
        <v>0.5</v>
      </c>
      <c r="L247" s="3">
        <f>SalesData[[#This Row],[total_revenue]]-SalesData[[#This Row],[Total Cost]]</f>
        <v>91500</v>
      </c>
      <c r="M247" s="4">
        <v>0.01</v>
      </c>
      <c r="N247" s="3">
        <v>2970</v>
      </c>
      <c r="O247" s="3">
        <f>IF(SalesData[[#This Row],[discount_given]] &gt; 0, SalesData[[#This Row],[sales_quantity]] * SalesData[[#This Row],[Discount_price]], 0)</f>
        <v>181170</v>
      </c>
      <c r="P247" s="4">
        <f>((SalesData[[#This Row],[Sales with discount]]/SalesData[[#This Row],[total_revenue]])*100)/100</f>
        <v>0.99</v>
      </c>
      <c r="Q247" t="s">
        <v>50</v>
      </c>
      <c r="R247" s="9" t="s">
        <v>21</v>
      </c>
      <c r="S247" s="9" t="s">
        <v>30</v>
      </c>
      <c r="T247" s="10">
        <v>21891</v>
      </c>
      <c r="U247" s="9" t="s">
        <v>23</v>
      </c>
      <c r="V247" s="9" t="s">
        <v>39</v>
      </c>
      <c r="W247" s="9" t="s">
        <v>31</v>
      </c>
    </row>
    <row r="248" spans="1:23" x14ac:dyDescent="0.25">
      <c r="A248" s="1">
        <v>44567</v>
      </c>
      <c r="B248" s="9" t="s">
        <v>54</v>
      </c>
      <c r="C248" s="10">
        <v>260</v>
      </c>
      <c r="D248" s="9" t="s">
        <v>45</v>
      </c>
      <c r="E248" s="3">
        <v>3000</v>
      </c>
      <c r="F248" s="10">
        <v>127</v>
      </c>
      <c r="G248">
        <v>26</v>
      </c>
      <c r="H248" s="3">
        <v>7000</v>
      </c>
      <c r="I248" s="3">
        <f>SalesData[[#This Row],[cost_price]]*SalesData[[#This Row],[sales_quantity]]</f>
        <v>78000</v>
      </c>
      <c r="J248" s="3">
        <v>182000</v>
      </c>
      <c r="K248" s="4">
        <f>((SalesData[[#This Row],[Total Profit]]/SalesData[[#This Row],[total_revenue]])*100)/100</f>
        <v>0.5714285714285714</v>
      </c>
      <c r="L248" s="3">
        <f>SalesData[[#This Row],[total_revenue]]-SalesData[[#This Row],[Total Cost]]</f>
        <v>104000</v>
      </c>
      <c r="M248" s="4">
        <v>0.01</v>
      </c>
      <c r="N248" s="3">
        <v>6930</v>
      </c>
      <c r="O248" s="3">
        <f>IF(SalesData[[#This Row],[discount_given]] &gt; 0, SalesData[[#This Row],[sales_quantity]] * SalesData[[#This Row],[Discount_price]], 0)</f>
        <v>180180</v>
      </c>
      <c r="P248" s="4">
        <f>((SalesData[[#This Row],[Sales with discount]]/SalesData[[#This Row],[total_revenue]])*100)/100</f>
        <v>0.99</v>
      </c>
      <c r="Q248" t="s">
        <v>50</v>
      </c>
      <c r="R248" s="9" t="s">
        <v>29</v>
      </c>
      <c r="S248" s="9" t="s">
        <v>30</v>
      </c>
      <c r="T248" s="10">
        <v>22043</v>
      </c>
      <c r="U248" s="9" t="s">
        <v>23</v>
      </c>
      <c r="V248" s="9" t="s">
        <v>24</v>
      </c>
      <c r="W248" s="9" t="s">
        <v>46</v>
      </c>
    </row>
    <row r="249" spans="1:23" x14ac:dyDescent="0.25">
      <c r="A249" s="1">
        <v>45062</v>
      </c>
      <c r="B249" s="9" t="s">
        <v>47</v>
      </c>
      <c r="C249" s="10">
        <v>261</v>
      </c>
      <c r="D249" s="9" t="s">
        <v>45</v>
      </c>
      <c r="E249" s="3">
        <v>3000</v>
      </c>
      <c r="F249" s="10">
        <v>31</v>
      </c>
      <c r="G249">
        <v>36</v>
      </c>
      <c r="H249" s="3">
        <v>7000</v>
      </c>
      <c r="I249" s="3">
        <f>SalesData[[#This Row],[cost_price]]*SalesData[[#This Row],[sales_quantity]]</f>
        <v>108000</v>
      </c>
      <c r="J249" s="3">
        <v>252000</v>
      </c>
      <c r="K249" s="4">
        <f>((SalesData[[#This Row],[Total Profit]]/SalesData[[#This Row],[total_revenue]])*100)/100</f>
        <v>0.5714285714285714</v>
      </c>
      <c r="L249" s="3">
        <f>SalesData[[#This Row],[total_revenue]]-SalesData[[#This Row],[Total Cost]]</f>
        <v>144000</v>
      </c>
      <c r="M249" s="4">
        <v>0.01</v>
      </c>
      <c r="N249" s="3">
        <v>6930</v>
      </c>
      <c r="O249" s="3">
        <f>IF(SalesData[[#This Row],[discount_given]] &gt; 0, SalesData[[#This Row],[sales_quantity]] * SalesData[[#This Row],[Discount_price]], 0)</f>
        <v>249480</v>
      </c>
      <c r="P249" s="4">
        <f>((SalesData[[#This Row],[Sales with discount]]/SalesData[[#This Row],[total_revenue]])*100)/100</f>
        <v>0.99</v>
      </c>
      <c r="Q249" t="s">
        <v>38</v>
      </c>
      <c r="R249" s="9" t="s">
        <v>21</v>
      </c>
      <c r="S249" s="9" t="s">
        <v>35</v>
      </c>
      <c r="T249" s="10">
        <v>22448</v>
      </c>
      <c r="U249" s="9" t="s">
        <v>23</v>
      </c>
      <c r="V249" s="9" t="s">
        <v>40</v>
      </c>
      <c r="W249" s="9" t="s">
        <v>25</v>
      </c>
    </row>
    <row r="250" spans="1:23" x14ac:dyDescent="0.25">
      <c r="A250" s="1">
        <v>44860</v>
      </c>
      <c r="B250" s="9" t="s">
        <v>37</v>
      </c>
      <c r="C250" s="10">
        <v>262</v>
      </c>
      <c r="D250" s="9" t="s">
        <v>27</v>
      </c>
      <c r="E250" s="3">
        <v>1500</v>
      </c>
      <c r="F250" s="10">
        <v>66</v>
      </c>
      <c r="G250">
        <v>61</v>
      </c>
      <c r="H250" s="3">
        <v>3000</v>
      </c>
      <c r="I250" s="3">
        <f>SalesData[[#This Row],[cost_price]]*SalesData[[#This Row],[sales_quantity]]</f>
        <v>91500</v>
      </c>
      <c r="J250" s="3">
        <v>183000</v>
      </c>
      <c r="K250" s="4">
        <f>((SalesData[[#This Row],[Total Profit]]/SalesData[[#This Row],[total_revenue]])*100)/100</f>
        <v>0.5</v>
      </c>
      <c r="L250" s="3">
        <f>SalesData[[#This Row],[total_revenue]]-SalesData[[#This Row],[Total Cost]]</f>
        <v>91500</v>
      </c>
      <c r="M250" s="4">
        <v>0.02</v>
      </c>
      <c r="N250" s="3">
        <v>2940</v>
      </c>
      <c r="O250" s="3">
        <f>IF(SalesData[[#This Row],[discount_given]] &gt; 0, SalesData[[#This Row],[sales_quantity]] * SalesData[[#This Row],[Discount_price]], 0)</f>
        <v>179340</v>
      </c>
      <c r="P250" s="4">
        <f>((SalesData[[#This Row],[Sales with discount]]/SalesData[[#This Row],[total_revenue]])*100)/100</f>
        <v>0.98</v>
      </c>
      <c r="Q250" t="s">
        <v>28</v>
      </c>
      <c r="R250" s="9" t="s">
        <v>21</v>
      </c>
      <c r="S250" s="9" t="s">
        <v>22</v>
      </c>
      <c r="T250" s="10">
        <v>21580</v>
      </c>
      <c r="U250" s="9" t="s">
        <v>23</v>
      </c>
      <c r="V250" s="9" t="s">
        <v>24</v>
      </c>
      <c r="W250" s="9" t="s">
        <v>46</v>
      </c>
    </row>
    <row r="251" spans="1:23" x14ac:dyDescent="0.25">
      <c r="A251" s="1">
        <v>44536</v>
      </c>
      <c r="B251" s="9" t="s">
        <v>49</v>
      </c>
      <c r="C251" s="10">
        <v>263</v>
      </c>
      <c r="D251" s="9" t="s">
        <v>45</v>
      </c>
      <c r="E251" s="3">
        <v>3000</v>
      </c>
      <c r="F251" s="10">
        <v>102</v>
      </c>
      <c r="G251">
        <v>54</v>
      </c>
      <c r="H251" s="3">
        <v>7000</v>
      </c>
      <c r="I251" s="3">
        <f>SalesData[[#This Row],[cost_price]]*SalesData[[#This Row],[sales_quantity]]</f>
        <v>162000</v>
      </c>
      <c r="J251" s="3">
        <v>378000</v>
      </c>
      <c r="K251" s="4">
        <f>((SalesData[[#This Row],[Total Profit]]/SalesData[[#This Row],[total_revenue]])*100)/100</f>
        <v>0.5714285714285714</v>
      </c>
      <c r="L251" s="3">
        <f>SalesData[[#This Row],[total_revenue]]-SalesData[[#This Row],[Total Cost]]</f>
        <v>216000</v>
      </c>
      <c r="M251" s="4">
        <v>0.08</v>
      </c>
      <c r="N251" s="3">
        <v>6440</v>
      </c>
      <c r="O251" s="3">
        <f>IF(SalesData[[#This Row],[discount_given]] &gt; 0, SalesData[[#This Row],[sales_quantity]] * SalesData[[#This Row],[Discount_price]], 0)</f>
        <v>347760</v>
      </c>
      <c r="P251" s="4">
        <f>((SalesData[[#This Row],[Sales with discount]]/SalesData[[#This Row],[total_revenue]])*100)/100</f>
        <v>0.92</v>
      </c>
      <c r="Q251" t="s">
        <v>20</v>
      </c>
      <c r="R251" s="9" t="s">
        <v>34</v>
      </c>
      <c r="S251" s="9" t="s">
        <v>22</v>
      </c>
      <c r="T251" s="10">
        <v>22337</v>
      </c>
      <c r="U251" s="9" t="s">
        <v>23</v>
      </c>
      <c r="V251" s="9" t="s">
        <v>24</v>
      </c>
      <c r="W251" s="9" t="s">
        <v>25</v>
      </c>
    </row>
    <row r="252" spans="1:23" x14ac:dyDescent="0.25">
      <c r="A252" s="1">
        <v>44381</v>
      </c>
      <c r="B252" s="9" t="s">
        <v>26</v>
      </c>
      <c r="C252" s="10">
        <v>264</v>
      </c>
      <c r="D252" s="9" t="s">
        <v>45</v>
      </c>
      <c r="E252" s="3">
        <v>3000</v>
      </c>
      <c r="F252" s="10">
        <v>45</v>
      </c>
      <c r="G252">
        <v>67</v>
      </c>
      <c r="H252" s="3">
        <v>7000</v>
      </c>
      <c r="I252" s="3">
        <f>SalesData[[#This Row],[cost_price]]*SalesData[[#This Row],[sales_quantity]]</f>
        <v>201000</v>
      </c>
      <c r="J252" s="3">
        <v>469000</v>
      </c>
      <c r="K252" s="4">
        <f>((SalesData[[#This Row],[Total Profit]]/SalesData[[#This Row],[total_revenue]])*100)/100</f>
        <v>0.5714285714285714</v>
      </c>
      <c r="L252" s="3">
        <f>SalesData[[#This Row],[total_revenue]]-SalesData[[#This Row],[Total Cost]]</f>
        <v>268000</v>
      </c>
      <c r="M252" s="4">
        <v>0.01</v>
      </c>
      <c r="N252" s="3">
        <v>6930</v>
      </c>
      <c r="O252" s="3">
        <f>IF(SalesData[[#This Row],[discount_given]] &gt; 0, SalesData[[#This Row],[sales_quantity]] * SalesData[[#This Row],[Discount_price]], 0)</f>
        <v>464310</v>
      </c>
      <c r="P252" s="4">
        <f>((SalesData[[#This Row],[Sales with discount]]/SalesData[[#This Row],[total_revenue]])*100)/100</f>
        <v>0.99</v>
      </c>
      <c r="Q252" t="s">
        <v>33</v>
      </c>
      <c r="R252" s="9" t="s">
        <v>29</v>
      </c>
      <c r="S252" s="9" t="s">
        <v>35</v>
      </c>
      <c r="T252" s="10">
        <v>22729</v>
      </c>
      <c r="U252" s="9" t="s">
        <v>23</v>
      </c>
      <c r="V252" s="9" t="s">
        <v>24</v>
      </c>
      <c r="W252" s="9" t="s">
        <v>31</v>
      </c>
    </row>
    <row r="253" spans="1:23" x14ac:dyDescent="0.25">
      <c r="A253" s="1">
        <v>44480</v>
      </c>
      <c r="B253" s="9" t="s">
        <v>53</v>
      </c>
      <c r="C253" s="10">
        <v>265</v>
      </c>
      <c r="D253" s="9" t="s">
        <v>51</v>
      </c>
      <c r="E253" s="3">
        <v>1000</v>
      </c>
      <c r="F253" s="10">
        <v>148</v>
      </c>
      <c r="G253">
        <v>72</v>
      </c>
      <c r="H253" s="3">
        <v>2500</v>
      </c>
      <c r="I253" s="3">
        <f>SalesData[[#This Row],[cost_price]]*SalesData[[#This Row],[sales_quantity]]</f>
        <v>72000</v>
      </c>
      <c r="J253" s="3">
        <v>180000</v>
      </c>
      <c r="K253" s="4">
        <f>((SalesData[[#This Row],[Total Profit]]/SalesData[[#This Row],[total_revenue]])*100)/100</f>
        <v>0.6</v>
      </c>
      <c r="L253" s="3">
        <f>SalesData[[#This Row],[total_revenue]]-SalesData[[#This Row],[Total Cost]]</f>
        <v>108000</v>
      </c>
      <c r="M253" s="4">
        <v>0.02</v>
      </c>
      <c r="N253" s="3">
        <v>2450</v>
      </c>
      <c r="O253" s="3">
        <f>IF(SalesData[[#This Row],[discount_given]] &gt; 0, SalesData[[#This Row],[sales_quantity]] * SalesData[[#This Row],[Discount_price]], 0)</f>
        <v>176400</v>
      </c>
      <c r="P253" s="4">
        <f>((SalesData[[#This Row],[Sales with discount]]/SalesData[[#This Row],[total_revenue]])*100)/100</f>
        <v>0.98</v>
      </c>
      <c r="Q253" t="s">
        <v>33</v>
      </c>
      <c r="R253" s="9" t="s">
        <v>29</v>
      </c>
      <c r="S253" s="9" t="s">
        <v>30</v>
      </c>
      <c r="T253" s="10">
        <v>22798</v>
      </c>
      <c r="U253" s="9" t="s">
        <v>23</v>
      </c>
      <c r="V253" s="9" t="s">
        <v>24</v>
      </c>
      <c r="W253" s="9" t="s">
        <v>46</v>
      </c>
    </row>
    <row r="254" spans="1:23" x14ac:dyDescent="0.25">
      <c r="A254" s="1">
        <v>44726</v>
      </c>
      <c r="B254" s="9" t="s">
        <v>49</v>
      </c>
      <c r="C254" s="10">
        <v>266</v>
      </c>
      <c r="D254" s="9" t="s">
        <v>45</v>
      </c>
      <c r="E254" s="3">
        <v>3000</v>
      </c>
      <c r="F254" s="10">
        <v>71</v>
      </c>
      <c r="G254">
        <v>73</v>
      </c>
      <c r="H254" s="3">
        <v>7000</v>
      </c>
      <c r="I254" s="3">
        <f>SalesData[[#This Row],[cost_price]]*SalesData[[#This Row],[sales_quantity]]</f>
        <v>219000</v>
      </c>
      <c r="J254" s="3">
        <v>511000</v>
      </c>
      <c r="K254" s="4">
        <f>((SalesData[[#This Row],[Total Profit]]/SalesData[[#This Row],[total_revenue]])*100)/100</f>
        <v>0.5714285714285714</v>
      </c>
      <c r="L254" s="3">
        <f>SalesData[[#This Row],[total_revenue]]-SalesData[[#This Row],[Total Cost]]</f>
        <v>292000</v>
      </c>
      <c r="M254" s="4">
        <v>0.01</v>
      </c>
      <c r="N254" s="3">
        <v>6930</v>
      </c>
      <c r="O254" s="3">
        <f>IF(SalesData[[#This Row],[discount_given]] &gt; 0, SalesData[[#This Row],[sales_quantity]] * SalesData[[#This Row],[Discount_price]], 0)</f>
        <v>505890</v>
      </c>
      <c r="P254" s="4">
        <f>((SalesData[[#This Row],[Sales with discount]]/SalesData[[#This Row],[total_revenue]])*100)/100</f>
        <v>0.99</v>
      </c>
      <c r="Q254" t="s">
        <v>28</v>
      </c>
      <c r="R254" s="9" t="s">
        <v>29</v>
      </c>
      <c r="S254" s="9" t="s">
        <v>22</v>
      </c>
      <c r="T254" s="10">
        <v>21515</v>
      </c>
      <c r="U254" s="9" t="s">
        <v>36</v>
      </c>
      <c r="V254" s="9" t="s">
        <v>40</v>
      </c>
      <c r="W254" s="9" t="s">
        <v>46</v>
      </c>
    </row>
    <row r="255" spans="1:23" x14ac:dyDescent="0.25">
      <c r="A255" s="1">
        <v>44416</v>
      </c>
      <c r="B255" s="9" t="s">
        <v>43</v>
      </c>
      <c r="C255" s="10">
        <v>267</v>
      </c>
      <c r="D255" s="9" t="s">
        <v>51</v>
      </c>
      <c r="E255" s="3">
        <v>1000</v>
      </c>
      <c r="F255" s="10">
        <v>53</v>
      </c>
      <c r="G255">
        <v>56</v>
      </c>
      <c r="H255" s="3">
        <v>2500</v>
      </c>
      <c r="I255" s="3">
        <f>SalesData[[#This Row],[cost_price]]*SalesData[[#This Row],[sales_quantity]]</f>
        <v>56000</v>
      </c>
      <c r="J255" s="3">
        <v>140000</v>
      </c>
      <c r="K255" s="4">
        <f>((SalesData[[#This Row],[Total Profit]]/SalesData[[#This Row],[total_revenue]])*100)/100</f>
        <v>0.6</v>
      </c>
      <c r="L255" s="3">
        <f>SalesData[[#This Row],[total_revenue]]-SalesData[[#This Row],[Total Cost]]</f>
        <v>84000</v>
      </c>
      <c r="M255" s="4">
        <v>0</v>
      </c>
      <c r="N255" s="3">
        <v>2500</v>
      </c>
      <c r="O255" s="3">
        <f>IF(SalesData[[#This Row],[discount_given]] &gt; 0, SalesData[[#This Row],[sales_quantity]] * SalesData[[#This Row],[Discount_price]], 0)</f>
        <v>0</v>
      </c>
      <c r="P255" s="4">
        <f>((SalesData[[#This Row],[Sales with discount]]/SalesData[[#This Row],[total_revenue]])*100)/100</f>
        <v>0</v>
      </c>
      <c r="Q255" t="s">
        <v>50</v>
      </c>
      <c r="R255" s="9" t="s">
        <v>34</v>
      </c>
      <c r="S255" s="9" t="s">
        <v>22</v>
      </c>
      <c r="T255" s="10">
        <v>21179</v>
      </c>
      <c r="U255" s="9" t="s">
        <v>23</v>
      </c>
      <c r="V255" s="9" t="s">
        <v>40</v>
      </c>
      <c r="W255" s="9" t="s">
        <v>25</v>
      </c>
    </row>
    <row r="256" spans="1:23" x14ac:dyDescent="0.25">
      <c r="A256" s="1">
        <v>45254</v>
      </c>
      <c r="B256" s="9" t="s">
        <v>54</v>
      </c>
      <c r="C256" s="10">
        <v>268</v>
      </c>
      <c r="D256" s="9" t="s">
        <v>27</v>
      </c>
      <c r="E256" s="3">
        <v>1500</v>
      </c>
      <c r="F256" s="10">
        <v>44</v>
      </c>
      <c r="G256">
        <v>4</v>
      </c>
      <c r="H256" s="3">
        <v>3000</v>
      </c>
      <c r="I256" s="3">
        <f>SalesData[[#This Row],[cost_price]]*SalesData[[#This Row],[sales_quantity]]</f>
        <v>6000</v>
      </c>
      <c r="J256" s="3">
        <v>12000</v>
      </c>
      <c r="K256" s="4">
        <f>((SalesData[[#This Row],[Total Profit]]/SalesData[[#This Row],[total_revenue]])*100)/100</f>
        <v>0.5</v>
      </c>
      <c r="L256" s="3">
        <f>SalesData[[#This Row],[total_revenue]]-SalesData[[#This Row],[Total Cost]]</f>
        <v>6000</v>
      </c>
      <c r="M256" s="4">
        <v>7.0000000000000007E-2</v>
      </c>
      <c r="N256" s="3">
        <v>2790</v>
      </c>
      <c r="O256" s="3">
        <f>IF(SalesData[[#This Row],[discount_given]] &gt; 0, SalesData[[#This Row],[sales_quantity]] * SalesData[[#This Row],[Discount_price]], 0)</f>
        <v>11160</v>
      </c>
      <c r="P256" s="4">
        <f>((SalesData[[#This Row],[Sales with discount]]/SalesData[[#This Row],[total_revenue]])*100)/100</f>
        <v>0.93</v>
      </c>
      <c r="Q256" t="s">
        <v>38</v>
      </c>
      <c r="R256" s="9" t="s">
        <v>34</v>
      </c>
      <c r="S256" s="9" t="s">
        <v>35</v>
      </c>
      <c r="T256" s="10">
        <v>21829</v>
      </c>
      <c r="U256" s="9" t="s">
        <v>36</v>
      </c>
      <c r="V256" s="9" t="s">
        <v>24</v>
      </c>
      <c r="W256" s="9" t="s">
        <v>46</v>
      </c>
    </row>
    <row r="257" spans="1:23" x14ac:dyDescent="0.25">
      <c r="A257" s="1">
        <v>44803</v>
      </c>
      <c r="B257" s="9" t="s">
        <v>44</v>
      </c>
      <c r="C257" s="10">
        <v>270</v>
      </c>
      <c r="D257" s="9" t="s">
        <v>48</v>
      </c>
      <c r="E257" s="3">
        <v>1500</v>
      </c>
      <c r="F257" s="10">
        <v>105</v>
      </c>
      <c r="G257">
        <v>37</v>
      </c>
      <c r="H257" s="3">
        <v>3500</v>
      </c>
      <c r="I257" s="3">
        <f>SalesData[[#This Row],[cost_price]]*SalesData[[#This Row],[sales_quantity]]</f>
        <v>55500</v>
      </c>
      <c r="J257" s="3">
        <v>129500</v>
      </c>
      <c r="K257" s="4">
        <f>((SalesData[[#This Row],[Total Profit]]/SalesData[[#This Row],[total_revenue]])*100)/100</f>
        <v>0.5714285714285714</v>
      </c>
      <c r="L257" s="3">
        <f>SalesData[[#This Row],[total_revenue]]-SalesData[[#This Row],[Total Cost]]</f>
        <v>74000</v>
      </c>
      <c r="M257" s="4">
        <v>0.09</v>
      </c>
      <c r="N257" s="3">
        <v>3185</v>
      </c>
      <c r="O257" s="3">
        <f>IF(SalesData[[#This Row],[discount_given]] &gt; 0, SalesData[[#This Row],[sales_quantity]] * SalesData[[#This Row],[Discount_price]], 0)</f>
        <v>117845</v>
      </c>
      <c r="P257" s="4">
        <f>((SalesData[[#This Row],[Sales with discount]]/SalesData[[#This Row],[total_revenue]])*100)/100</f>
        <v>0.91</v>
      </c>
      <c r="Q257" t="s">
        <v>33</v>
      </c>
      <c r="R257" s="9" t="s">
        <v>34</v>
      </c>
      <c r="S257" s="9" t="s">
        <v>35</v>
      </c>
      <c r="T257" s="10">
        <v>22356</v>
      </c>
      <c r="U257" s="9" t="s">
        <v>36</v>
      </c>
      <c r="V257" s="9" t="s">
        <v>24</v>
      </c>
      <c r="W257" s="9" t="s">
        <v>46</v>
      </c>
    </row>
    <row r="258" spans="1:23" x14ac:dyDescent="0.25">
      <c r="A258" s="1">
        <v>44471</v>
      </c>
      <c r="B258" s="9" t="s">
        <v>44</v>
      </c>
      <c r="C258" s="10">
        <v>271</v>
      </c>
      <c r="D258" s="9" t="s">
        <v>19</v>
      </c>
      <c r="E258" s="3">
        <v>2500</v>
      </c>
      <c r="F258" s="10">
        <v>87</v>
      </c>
      <c r="G258">
        <v>80</v>
      </c>
      <c r="H258" s="3">
        <v>5000</v>
      </c>
      <c r="I258" s="3">
        <f>SalesData[[#This Row],[cost_price]]*SalesData[[#This Row],[sales_quantity]]</f>
        <v>200000</v>
      </c>
      <c r="J258" s="3">
        <v>400000</v>
      </c>
      <c r="K258" s="4">
        <f>((SalesData[[#This Row],[Total Profit]]/SalesData[[#This Row],[total_revenue]])*100)/100</f>
        <v>0.5</v>
      </c>
      <c r="L258" s="3">
        <f>SalesData[[#This Row],[total_revenue]]-SalesData[[#This Row],[Total Cost]]</f>
        <v>200000</v>
      </c>
      <c r="M258" s="4">
        <v>7.0000000000000007E-2</v>
      </c>
      <c r="N258" s="3">
        <v>4650</v>
      </c>
      <c r="O258" s="3">
        <f>IF(SalesData[[#This Row],[discount_given]] &gt; 0, SalesData[[#This Row],[sales_quantity]] * SalesData[[#This Row],[Discount_price]], 0)</f>
        <v>372000</v>
      </c>
      <c r="P258" s="4">
        <f>((SalesData[[#This Row],[Sales with discount]]/SalesData[[#This Row],[total_revenue]])*100)/100</f>
        <v>0.93</v>
      </c>
      <c r="Q258" t="s">
        <v>50</v>
      </c>
      <c r="R258" s="9" t="s">
        <v>42</v>
      </c>
      <c r="S258" s="9" t="s">
        <v>22</v>
      </c>
      <c r="T258" s="10">
        <v>21227</v>
      </c>
      <c r="U258" s="9" t="s">
        <v>23</v>
      </c>
      <c r="V258" s="9" t="s">
        <v>24</v>
      </c>
      <c r="W258" s="9" t="s">
        <v>31</v>
      </c>
    </row>
    <row r="259" spans="1:23" x14ac:dyDescent="0.25">
      <c r="A259" s="1">
        <v>44933</v>
      </c>
      <c r="B259" s="9" t="s">
        <v>54</v>
      </c>
      <c r="C259" s="10">
        <v>272</v>
      </c>
      <c r="D259" s="9" t="s">
        <v>45</v>
      </c>
      <c r="E259" s="3">
        <v>3000</v>
      </c>
      <c r="F259" s="10">
        <v>140</v>
      </c>
      <c r="G259">
        <v>80</v>
      </c>
      <c r="H259" s="3">
        <v>7000</v>
      </c>
      <c r="I259" s="3">
        <f>SalesData[[#This Row],[cost_price]]*SalesData[[#This Row],[sales_quantity]]</f>
        <v>240000</v>
      </c>
      <c r="J259" s="3">
        <v>560000</v>
      </c>
      <c r="K259" s="4">
        <f>((SalesData[[#This Row],[Total Profit]]/SalesData[[#This Row],[total_revenue]])*100)/100</f>
        <v>0.5714285714285714</v>
      </c>
      <c r="L259" s="3">
        <f>SalesData[[#This Row],[total_revenue]]-SalesData[[#This Row],[Total Cost]]</f>
        <v>320000</v>
      </c>
      <c r="M259" s="4">
        <v>0.05</v>
      </c>
      <c r="N259" s="3">
        <v>6650</v>
      </c>
      <c r="O259" s="3">
        <f>IF(SalesData[[#This Row],[discount_given]] &gt; 0, SalesData[[#This Row],[sales_quantity]] * SalesData[[#This Row],[Discount_price]], 0)</f>
        <v>532000</v>
      </c>
      <c r="P259" s="4">
        <f>((SalesData[[#This Row],[Sales with discount]]/SalesData[[#This Row],[total_revenue]])*100)/100</f>
        <v>0.95</v>
      </c>
      <c r="Q259" t="s">
        <v>28</v>
      </c>
      <c r="R259" s="9" t="s">
        <v>29</v>
      </c>
      <c r="S259" s="9" t="s">
        <v>30</v>
      </c>
      <c r="T259" s="10">
        <v>21413</v>
      </c>
      <c r="U259" s="9" t="s">
        <v>36</v>
      </c>
      <c r="V259" s="9" t="s">
        <v>24</v>
      </c>
      <c r="W259" s="9" t="s">
        <v>25</v>
      </c>
    </row>
    <row r="260" spans="1:23" x14ac:dyDescent="0.25">
      <c r="A260" s="1">
        <v>45051</v>
      </c>
      <c r="B260" s="9" t="s">
        <v>47</v>
      </c>
      <c r="C260" s="10">
        <v>273</v>
      </c>
      <c r="D260" s="9" t="s">
        <v>19</v>
      </c>
      <c r="E260" s="3">
        <v>2500</v>
      </c>
      <c r="F260" s="10">
        <v>123</v>
      </c>
      <c r="G260">
        <v>13</v>
      </c>
      <c r="H260" s="3">
        <v>5000</v>
      </c>
      <c r="I260" s="3">
        <f>SalesData[[#This Row],[cost_price]]*SalesData[[#This Row],[sales_quantity]]</f>
        <v>32500</v>
      </c>
      <c r="J260" s="3">
        <v>65000</v>
      </c>
      <c r="K260" s="4">
        <f>((SalesData[[#This Row],[Total Profit]]/SalesData[[#This Row],[total_revenue]])*100)/100</f>
        <v>0.5</v>
      </c>
      <c r="L260" s="3">
        <f>SalesData[[#This Row],[total_revenue]]-SalesData[[#This Row],[Total Cost]]</f>
        <v>32500</v>
      </c>
      <c r="M260" s="4">
        <v>0.04</v>
      </c>
      <c r="N260" s="3">
        <v>4800</v>
      </c>
      <c r="O260" s="3">
        <f>IF(SalesData[[#This Row],[discount_given]] &gt; 0, SalesData[[#This Row],[sales_quantity]] * SalesData[[#This Row],[Discount_price]], 0)</f>
        <v>62400</v>
      </c>
      <c r="P260" s="4">
        <f>((SalesData[[#This Row],[Sales with discount]]/SalesData[[#This Row],[total_revenue]])*100)/100</f>
        <v>0.96</v>
      </c>
      <c r="Q260" t="s">
        <v>28</v>
      </c>
      <c r="R260" s="9" t="s">
        <v>29</v>
      </c>
      <c r="S260" s="9" t="s">
        <v>30</v>
      </c>
      <c r="T260" s="10">
        <v>22459</v>
      </c>
      <c r="U260" s="9" t="s">
        <v>23</v>
      </c>
      <c r="V260" s="9" t="s">
        <v>39</v>
      </c>
      <c r="W260" s="9" t="s">
        <v>31</v>
      </c>
    </row>
    <row r="261" spans="1:23" x14ac:dyDescent="0.25">
      <c r="A261" s="1">
        <v>44675</v>
      </c>
      <c r="B261" s="9" t="s">
        <v>32</v>
      </c>
      <c r="C261" s="10">
        <v>274</v>
      </c>
      <c r="D261" s="9" t="s">
        <v>27</v>
      </c>
      <c r="E261" s="3">
        <v>1500</v>
      </c>
      <c r="F261" s="10">
        <v>88</v>
      </c>
      <c r="G261">
        <v>66</v>
      </c>
      <c r="H261" s="3">
        <v>3000</v>
      </c>
      <c r="I261" s="3">
        <f>SalesData[[#This Row],[cost_price]]*SalesData[[#This Row],[sales_quantity]]</f>
        <v>99000</v>
      </c>
      <c r="J261" s="3">
        <v>198000</v>
      </c>
      <c r="K261" s="4">
        <f>((SalesData[[#This Row],[Total Profit]]/SalesData[[#This Row],[total_revenue]])*100)/100</f>
        <v>0.5</v>
      </c>
      <c r="L261" s="3">
        <f>SalesData[[#This Row],[total_revenue]]-SalesData[[#This Row],[Total Cost]]</f>
        <v>99000</v>
      </c>
      <c r="M261" s="4">
        <v>0.1</v>
      </c>
      <c r="N261" s="3">
        <v>2700</v>
      </c>
      <c r="O261" s="3">
        <f>IF(SalesData[[#This Row],[discount_given]] &gt; 0, SalesData[[#This Row],[sales_quantity]] * SalesData[[#This Row],[Discount_price]], 0)</f>
        <v>178200</v>
      </c>
      <c r="P261" s="4">
        <f>((SalesData[[#This Row],[Sales with discount]]/SalesData[[#This Row],[total_revenue]])*100)/100</f>
        <v>0.9</v>
      </c>
      <c r="Q261" t="s">
        <v>38</v>
      </c>
      <c r="R261" s="9" t="s">
        <v>42</v>
      </c>
      <c r="S261" s="9" t="s">
        <v>22</v>
      </c>
      <c r="T261" s="10">
        <v>22213</v>
      </c>
      <c r="U261" s="9" t="s">
        <v>23</v>
      </c>
      <c r="V261" s="9" t="s">
        <v>40</v>
      </c>
      <c r="W261" s="9" t="s">
        <v>46</v>
      </c>
    </row>
    <row r="262" spans="1:23" x14ac:dyDescent="0.25">
      <c r="A262" s="1">
        <v>44572</v>
      </c>
      <c r="B262" s="9" t="s">
        <v>47</v>
      </c>
      <c r="C262" s="10">
        <v>275</v>
      </c>
      <c r="D262" s="9" t="s">
        <v>51</v>
      </c>
      <c r="E262" s="3">
        <v>1000</v>
      </c>
      <c r="F262" s="10">
        <v>126</v>
      </c>
      <c r="G262">
        <v>17</v>
      </c>
      <c r="H262" s="3">
        <v>2500</v>
      </c>
      <c r="I262" s="3">
        <f>SalesData[[#This Row],[cost_price]]*SalesData[[#This Row],[sales_quantity]]</f>
        <v>17000</v>
      </c>
      <c r="J262" s="3">
        <v>42500</v>
      </c>
      <c r="K262" s="4">
        <f>((SalesData[[#This Row],[Total Profit]]/SalesData[[#This Row],[total_revenue]])*100)/100</f>
        <v>0.6</v>
      </c>
      <c r="L262" s="3">
        <f>SalesData[[#This Row],[total_revenue]]-SalesData[[#This Row],[Total Cost]]</f>
        <v>25500</v>
      </c>
      <c r="M262" s="4">
        <v>0.09</v>
      </c>
      <c r="N262" s="3">
        <v>2275</v>
      </c>
      <c r="O262" s="3">
        <f>IF(SalesData[[#This Row],[discount_given]] &gt; 0, SalesData[[#This Row],[sales_quantity]] * SalesData[[#This Row],[Discount_price]], 0)</f>
        <v>38675</v>
      </c>
      <c r="P262" s="4">
        <f>((SalesData[[#This Row],[Sales with discount]]/SalesData[[#This Row],[total_revenue]])*100)/100</f>
        <v>0.91</v>
      </c>
      <c r="Q262" t="s">
        <v>38</v>
      </c>
      <c r="R262" s="9" t="s">
        <v>21</v>
      </c>
      <c r="S262" s="9" t="s">
        <v>22</v>
      </c>
      <c r="T262" s="10">
        <v>22249</v>
      </c>
      <c r="U262" s="9" t="s">
        <v>36</v>
      </c>
      <c r="V262" s="9" t="s">
        <v>40</v>
      </c>
      <c r="W262" s="9" t="s">
        <v>31</v>
      </c>
    </row>
    <row r="263" spans="1:23" x14ac:dyDescent="0.25">
      <c r="A263" s="1">
        <v>44612</v>
      </c>
      <c r="B263" s="9" t="s">
        <v>26</v>
      </c>
      <c r="C263" s="10">
        <v>277</v>
      </c>
      <c r="D263" s="9" t="s">
        <v>45</v>
      </c>
      <c r="E263" s="3">
        <v>3000</v>
      </c>
      <c r="F263" s="10">
        <v>123</v>
      </c>
      <c r="G263">
        <v>6</v>
      </c>
      <c r="H263" s="3">
        <v>7000</v>
      </c>
      <c r="I263" s="3">
        <f>SalesData[[#This Row],[cost_price]]*SalesData[[#This Row],[sales_quantity]]</f>
        <v>18000</v>
      </c>
      <c r="J263" s="3">
        <v>42000</v>
      </c>
      <c r="K263" s="4">
        <f>((SalesData[[#This Row],[Total Profit]]/SalesData[[#This Row],[total_revenue]])*100)/100</f>
        <v>0.5714285714285714</v>
      </c>
      <c r="L263" s="3">
        <f>SalesData[[#This Row],[total_revenue]]-SalesData[[#This Row],[Total Cost]]</f>
        <v>24000</v>
      </c>
      <c r="M263" s="4">
        <v>0.1</v>
      </c>
      <c r="N263" s="3">
        <v>6300</v>
      </c>
      <c r="O263" s="3">
        <f>IF(SalesData[[#This Row],[discount_given]] &gt; 0, SalesData[[#This Row],[sales_quantity]] * SalesData[[#This Row],[Discount_price]], 0)</f>
        <v>37800</v>
      </c>
      <c r="P263" s="4">
        <f>((SalesData[[#This Row],[Sales with discount]]/SalesData[[#This Row],[total_revenue]])*100)/100</f>
        <v>0.9</v>
      </c>
      <c r="Q263" t="s">
        <v>50</v>
      </c>
      <c r="R263" s="9" t="s">
        <v>21</v>
      </c>
      <c r="S263" s="9" t="s">
        <v>30</v>
      </c>
      <c r="T263" s="10">
        <v>21058</v>
      </c>
      <c r="U263" s="9" t="s">
        <v>23</v>
      </c>
      <c r="V263" s="9" t="s">
        <v>40</v>
      </c>
      <c r="W263" s="9" t="s">
        <v>31</v>
      </c>
    </row>
    <row r="264" spans="1:23" x14ac:dyDescent="0.25">
      <c r="A264" s="1">
        <v>44595</v>
      </c>
      <c r="B264" s="9" t="s">
        <v>54</v>
      </c>
      <c r="C264" s="10">
        <v>278</v>
      </c>
      <c r="D264" s="9" t="s">
        <v>19</v>
      </c>
      <c r="E264" s="3">
        <v>2500</v>
      </c>
      <c r="F264" s="10">
        <v>107</v>
      </c>
      <c r="G264">
        <v>4</v>
      </c>
      <c r="H264" s="3">
        <v>5000</v>
      </c>
      <c r="I264" s="3">
        <f>SalesData[[#This Row],[cost_price]]*SalesData[[#This Row],[sales_quantity]]</f>
        <v>10000</v>
      </c>
      <c r="J264" s="3">
        <v>20000</v>
      </c>
      <c r="K264" s="4">
        <f>((SalesData[[#This Row],[Total Profit]]/SalesData[[#This Row],[total_revenue]])*100)/100</f>
        <v>0.5</v>
      </c>
      <c r="L264" s="3">
        <f>SalesData[[#This Row],[total_revenue]]-SalesData[[#This Row],[Total Cost]]</f>
        <v>10000</v>
      </c>
      <c r="M264" s="4">
        <v>0.05</v>
      </c>
      <c r="N264" s="3">
        <v>4750</v>
      </c>
      <c r="O264" s="3">
        <f>IF(SalesData[[#This Row],[discount_given]] &gt; 0, SalesData[[#This Row],[sales_quantity]] * SalesData[[#This Row],[Discount_price]], 0)</f>
        <v>19000</v>
      </c>
      <c r="P264" s="4">
        <f>((SalesData[[#This Row],[Sales with discount]]/SalesData[[#This Row],[total_revenue]])*100)/100</f>
        <v>0.95</v>
      </c>
      <c r="Q264" t="s">
        <v>20</v>
      </c>
      <c r="R264" s="9" t="s">
        <v>34</v>
      </c>
      <c r="S264" s="9" t="s">
        <v>35</v>
      </c>
      <c r="T264" s="10">
        <v>21439</v>
      </c>
      <c r="U264" s="9" t="s">
        <v>36</v>
      </c>
      <c r="V264" s="9" t="s">
        <v>39</v>
      </c>
      <c r="W264" s="9" t="s">
        <v>46</v>
      </c>
    </row>
    <row r="265" spans="1:23" x14ac:dyDescent="0.25">
      <c r="A265" s="1">
        <v>44452</v>
      </c>
      <c r="B265" s="9" t="s">
        <v>37</v>
      </c>
      <c r="C265" s="10">
        <v>279</v>
      </c>
      <c r="D265" s="9" t="s">
        <v>27</v>
      </c>
      <c r="E265" s="3">
        <v>1500</v>
      </c>
      <c r="F265" s="10">
        <v>70</v>
      </c>
      <c r="G265">
        <v>3</v>
      </c>
      <c r="H265" s="3">
        <v>3000</v>
      </c>
      <c r="I265" s="3">
        <f>SalesData[[#This Row],[cost_price]]*SalesData[[#This Row],[sales_quantity]]</f>
        <v>4500</v>
      </c>
      <c r="J265" s="3">
        <v>9000</v>
      </c>
      <c r="K265" s="4">
        <f>((SalesData[[#This Row],[Total Profit]]/SalesData[[#This Row],[total_revenue]])*100)/100</f>
        <v>0.5</v>
      </c>
      <c r="L265" s="3">
        <f>SalesData[[#This Row],[total_revenue]]-SalesData[[#This Row],[Total Cost]]</f>
        <v>4500</v>
      </c>
      <c r="M265" s="4">
        <v>0.02</v>
      </c>
      <c r="N265" s="3">
        <v>2940</v>
      </c>
      <c r="O265" s="3">
        <f>IF(SalesData[[#This Row],[discount_given]] &gt; 0, SalesData[[#This Row],[sales_quantity]] * SalesData[[#This Row],[Discount_price]], 0)</f>
        <v>8820</v>
      </c>
      <c r="P265" s="4">
        <f>((SalesData[[#This Row],[Sales with discount]]/SalesData[[#This Row],[total_revenue]])*100)/100</f>
        <v>0.98</v>
      </c>
      <c r="Q265" t="s">
        <v>33</v>
      </c>
      <c r="R265" s="9" t="s">
        <v>29</v>
      </c>
      <c r="S265" s="9" t="s">
        <v>22</v>
      </c>
      <c r="T265" s="10">
        <v>21500</v>
      </c>
      <c r="U265" s="9" t="s">
        <v>23</v>
      </c>
      <c r="V265" s="9" t="s">
        <v>24</v>
      </c>
      <c r="W265" s="9" t="s">
        <v>25</v>
      </c>
    </row>
    <row r="266" spans="1:23" x14ac:dyDescent="0.25">
      <c r="A266" s="1">
        <v>45006</v>
      </c>
      <c r="B266" s="9" t="s">
        <v>44</v>
      </c>
      <c r="C266" s="10">
        <v>280</v>
      </c>
      <c r="D266" s="9" t="s">
        <v>45</v>
      </c>
      <c r="E266" s="3">
        <v>3000</v>
      </c>
      <c r="F266" s="10">
        <v>63</v>
      </c>
      <c r="G266">
        <v>28</v>
      </c>
      <c r="H266" s="3">
        <v>7000</v>
      </c>
      <c r="I266" s="3">
        <f>SalesData[[#This Row],[cost_price]]*SalesData[[#This Row],[sales_quantity]]</f>
        <v>84000</v>
      </c>
      <c r="J266" s="3">
        <v>196000</v>
      </c>
      <c r="K266" s="4">
        <f>((SalesData[[#This Row],[Total Profit]]/SalesData[[#This Row],[total_revenue]])*100)/100</f>
        <v>0.5714285714285714</v>
      </c>
      <c r="L266" s="3">
        <f>SalesData[[#This Row],[total_revenue]]-SalesData[[#This Row],[Total Cost]]</f>
        <v>112000</v>
      </c>
      <c r="M266" s="4">
        <v>7.0000000000000007E-2</v>
      </c>
      <c r="N266" s="3">
        <v>6510</v>
      </c>
      <c r="O266" s="3">
        <f>IF(SalesData[[#This Row],[discount_given]] &gt; 0, SalesData[[#This Row],[sales_quantity]] * SalesData[[#This Row],[Discount_price]], 0)</f>
        <v>182280</v>
      </c>
      <c r="P266" s="4">
        <f>((SalesData[[#This Row],[Sales with discount]]/SalesData[[#This Row],[total_revenue]])*100)/100</f>
        <v>0.93</v>
      </c>
      <c r="Q266" t="s">
        <v>33</v>
      </c>
      <c r="R266" s="9" t="s">
        <v>21</v>
      </c>
      <c r="S266" s="9" t="s">
        <v>30</v>
      </c>
      <c r="T266" s="10">
        <v>22658</v>
      </c>
      <c r="U266" s="9" t="s">
        <v>36</v>
      </c>
      <c r="V266" s="9" t="s">
        <v>39</v>
      </c>
      <c r="W266" s="9" t="s">
        <v>46</v>
      </c>
    </row>
    <row r="267" spans="1:23" x14ac:dyDescent="0.25">
      <c r="A267" s="1">
        <v>45079</v>
      </c>
      <c r="B267" s="9" t="s">
        <v>32</v>
      </c>
      <c r="C267" s="10">
        <v>281</v>
      </c>
      <c r="D267" s="9" t="s">
        <v>48</v>
      </c>
      <c r="E267" s="3">
        <v>1500</v>
      </c>
      <c r="F267" s="10">
        <v>146</v>
      </c>
      <c r="G267">
        <v>26</v>
      </c>
      <c r="H267" s="3">
        <v>3500</v>
      </c>
      <c r="I267" s="3">
        <f>SalesData[[#This Row],[cost_price]]*SalesData[[#This Row],[sales_quantity]]</f>
        <v>39000</v>
      </c>
      <c r="J267" s="3">
        <v>91000</v>
      </c>
      <c r="K267" s="4">
        <f>((SalesData[[#This Row],[Total Profit]]/SalesData[[#This Row],[total_revenue]])*100)/100</f>
        <v>0.5714285714285714</v>
      </c>
      <c r="L267" s="3">
        <f>SalesData[[#This Row],[total_revenue]]-SalesData[[#This Row],[Total Cost]]</f>
        <v>52000</v>
      </c>
      <c r="M267" s="4">
        <v>0</v>
      </c>
      <c r="N267" s="3">
        <v>3500</v>
      </c>
      <c r="O267" s="3">
        <f>IF(SalesData[[#This Row],[discount_given]] &gt; 0, SalesData[[#This Row],[sales_quantity]] * SalesData[[#This Row],[Discount_price]], 0)</f>
        <v>0</v>
      </c>
      <c r="P267" s="4">
        <f>((SalesData[[#This Row],[Sales with discount]]/SalesData[[#This Row],[total_revenue]])*100)/100</f>
        <v>0</v>
      </c>
      <c r="Q267" t="s">
        <v>38</v>
      </c>
      <c r="R267" s="9" t="s">
        <v>34</v>
      </c>
      <c r="S267" s="9" t="s">
        <v>30</v>
      </c>
      <c r="T267" s="10">
        <v>21584</v>
      </c>
      <c r="U267" s="9" t="s">
        <v>23</v>
      </c>
      <c r="V267" s="9" t="s">
        <v>40</v>
      </c>
      <c r="W267" s="9" t="s">
        <v>46</v>
      </c>
    </row>
    <row r="268" spans="1:23" x14ac:dyDescent="0.25">
      <c r="A268" s="1">
        <v>45273</v>
      </c>
      <c r="B268" s="9" t="s">
        <v>18</v>
      </c>
      <c r="C268" s="10">
        <v>282</v>
      </c>
      <c r="D268" s="9" t="s">
        <v>48</v>
      </c>
      <c r="E268" s="3">
        <v>1500</v>
      </c>
      <c r="F268" s="10">
        <v>46</v>
      </c>
      <c r="G268">
        <v>77</v>
      </c>
      <c r="H268" s="3">
        <v>3500</v>
      </c>
      <c r="I268" s="3">
        <f>SalesData[[#This Row],[cost_price]]*SalesData[[#This Row],[sales_quantity]]</f>
        <v>115500</v>
      </c>
      <c r="J268" s="3">
        <v>269500</v>
      </c>
      <c r="K268" s="4">
        <f>((SalesData[[#This Row],[Total Profit]]/SalesData[[#This Row],[total_revenue]])*100)/100</f>
        <v>0.5714285714285714</v>
      </c>
      <c r="L268" s="3">
        <f>SalesData[[#This Row],[total_revenue]]-SalesData[[#This Row],[Total Cost]]</f>
        <v>154000</v>
      </c>
      <c r="M268" s="4">
        <v>0.03</v>
      </c>
      <c r="N268" s="3">
        <v>3395</v>
      </c>
      <c r="O268" s="3">
        <f>IF(SalesData[[#This Row],[discount_given]] &gt; 0, SalesData[[#This Row],[sales_quantity]] * SalesData[[#This Row],[Discount_price]], 0)</f>
        <v>261415</v>
      </c>
      <c r="P268" s="4">
        <f>((SalesData[[#This Row],[Sales with discount]]/SalesData[[#This Row],[total_revenue]])*100)/100</f>
        <v>0.97</v>
      </c>
      <c r="Q268" t="s">
        <v>38</v>
      </c>
      <c r="R268" s="9" t="s">
        <v>21</v>
      </c>
      <c r="S268" s="9" t="s">
        <v>35</v>
      </c>
      <c r="T268" s="10">
        <v>22391</v>
      </c>
      <c r="U268" s="9" t="s">
        <v>23</v>
      </c>
      <c r="V268" s="9" t="s">
        <v>39</v>
      </c>
      <c r="W268" s="9" t="s">
        <v>31</v>
      </c>
    </row>
    <row r="269" spans="1:23" x14ac:dyDescent="0.25">
      <c r="A269" s="1">
        <v>44428</v>
      </c>
      <c r="B269" s="9" t="s">
        <v>54</v>
      </c>
      <c r="C269" s="10">
        <v>283</v>
      </c>
      <c r="D269" s="9" t="s">
        <v>48</v>
      </c>
      <c r="E269" s="3">
        <v>1500</v>
      </c>
      <c r="F269" s="10">
        <v>11</v>
      </c>
      <c r="G269">
        <v>56</v>
      </c>
      <c r="H269" s="3">
        <v>3500</v>
      </c>
      <c r="I269" s="3">
        <f>SalesData[[#This Row],[cost_price]]*SalesData[[#This Row],[sales_quantity]]</f>
        <v>84000</v>
      </c>
      <c r="J269" s="3">
        <v>196000</v>
      </c>
      <c r="K269" s="4">
        <f>((SalesData[[#This Row],[Total Profit]]/SalesData[[#This Row],[total_revenue]])*100)/100</f>
        <v>0.5714285714285714</v>
      </c>
      <c r="L269" s="3">
        <f>SalesData[[#This Row],[total_revenue]]-SalesData[[#This Row],[Total Cost]]</f>
        <v>112000</v>
      </c>
      <c r="M269" s="4">
        <v>7.0000000000000007E-2</v>
      </c>
      <c r="N269" s="3">
        <v>3255</v>
      </c>
      <c r="O269" s="3">
        <f>IF(SalesData[[#This Row],[discount_given]] &gt; 0, SalesData[[#This Row],[sales_quantity]] * SalesData[[#This Row],[Discount_price]], 0)</f>
        <v>182280</v>
      </c>
      <c r="P269" s="4">
        <f>((SalesData[[#This Row],[Sales with discount]]/SalesData[[#This Row],[total_revenue]])*100)/100</f>
        <v>0.93</v>
      </c>
      <c r="Q269" t="s">
        <v>28</v>
      </c>
      <c r="R269" s="9" t="s">
        <v>34</v>
      </c>
      <c r="S269" s="9" t="s">
        <v>30</v>
      </c>
      <c r="T269" s="10">
        <v>21765</v>
      </c>
      <c r="U269" s="9" t="s">
        <v>23</v>
      </c>
      <c r="V269" s="9" t="s">
        <v>39</v>
      </c>
      <c r="W269" s="9" t="s">
        <v>31</v>
      </c>
    </row>
    <row r="270" spans="1:23" x14ac:dyDescent="0.25">
      <c r="A270" s="1">
        <v>44569</v>
      </c>
      <c r="B270" s="9" t="s">
        <v>54</v>
      </c>
      <c r="C270" s="10">
        <v>284</v>
      </c>
      <c r="D270" s="9" t="s">
        <v>45</v>
      </c>
      <c r="E270" s="3">
        <v>3000</v>
      </c>
      <c r="F270" s="10">
        <v>71</v>
      </c>
      <c r="G270">
        <v>26</v>
      </c>
      <c r="H270" s="3">
        <v>7000</v>
      </c>
      <c r="I270" s="3">
        <f>SalesData[[#This Row],[cost_price]]*SalesData[[#This Row],[sales_quantity]]</f>
        <v>78000</v>
      </c>
      <c r="J270" s="3">
        <v>182000</v>
      </c>
      <c r="K270" s="4">
        <f>((SalesData[[#This Row],[Total Profit]]/SalesData[[#This Row],[total_revenue]])*100)/100</f>
        <v>0.5714285714285714</v>
      </c>
      <c r="L270" s="3">
        <f>SalesData[[#This Row],[total_revenue]]-SalesData[[#This Row],[Total Cost]]</f>
        <v>104000</v>
      </c>
      <c r="M270" s="4">
        <v>0.06</v>
      </c>
      <c r="N270" s="3">
        <v>6580</v>
      </c>
      <c r="O270" s="3">
        <f>IF(SalesData[[#This Row],[discount_given]] &gt; 0, SalesData[[#This Row],[sales_quantity]] * SalesData[[#This Row],[Discount_price]], 0)</f>
        <v>171080</v>
      </c>
      <c r="P270" s="4">
        <f>((SalesData[[#This Row],[Sales with discount]]/SalesData[[#This Row],[total_revenue]])*100)/100</f>
        <v>0.94</v>
      </c>
      <c r="Q270" t="s">
        <v>28</v>
      </c>
      <c r="R270" s="9" t="s">
        <v>21</v>
      </c>
      <c r="S270" s="9" t="s">
        <v>35</v>
      </c>
      <c r="T270" s="10">
        <v>22621</v>
      </c>
      <c r="U270" s="9" t="s">
        <v>23</v>
      </c>
      <c r="V270" s="9" t="s">
        <v>39</v>
      </c>
      <c r="W270" s="9" t="s">
        <v>25</v>
      </c>
    </row>
    <row r="271" spans="1:23" x14ac:dyDescent="0.25">
      <c r="A271" s="1">
        <v>44977</v>
      </c>
      <c r="B271" s="9" t="s">
        <v>41</v>
      </c>
      <c r="C271" s="10">
        <v>285</v>
      </c>
      <c r="D271" s="9" t="s">
        <v>27</v>
      </c>
      <c r="E271" s="3">
        <v>1500</v>
      </c>
      <c r="F271" s="10">
        <v>84</v>
      </c>
      <c r="G271">
        <v>75</v>
      </c>
      <c r="H271" s="3">
        <v>3000</v>
      </c>
      <c r="I271" s="3">
        <f>SalesData[[#This Row],[cost_price]]*SalesData[[#This Row],[sales_quantity]]</f>
        <v>112500</v>
      </c>
      <c r="J271" s="3">
        <v>225000</v>
      </c>
      <c r="K271" s="4">
        <f>((SalesData[[#This Row],[Total Profit]]/SalesData[[#This Row],[total_revenue]])*100)/100</f>
        <v>0.5</v>
      </c>
      <c r="L271" s="3">
        <f>SalesData[[#This Row],[total_revenue]]-SalesData[[#This Row],[Total Cost]]</f>
        <v>112500</v>
      </c>
      <c r="M271" s="4">
        <v>0.02</v>
      </c>
      <c r="N271" s="3">
        <v>2940</v>
      </c>
      <c r="O271" s="3">
        <f>IF(SalesData[[#This Row],[discount_given]] &gt; 0, SalesData[[#This Row],[sales_quantity]] * SalesData[[#This Row],[Discount_price]], 0)</f>
        <v>220500</v>
      </c>
      <c r="P271" s="4">
        <f>((SalesData[[#This Row],[Sales with discount]]/SalesData[[#This Row],[total_revenue]])*100)/100</f>
        <v>0.98</v>
      </c>
      <c r="Q271" t="s">
        <v>38</v>
      </c>
      <c r="R271" s="9" t="s">
        <v>21</v>
      </c>
      <c r="S271" s="9" t="s">
        <v>30</v>
      </c>
      <c r="T271" s="10">
        <v>22408</v>
      </c>
      <c r="U271" s="9" t="s">
        <v>23</v>
      </c>
      <c r="V271" s="9" t="s">
        <v>39</v>
      </c>
      <c r="W271" s="9" t="s">
        <v>31</v>
      </c>
    </row>
    <row r="272" spans="1:23" x14ac:dyDescent="0.25">
      <c r="A272" s="1">
        <v>44925</v>
      </c>
      <c r="B272" s="9" t="s">
        <v>49</v>
      </c>
      <c r="C272" s="10">
        <v>286</v>
      </c>
      <c r="D272" s="9" t="s">
        <v>19</v>
      </c>
      <c r="E272" s="3">
        <v>2500</v>
      </c>
      <c r="F272" s="10">
        <v>15</v>
      </c>
      <c r="G272">
        <v>20</v>
      </c>
      <c r="H272" s="3">
        <v>5000</v>
      </c>
      <c r="I272" s="3">
        <f>SalesData[[#This Row],[cost_price]]*SalesData[[#This Row],[sales_quantity]]</f>
        <v>50000</v>
      </c>
      <c r="J272" s="3">
        <v>100000</v>
      </c>
      <c r="K272" s="4">
        <f>((SalesData[[#This Row],[Total Profit]]/SalesData[[#This Row],[total_revenue]])*100)/100</f>
        <v>0.5</v>
      </c>
      <c r="L272" s="3">
        <f>SalesData[[#This Row],[total_revenue]]-SalesData[[#This Row],[Total Cost]]</f>
        <v>50000</v>
      </c>
      <c r="M272" s="4">
        <v>0.08</v>
      </c>
      <c r="N272" s="3">
        <v>4600</v>
      </c>
      <c r="O272" s="3">
        <f>IF(SalesData[[#This Row],[discount_given]] &gt; 0, SalesData[[#This Row],[sales_quantity]] * SalesData[[#This Row],[Discount_price]], 0)</f>
        <v>92000</v>
      </c>
      <c r="P272" s="4">
        <f>((SalesData[[#This Row],[Sales with discount]]/SalesData[[#This Row],[total_revenue]])*100)/100</f>
        <v>0.92</v>
      </c>
      <c r="Q272" t="s">
        <v>50</v>
      </c>
      <c r="R272" s="9" t="s">
        <v>29</v>
      </c>
      <c r="S272" s="9" t="s">
        <v>35</v>
      </c>
      <c r="T272" s="10">
        <v>21123</v>
      </c>
      <c r="U272" s="9" t="s">
        <v>36</v>
      </c>
      <c r="V272" s="9" t="s">
        <v>24</v>
      </c>
      <c r="W272" s="9" t="s">
        <v>46</v>
      </c>
    </row>
    <row r="273" spans="1:23" x14ac:dyDescent="0.25">
      <c r="A273" s="1">
        <v>44359</v>
      </c>
      <c r="B273" s="9" t="s">
        <v>43</v>
      </c>
      <c r="C273" s="10">
        <v>287</v>
      </c>
      <c r="D273" s="9" t="s">
        <v>48</v>
      </c>
      <c r="E273" s="3">
        <v>1500</v>
      </c>
      <c r="F273" s="10">
        <v>124</v>
      </c>
      <c r="G273">
        <v>24</v>
      </c>
      <c r="H273" s="3">
        <v>3500</v>
      </c>
      <c r="I273" s="3">
        <f>SalesData[[#This Row],[cost_price]]*SalesData[[#This Row],[sales_quantity]]</f>
        <v>36000</v>
      </c>
      <c r="J273" s="3">
        <v>84000</v>
      </c>
      <c r="K273" s="4">
        <f>((SalesData[[#This Row],[Total Profit]]/SalesData[[#This Row],[total_revenue]])*100)/100</f>
        <v>0.5714285714285714</v>
      </c>
      <c r="L273" s="3">
        <f>SalesData[[#This Row],[total_revenue]]-SalesData[[#This Row],[Total Cost]]</f>
        <v>48000</v>
      </c>
      <c r="M273" s="4">
        <v>0.01</v>
      </c>
      <c r="N273" s="3">
        <v>3465</v>
      </c>
      <c r="O273" s="3">
        <f>IF(SalesData[[#This Row],[discount_given]] &gt; 0, SalesData[[#This Row],[sales_quantity]] * SalesData[[#This Row],[Discount_price]], 0)</f>
        <v>83160</v>
      </c>
      <c r="P273" s="4">
        <f>((SalesData[[#This Row],[Sales with discount]]/SalesData[[#This Row],[total_revenue]])*100)/100</f>
        <v>0.99</v>
      </c>
      <c r="Q273" t="s">
        <v>38</v>
      </c>
      <c r="R273" s="9" t="s">
        <v>42</v>
      </c>
      <c r="S273" s="9" t="s">
        <v>22</v>
      </c>
      <c r="T273" s="10">
        <v>21570</v>
      </c>
      <c r="U273" s="9" t="s">
        <v>36</v>
      </c>
      <c r="V273" s="9" t="s">
        <v>24</v>
      </c>
      <c r="W273" s="9" t="s">
        <v>25</v>
      </c>
    </row>
    <row r="274" spans="1:23" x14ac:dyDescent="0.25">
      <c r="A274" s="1">
        <v>44560</v>
      </c>
      <c r="B274" s="9" t="s">
        <v>49</v>
      </c>
      <c r="C274" s="10">
        <v>288</v>
      </c>
      <c r="D274" s="9" t="s">
        <v>45</v>
      </c>
      <c r="E274" s="3">
        <v>3000</v>
      </c>
      <c r="F274" s="10">
        <v>35</v>
      </c>
      <c r="G274">
        <v>93</v>
      </c>
      <c r="H274" s="3">
        <v>7000</v>
      </c>
      <c r="I274" s="3">
        <f>SalesData[[#This Row],[cost_price]]*SalesData[[#This Row],[sales_quantity]]</f>
        <v>279000</v>
      </c>
      <c r="J274" s="3">
        <v>651000</v>
      </c>
      <c r="K274" s="4">
        <f>((SalesData[[#This Row],[Total Profit]]/SalesData[[#This Row],[total_revenue]])*100)/100</f>
        <v>0.5714285714285714</v>
      </c>
      <c r="L274" s="3">
        <f>SalesData[[#This Row],[total_revenue]]-SalesData[[#This Row],[Total Cost]]</f>
        <v>372000</v>
      </c>
      <c r="M274" s="4">
        <v>0.1</v>
      </c>
      <c r="N274" s="3">
        <v>6300</v>
      </c>
      <c r="O274" s="3">
        <f>IF(SalesData[[#This Row],[discount_given]] &gt; 0, SalesData[[#This Row],[sales_quantity]] * SalesData[[#This Row],[Discount_price]], 0)</f>
        <v>585900</v>
      </c>
      <c r="P274" s="4">
        <f>((SalesData[[#This Row],[Sales with discount]]/SalesData[[#This Row],[total_revenue]])*100)/100</f>
        <v>0.9</v>
      </c>
      <c r="Q274" t="s">
        <v>20</v>
      </c>
      <c r="R274" s="9" t="s">
        <v>21</v>
      </c>
      <c r="S274" s="9" t="s">
        <v>35</v>
      </c>
      <c r="T274" s="10">
        <v>21996</v>
      </c>
      <c r="U274" s="9" t="s">
        <v>23</v>
      </c>
      <c r="V274" s="9" t="s">
        <v>39</v>
      </c>
      <c r="W274" s="9" t="s">
        <v>46</v>
      </c>
    </row>
    <row r="275" spans="1:23" x14ac:dyDescent="0.25">
      <c r="A275" s="1">
        <v>45238</v>
      </c>
      <c r="B275" s="9" t="s">
        <v>54</v>
      </c>
      <c r="C275" s="10">
        <v>290</v>
      </c>
      <c r="D275" s="9" t="s">
        <v>51</v>
      </c>
      <c r="E275" s="3">
        <v>1000</v>
      </c>
      <c r="F275" s="10">
        <v>81</v>
      </c>
      <c r="G275">
        <v>4</v>
      </c>
      <c r="H275" s="3">
        <v>2500</v>
      </c>
      <c r="I275" s="3">
        <f>SalesData[[#This Row],[cost_price]]*SalesData[[#This Row],[sales_quantity]]</f>
        <v>4000</v>
      </c>
      <c r="J275" s="3">
        <v>10000</v>
      </c>
      <c r="K275" s="4">
        <f>((SalesData[[#This Row],[Total Profit]]/SalesData[[#This Row],[total_revenue]])*100)/100</f>
        <v>0.6</v>
      </c>
      <c r="L275" s="3">
        <f>SalesData[[#This Row],[total_revenue]]-SalesData[[#This Row],[Total Cost]]</f>
        <v>6000</v>
      </c>
      <c r="M275" s="4">
        <v>0.04</v>
      </c>
      <c r="N275" s="3">
        <v>2400</v>
      </c>
      <c r="O275" s="3">
        <f>IF(SalesData[[#This Row],[discount_given]] &gt; 0, SalesData[[#This Row],[sales_quantity]] * SalesData[[#This Row],[Discount_price]], 0)</f>
        <v>9600</v>
      </c>
      <c r="P275" s="4">
        <f>((SalesData[[#This Row],[Sales with discount]]/SalesData[[#This Row],[total_revenue]])*100)/100</f>
        <v>0.96</v>
      </c>
      <c r="Q275" t="s">
        <v>38</v>
      </c>
      <c r="R275" s="9" t="s">
        <v>29</v>
      </c>
      <c r="S275" s="9" t="s">
        <v>35</v>
      </c>
      <c r="T275" s="10">
        <v>21579</v>
      </c>
      <c r="U275" s="9" t="s">
        <v>36</v>
      </c>
      <c r="V275" s="9" t="s">
        <v>39</v>
      </c>
      <c r="W275" s="9" t="s">
        <v>46</v>
      </c>
    </row>
    <row r="276" spans="1:23" x14ac:dyDescent="0.25">
      <c r="A276" s="1">
        <v>44914</v>
      </c>
      <c r="B276" s="9" t="s">
        <v>18</v>
      </c>
      <c r="C276" s="10">
        <v>292</v>
      </c>
      <c r="D276" s="9" t="s">
        <v>51</v>
      </c>
      <c r="E276" s="3">
        <v>1000</v>
      </c>
      <c r="F276" s="10">
        <v>46</v>
      </c>
      <c r="G276">
        <v>62</v>
      </c>
      <c r="H276" s="3">
        <v>2500</v>
      </c>
      <c r="I276" s="3">
        <f>SalesData[[#This Row],[cost_price]]*SalesData[[#This Row],[sales_quantity]]</f>
        <v>62000</v>
      </c>
      <c r="J276" s="3">
        <v>155000</v>
      </c>
      <c r="K276" s="4">
        <f>((SalesData[[#This Row],[Total Profit]]/SalesData[[#This Row],[total_revenue]])*100)/100</f>
        <v>0.6</v>
      </c>
      <c r="L276" s="3">
        <f>SalesData[[#This Row],[total_revenue]]-SalesData[[#This Row],[Total Cost]]</f>
        <v>93000</v>
      </c>
      <c r="M276" s="4">
        <v>0</v>
      </c>
      <c r="N276" s="3">
        <v>2500</v>
      </c>
      <c r="O276" s="3">
        <f>IF(SalesData[[#This Row],[discount_given]] &gt; 0, SalesData[[#This Row],[sales_quantity]] * SalesData[[#This Row],[Discount_price]], 0)</f>
        <v>0</v>
      </c>
      <c r="P276" s="4">
        <f>((SalesData[[#This Row],[Sales with discount]]/SalesData[[#This Row],[total_revenue]])*100)/100</f>
        <v>0</v>
      </c>
      <c r="Q276" t="s">
        <v>38</v>
      </c>
      <c r="R276" s="9" t="s">
        <v>42</v>
      </c>
      <c r="S276" s="9" t="s">
        <v>22</v>
      </c>
      <c r="T276" s="10">
        <v>22606</v>
      </c>
      <c r="U276" s="9" t="s">
        <v>36</v>
      </c>
      <c r="V276" s="9" t="s">
        <v>24</v>
      </c>
      <c r="W276" s="9" t="s">
        <v>25</v>
      </c>
    </row>
    <row r="277" spans="1:23" x14ac:dyDescent="0.25">
      <c r="A277" s="1">
        <v>44402</v>
      </c>
      <c r="B277" s="9" t="s">
        <v>53</v>
      </c>
      <c r="C277" s="10">
        <v>293</v>
      </c>
      <c r="D277" s="9" t="s">
        <v>27</v>
      </c>
      <c r="E277" s="3">
        <v>1500</v>
      </c>
      <c r="F277" s="10">
        <v>75</v>
      </c>
      <c r="G277">
        <v>27</v>
      </c>
      <c r="H277" s="3">
        <v>3000</v>
      </c>
      <c r="I277" s="3">
        <f>SalesData[[#This Row],[cost_price]]*SalesData[[#This Row],[sales_quantity]]</f>
        <v>40500</v>
      </c>
      <c r="J277" s="3">
        <v>81000</v>
      </c>
      <c r="K277" s="4">
        <f>((SalesData[[#This Row],[Total Profit]]/SalesData[[#This Row],[total_revenue]])*100)/100</f>
        <v>0.5</v>
      </c>
      <c r="L277" s="3">
        <f>SalesData[[#This Row],[total_revenue]]-SalesData[[#This Row],[Total Cost]]</f>
        <v>40500</v>
      </c>
      <c r="M277" s="4">
        <v>0.01</v>
      </c>
      <c r="N277" s="3">
        <v>2970</v>
      </c>
      <c r="O277" s="3">
        <f>IF(SalesData[[#This Row],[discount_given]] &gt; 0, SalesData[[#This Row],[sales_quantity]] * SalesData[[#This Row],[Discount_price]], 0)</f>
        <v>80190</v>
      </c>
      <c r="P277" s="4">
        <f>((SalesData[[#This Row],[Sales with discount]]/SalesData[[#This Row],[total_revenue]])*100)/100</f>
        <v>0.99</v>
      </c>
      <c r="Q277" t="s">
        <v>20</v>
      </c>
      <c r="R277" s="9" t="s">
        <v>21</v>
      </c>
      <c r="S277" s="9" t="s">
        <v>22</v>
      </c>
      <c r="T277" s="10">
        <v>21539</v>
      </c>
      <c r="U277" s="9" t="s">
        <v>36</v>
      </c>
      <c r="V277" s="9" t="s">
        <v>24</v>
      </c>
      <c r="W277" s="9" t="s">
        <v>46</v>
      </c>
    </row>
    <row r="278" spans="1:23" x14ac:dyDescent="0.25">
      <c r="A278" s="1">
        <v>44661</v>
      </c>
      <c r="B278" s="9" t="s">
        <v>49</v>
      </c>
      <c r="C278" s="10">
        <v>294</v>
      </c>
      <c r="D278" s="9" t="s">
        <v>51</v>
      </c>
      <c r="E278" s="3">
        <v>1000</v>
      </c>
      <c r="F278" s="10">
        <v>83</v>
      </c>
      <c r="G278">
        <v>37</v>
      </c>
      <c r="H278" s="3">
        <v>2500</v>
      </c>
      <c r="I278" s="3">
        <f>SalesData[[#This Row],[cost_price]]*SalesData[[#This Row],[sales_quantity]]</f>
        <v>37000</v>
      </c>
      <c r="J278" s="3">
        <v>92500</v>
      </c>
      <c r="K278" s="4">
        <f>((SalesData[[#This Row],[Total Profit]]/SalesData[[#This Row],[total_revenue]])*100)/100</f>
        <v>0.6</v>
      </c>
      <c r="L278" s="3">
        <f>SalesData[[#This Row],[total_revenue]]-SalesData[[#This Row],[Total Cost]]</f>
        <v>55500</v>
      </c>
      <c r="M278" s="4">
        <v>0.01</v>
      </c>
      <c r="N278" s="3">
        <v>2475</v>
      </c>
      <c r="O278" s="3">
        <f>IF(SalesData[[#This Row],[discount_given]] &gt; 0, SalesData[[#This Row],[sales_quantity]] * SalesData[[#This Row],[Discount_price]], 0)</f>
        <v>91575</v>
      </c>
      <c r="P278" s="4">
        <f>((SalesData[[#This Row],[Sales with discount]]/SalesData[[#This Row],[total_revenue]])*100)/100</f>
        <v>0.99</v>
      </c>
      <c r="Q278" t="s">
        <v>28</v>
      </c>
      <c r="R278" s="9" t="s">
        <v>29</v>
      </c>
      <c r="S278" s="9" t="s">
        <v>30</v>
      </c>
      <c r="T278" s="10">
        <v>21191</v>
      </c>
      <c r="U278" s="9" t="s">
        <v>23</v>
      </c>
      <c r="V278" s="9" t="s">
        <v>40</v>
      </c>
      <c r="W278" s="9" t="s">
        <v>46</v>
      </c>
    </row>
    <row r="279" spans="1:23" x14ac:dyDescent="0.25">
      <c r="A279" s="1">
        <v>44804</v>
      </c>
      <c r="B279" s="9" t="s">
        <v>49</v>
      </c>
      <c r="C279" s="10">
        <v>295</v>
      </c>
      <c r="D279" s="9" t="s">
        <v>19</v>
      </c>
      <c r="E279" s="3">
        <v>2500</v>
      </c>
      <c r="F279" s="10">
        <v>80</v>
      </c>
      <c r="G279">
        <v>86</v>
      </c>
      <c r="H279" s="3">
        <v>5000</v>
      </c>
      <c r="I279" s="3">
        <f>SalesData[[#This Row],[cost_price]]*SalesData[[#This Row],[sales_quantity]]</f>
        <v>215000</v>
      </c>
      <c r="J279" s="3">
        <v>430000</v>
      </c>
      <c r="K279" s="4">
        <f>((SalesData[[#This Row],[Total Profit]]/SalesData[[#This Row],[total_revenue]])*100)/100</f>
        <v>0.5</v>
      </c>
      <c r="L279" s="3">
        <f>SalesData[[#This Row],[total_revenue]]-SalesData[[#This Row],[Total Cost]]</f>
        <v>215000</v>
      </c>
      <c r="M279" s="4">
        <v>0.05</v>
      </c>
      <c r="N279" s="3">
        <v>4750</v>
      </c>
      <c r="O279" s="3">
        <f>IF(SalesData[[#This Row],[discount_given]] &gt; 0, SalesData[[#This Row],[sales_quantity]] * SalesData[[#This Row],[Discount_price]], 0)</f>
        <v>408500</v>
      </c>
      <c r="P279" s="4">
        <f>((SalesData[[#This Row],[Sales with discount]]/SalesData[[#This Row],[total_revenue]])*100)/100</f>
        <v>0.95</v>
      </c>
      <c r="Q279" t="s">
        <v>33</v>
      </c>
      <c r="R279" s="9" t="s">
        <v>21</v>
      </c>
      <c r="S279" s="9" t="s">
        <v>35</v>
      </c>
      <c r="T279" s="10">
        <v>21529</v>
      </c>
      <c r="U279" s="9" t="s">
        <v>23</v>
      </c>
      <c r="V279" s="9" t="s">
        <v>40</v>
      </c>
      <c r="W279" s="9" t="s">
        <v>25</v>
      </c>
    </row>
    <row r="280" spans="1:23" x14ac:dyDescent="0.25">
      <c r="A280" s="1">
        <v>44474</v>
      </c>
      <c r="B280" s="9" t="s">
        <v>47</v>
      </c>
      <c r="C280" s="10">
        <v>296</v>
      </c>
      <c r="D280" s="9" t="s">
        <v>48</v>
      </c>
      <c r="E280" s="3">
        <v>1500</v>
      </c>
      <c r="F280" s="10">
        <v>148</v>
      </c>
      <c r="G280">
        <v>22</v>
      </c>
      <c r="H280" s="3">
        <v>3500</v>
      </c>
      <c r="I280" s="3">
        <f>SalesData[[#This Row],[cost_price]]*SalesData[[#This Row],[sales_quantity]]</f>
        <v>33000</v>
      </c>
      <c r="J280" s="3">
        <v>77000</v>
      </c>
      <c r="K280" s="4">
        <f>((SalesData[[#This Row],[Total Profit]]/SalesData[[#This Row],[total_revenue]])*100)/100</f>
        <v>0.5714285714285714</v>
      </c>
      <c r="L280" s="3">
        <f>SalesData[[#This Row],[total_revenue]]-SalesData[[#This Row],[Total Cost]]</f>
        <v>44000</v>
      </c>
      <c r="M280" s="4">
        <v>7.0000000000000007E-2</v>
      </c>
      <c r="N280" s="3">
        <v>3255</v>
      </c>
      <c r="O280" s="3">
        <f>IF(SalesData[[#This Row],[discount_given]] &gt; 0, SalesData[[#This Row],[sales_quantity]] * SalesData[[#This Row],[Discount_price]], 0)</f>
        <v>71610</v>
      </c>
      <c r="P280" s="4">
        <f>((SalesData[[#This Row],[Sales with discount]]/SalesData[[#This Row],[total_revenue]])*100)/100</f>
        <v>0.93</v>
      </c>
      <c r="Q280" t="s">
        <v>20</v>
      </c>
      <c r="R280" s="9" t="s">
        <v>42</v>
      </c>
      <c r="S280" s="9" t="s">
        <v>22</v>
      </c>
      <c r="T280" s="10">
        <v>22169</v>
      </c>
      <c r="U280" s="9" t="s">
        <v>23</v>
      </c>
      <c r="V280" s="9" t="s">
        <v>24</v>
      </c>
      <c r="W280" s="9" t="s">
        <v>46</v>
      </c>
    </row>
    <row r="281" spans="1:23" x14ac:dyDescent="0.25">
      <c r="A281" s="1">
        <v>44680</v>
      </c>
      <c r="B281" s="9" t="s">
        <v>44</v>
      </c>
      <c r="C281" s="10">
        <v>297</v>
      </c>
      <c r="D281" s="9" t="s">
        <v>19</v>
      </c>
      <c r="E281" s="3">
        <v>2500</v>
      </c>
      <c r="F281" s="10">
        <v>122</v>
      </c>
      <c r="G281">
        <v>37</v>
      </c>
      <c r="H281" s="3">
        <v>5000</v>
      </c>
      <c r="I281" s="3">
        <f>SalesData[[#This Row],[cost_price]]*SalesData[[#This Row],[sales_quantity]]</f>
        <v>92500</v>
      </c>
      <c r="J281" s="3">
        <v>185000</v>
      </c>
      <c r="K281" s="4">
        <f>((SalesData[[#This Row],[Total Profit]]/SalesData[[#This Row],[total_revenue]])*100)/100</f>
        <v>0.5</v>
      </c>
      <c r="L281" s="3">
        <f>SalesData[[#This Row],[total_revenue]]-SalesData[[#This Row],[Total Cost]]</f>
        <v>92500</v>
      </c>
      <c r="M281" s="4">
        <v>0.02</v>
      </c>
      <c r="N281" s="3">
        <v>4900</v>
      </c>
      <c r="O281" s="3">
        <f>IF(SalesData[[#This Row],[discount_given]] &gt; 0, SalesData[[#This Row],[sales_quantity]] * SalesData[[#This Row],[Discount_price]], 0)</f>
        <v>181300</v>
      </c>
      <c r="P281" s="4">
        <f>((SalesData[[#This Row],[Sales with discount]]/SalesData[[#This Row],[total_revenue]])*100)/100</f>
        <v>0.98</v>
      </c>
      <c r="Q281" t="s">
        <v>20</v>
      </c>
      <c r="R281" s="9" t="s">
        <v>29</v>
      </c>
      <c r="S281" s="9" t="s">
        <v>30</v>
      </c>
      <c r="T281" s="10">
        <v>22675</v>
      </c>
      <c r="U281" s="9" t="s">
        <v>23</v>
      </c>
      <c r="V281" s="9" t="s">
        <v>39</v>
      </c>
      <c r="W281" s="9" t="s">
        <v>31</v>
      </c>
    </row>
    <row r="282" spans="1:23" x14ac:dyDescent="0.25">
      <c r="A282" s="1">
        <v>44631</v>
      </c>
      <c r="B282" s="9" t="s">
        <v>37</v>
      </c>
      <c r="C282" s="10">
        <v>299</v>
      </c>
      <c r="D282" s="9" t="s">
        <v>51</v>
      </c>
      <c r="E282" s="3">
        <v>1000</v>
      </c>
      <c r="F282" s="10">
        <v>114</v>
      </c>
      <c r="G282">
        <v>96</v>
      </c>
      <c r="H282" s="3">
        <v>2500</v>
      </c>
      <c r="I282" s="3">
        <f>SalesData[[#This Row],[cost_price]]*SalesData[[#This Row],[sales_quantity]]</f>
        <v>96000</v>
      </c>
      <c r="J282" s="3">
        <v>240000</v>
      </c>
      <c r="K282" s="4">
        <f>((SalesData[[#This Row],[Total Profit]]/SalesData[[#This Row],[total_revenue]])*100)/100</f>
        <v>0.6</v>
      </c>
      <c r="L282" s="3">
        <f>SalesData[[#This Row],[total_revenue]]-SalesData[[#This Row],[Total Cost]]</f>
        <v>144000</v>
      </c>
      <c r="M282" s="4">
        <v>0.05</v>
      </c>
      <c r="N282" s="3">
        <v>2375</v>
      </c>
      <c r="O282" s="3">
        <f>IF(SalesData[[#This Row],[discount_given]] &gt; 0, SalesData[[#This Row],[sales_quantity]] * SalesData[[#This Row],[Discount_price]], 0)</f>
        <v>228000</v>
      </c>
      <c r="P282" s="4">
        <f>((SalesData[[#This Row],[Sales with discount]]/SalesData[[#This Row],[total_revenue]])*100)/100</f>
        <v>0.95</v>
      </c>
      <c r="Q282" t="s">
        <v>33</v>
      </c>
      <c r="R282" s="9" t="s">
        <v>21</v>
      </c>
      <c r="S282" s="9" t="s">
        <v>30</v>
      </c>
      <c r="T282" s="10">
        <v>22935</v>
      </c>
      <c r="U282" s="9" t="s">
        <v>23</v>
      </c>
      <c r="V282" s="9" t="s">
        <v>24</v>
      </c>
      <c r="W282" s="9" t="s">
        <v>46</v>
      </c>
    </row>
    <row r="283" spans="1:23" x14ac:dyDescent="0.25">
      <c r="A283" s="1">
        <v>44558</v>
      </c>
      <c r="B283" s="9" t="s">
        <v>54</v>
      </c>
      <c r="C283" s="10">
        <v>300</v>
      </c>
      <c r="D283" s="9" t="s">
        <v>48</v>
      </c>
      <c r="E283" s="3">
        <v>1500</v>
      </c>
      <c r="F283" s="10">
        <v>124</v>
      </c>
      <c r="G283">
        <v>86</v>
      </c>
      <c r="H283" s="3">
        <v>3500</v>
      </c>
      <c r="I283" s="3">
        <f>SalesData[[#This Row],[cost_price]]*SalesData[[#This Row],[sales_quantity]]</f>
        <v>129000</v>
      </c>
      <c r="J283" s="3">
        <v>301000</v>
      </c>
      <c r="K283" s="4">
        <f>((SalesData[[#This Row],[Total Profit]]/SalesData[[#This Row],[total_revenue]])*100)/100</f>
        <v>0.5714285714285714</v>
      </c>
      <c r="L283" s="3">
        <f>SalesData[[#This Row],[total_revenue]]-SalesData[[#This Row],[Total Cost]]</f>
        <v>172000</v>
      </c>
      <c r="M283" s="4">
        <v>0.06</v>
      </c>
      <c r="N283" s="3">
        <v>3290</v>
      </c>
      <c r="O283" s="3">
        <f>IF(SalesData[[#This Row],[discount_given]] &gt; 0, SalesData[[#This Row],[sales_quantity]] * SalesData[[#This Row],[Discount_price]], 0)</f>
        <v>282940</v>
      </c>
      <c r="P283" s="4">
        <f>((SalesData[[#This Row],[Sales with discount]]/SalesData[[#This Row],[total_revenue]])*100)/100</f>
        <v>0.94</v>
      </c>
      <c r="Q283" t="s">
        <v>50</v>
      </c>
      <c r="R283" s="9" t="s">
        <v>29</v>
      </c>
      <c r="S283" s="9" t="s">
        <v>22</v>
      </c>
      <c r="T283" s="10">
        <v>22189</v>
      </c>
      <c r="U283" s="9" t="s">
        <v>36</v>
      </c>
      <c r="V283" s="9" t="s">
        <v>39</v>
      </c>
      <c r="W283" s="9" t="s">
        <v>31</v>
      </c>
    </row>
    <row r="284" spans="1:23" x14ac:dyDescent="0.25">
      <c r="A284" s="1">
        <v>45081</v>
      </c>
      <c r="B284" s="9" t="s">
        <v>44</v>
      </c>
      <c r="C284" s="10">
        <v>301</v>
      </c>
      <c r="D284" s="9" t="s">
        <v>48</v>
      </c>
      <c r="E284" s="3">
        <v>1500</v>
      </c>
      <c r="F284" s="10">
        <v>135</v>
      </c>
      <c r="G284">
        <v>66</v>
      </c>
      <c r="H284" s="3">
        <v>3500</v>
      </c>
      <c r="I284" s="3">
        <f>SalesData[[#This Row],[cost_price]]*SalesData[[#This Row],[sales_quantity]]</f>
        <v>99000</v>
      </c>
      <c r="J284" s="3">
        <v>231000</v>
      </c>
      <c r="K284" s="4">
        <f>((SalesData[[#This Row],[Total Profit]]/SalesData[[#This Row],[total_revenue]])*100)/100</f>
        <v>0.5714285714285714</v>
      </c>
      <c r="L284" s="3">
        <f>SalesData[[#This Row],[total_revenue]]-SalesData[[#This Row],[Total Cost]]</f>
        <v>132000</v>
      </c>
      <c r="M284" s="4">
        <v>7.0000000000000007E-2</v>
      </c>
      <c r="N284" s="3">
        <v>3255</v>
      </c>
      <c r="O284" s="3">
        <f>IF(SalesData[[#This Row],[discount_given]] &gt; 0, SalesData[[#This Row],[sales_quantity]] * SalesData[[#This Row],[Discount_price]], 0)</f>
        <v>214830</v>
      </c>
      <c r="P284" s="4">
        <f>((SalesData[[#This Row],[Sales with discount]]/SalesData[[#This Row],[total_revenue]])*100)/100</f>
        <v>0.93</v>
      </c>
      <c r="Q284" t="s">
        <v>38</v>
      </c>
      <c r="R284" s="9" t="s">
        <v>29</v>
      </c>
      <c r="S284" s="9" t="s">
        <v>35</v>
      </c>
      <c r="T284" s="10">
        <v>22003</v>
      </c>
      <c r="U284" s="9" t="s">
        <v>36</v>
      </c>
      <c r="V284" s="9" t="s">
        <v>40</v>
      </c>
      <c r="W284" s="9" t="s">
        <v>25</v>
      </c>
    </row>
    <row r="285" spans="1:23" x14ac:dyDescent="0.25">
      <c r="A285" s="1">
        <v>44528</v>
      </c>
      <c r="B285" s="9" t="s">
        <v>18</v>
      </c>
      <c r="C285" s="10">
        <v>302</v>
      </c>
      <c r="D285" s="9" t="s">
        <v>27</v>
      </c>
      <c r="E285" s="3">
        <v>1500</v>
      </c>
      <c r="F285" s="10">
        <v>45</v>
      </c>
      <c r="G285">
        <v>21</v>
      </c>
      <c r="H285" s="3">
        <v>3000</v>
      </c>
      <c r="I285" s="3">
        <f>SalesData[[#This Row],[cost_price]]*SalesData[[#This Row],[sales_quantity]]</f>
        <v>31500</v>
      </c>
      <c r="J285" s="3">
        <v>63000</v>
      </c>
      <c r="K285" s="4">
        <f>((SalesData[[#This Row],[Total Profit]]/SalesData[[#This Row],[total_revenue]])*100)/100</f>
        <v>0.5</v>
      </c>
      <c r="L285" s="3">
        <f>SalesData[[#This Row],[total_revenue]]-SalesData[[#This Row],[Total Cost]]</f>
        <v>31500</v>
      </c>
      <c r="M285" s="4">
        <v>0.02</v>
      </c>
      <c r="N285" s="3">
        <v>2940</v>
      </c>
      <c r="O285" s="3">
        <f>IF(SalesData[[#This Row],[discount_given]] &gt; 0, SalesData[[#This Row],[sales_quantity]] * SalesData[[#This Row],[Discount_price]], 0)</f>
        <v>61740</v>
      </c>
      <c r="P285" s="4">
        <f>((SalesData[[#This Row],[Sales with discount]]/SalesData[[#This Row],[total_revenue]])*100)/100</f>
        <v>0.98</v>
      </c>
      <c r="Q285" t="s">
        <v>33</v>
      </c>
      <c r="R285" s="9" t="s">
        <v>34</v>
      </c>
      <c r="S285" s="9" t="s">
        <v>22</v>
      </c>
      <c r="T285" s="10">
        <v>22230</v>
      </c>
      <c r="U285" s="9" t="s">
        <v>23</v>
      </c>
      <c r="V285" s="9" t="s">
        <v>39</v>
      </c>
      <c r="W285" s="9" t="s">
        <v>31</v>
      </c>
    </row>
    <row r="286" spans="1:23" x14ac:dyDescent="0.25">
      <c r="A286" s="1">
        <v>44571</v>
      </c>
      <c r="B286" s="9" t="s">
        <v>26</v>
      </c>
      <c r="C286" s="10">
        <v>303</v>
      </c>
      <c r="D286" s="9" t="s">
        <v>19</v>
      </c>
      <c r="E286" s="3">
        <v>2500</v>
      </c>
      <c r="F286" s="10">
        <v>56</v>
      </c>
      <c r="G286">
        <v>54</v>
      </c>
      <c r="H286" s="3">
        <v>5000</v>
      </c>
      <c r="I286" s="3">
        <f>SalesData[[#This Row],[cost_price]]*SalesData[[#This Row],[sales_quantity]]</f>
        <v>135000</v>
      </c>
      <c r="J286" s="3">
        <v>270000</v>
      </c>
      <c r="K286" s="4">
        <f>((SalesData[[#This Row],[Total Profit]]/SalesData[[#This Row],[total_revenue]])*100)/100</f>
        <v>0.5</v>
      </c>
      <c r="L286" s="3">
        <f>SalesData[[#This Row],[total_revenue]]-SalesData[[#This Row],[Total Cost]]</f>
        <v>135000</v>
      </c>
      <c r="M286" s="4">
        <v>0.1</v>
      </c>
      <c r="N286" s="3">
        <v>4500</v>
      </c>
      <c r="O286" s="3">
        <f>IF(SalesData[[#This Row],[discount_given]] &gt; 0, SalesData[[#This Row],[sales_quantity]] * SalesData[[#This Row],[Discount_price]], 0)</f>
        <v>243000</v>
      </c>
      <c r="P286" s="4">
        <f>((SalesData[[#This Row],[Sales with discount]]/SalesData[[#This Row],[total_revenue]])*100)/100</f>
        <v>0.9</v>
      </c>
      <c r="Q286" t="s">
        <v>50</v>
      </c>
      <c r="R286" s="9" t="s">
        <v>29</v>
      </c>
      <c r="S286" s="9" t="s">
        <v>22</v>
      </c>
      <c r="T286" s="10">
        <v>22144</v>
      </c>
      <c r="U286" s="9" t="s">
        <v>36</v>
      </c>
      <c r="V286" s="9" t="s">
        <v>39</v>
      </c>
      <c r="W286" s="9" t="s">
        <v>46</v>
      </c>
    </row>
    <row r="287" spans="1:23" x14ac:dyDescent="0.25">
      <c r="A287" s="1">
        <v>44883</v>
      </c>
      <c r="B287" s="9" t="s">
        <v>47</v>
      </c>
      <c r="C287" s="10">
        <v>304</v>
      </c>
      <c r="D287" s="9" t="s">
        <v>45</v>
      </c>
      <c r="E287" s="3">
        <v>3000</v>
      </c>
      <c r="F287" s="10">
        <v>56</v>
      </c>
      <c r="G287">
        <v>3</v>
      </c>
      <c r="H287" s="3">
        <v>7000</v>
      </c>
      <c r="I287" s="3">
        <f>SalesData[[#This Row],[cost_price]]*SalesData[[#This Row],[sales_quantity]]</f>
        <v>9000</v>
      </c>
      <c r="J287" s="3">
        <v>21000</v>
      </c>
      <c r="K287" s="4">
        <f>((SalesData[[#This Row],[Total Profit]]/SalesData[[#This Row],[total_revenue]])*100)/100</f>
        <v>0.5714285714285714</v>
      </c>
      <c r="L287" s="3">
        <f>SalesData[[#This Row],[total_revenue]]-SalesData[[#This Row],[Total Cost]]</f>
        <v>12000</v>
      </c>
      <c r="M287" s="4">
        <v>0.06</v>
      </c>
      <c r="N287" s="3">
        <v>6580</v>
      </c>
      <c r="O287" s="3">
        <f>IF(SalesData[[#This Row],[discount_given]] &gt; 0, SalesData[[#This Row],[sales_quantity]] * SalesData[[#This Row],[Discount_price]], 0)</f>
        <v>19740</v>
      </c>
      <c r="P287" s="4">
        <f>((SalesData[[#This Row],[Sales with discount]]/SalesData[[#This Row],[total_revenue]])*100)/100</f>
        <v>0.94</v>
      </c>
      <c r="Q287" t="s">
        <v>33</v>
      </c>
      <c r="R287" s="9" t="s">
        <v>42</v>
      </c>
      <c r="S287" s="9" t="s">
        <v>30</v>
      </c>
      <c r="T287" s="10">
        <v>22545</v>
      </c>
      <c r="U287" s="9" t="s">
        <v>23</v>
      </c>
      <c r="V287" s="9" t="s">
        <v>24</v>
      </c>
      <c r="W287" s="9" t="s">
        <v>46</v>
      </c>
    </row>
    <row r="288" spans="1:23" x14ac:dyDescent="0.25">
      <c r="A288" s="1">
        <v>45038</v>
      </c>
      <c r="B288" s="9" t="s">
        <v>52</v>
      </c>
      <c r="C288" s="10">
        <v>305</v>
      </c>
      <c r="D288" s="9" t="s">
        <v>27</v>
      </c>
      <c r="E288" s="3">
        <v>1500</v>
      </c>
      <c r="F288" s="10">
        <v>45</v>
      </c>
      <c r="G288">
        <v>90</v>
      </c>
      <c r="H288" s="3">
        <v>3000</v>
      </c>
      <c r="I288" s="3">
        <f>SalesData[[#This Row],[cost_price]]*SalesData[[#This Row],[sales_quantity]]</f>
        <v>135000</v>
      </c>
      <c r="J288" s="3">
        <v>270000</v>
      </c>
      <c r="K288" s="4">
        <f>((SalesData[[#This Row],[Total Profit]]/SalesData[[#This Row],[total_revenue]])*100)/100</f>
        <v>0.5</v>
      </c>
      <c r="L288" s="3">
        <f>SalesData[[#This Row],[total_revenue]]-SalesData[[#This Row],[Total Cost]]</f>
        <v>135000</v>
      </c>
      <c r="M288" s="4">
        <v>0.06</v>
      </c>
      <c r="N288" s="3">
        <v>2820</v>
      </c>
      <c r="O288" s="3">
        <f>IF(SalesData[[#This Row],[discount_given]] &gt; 0, SalesData[[#This Row],[sales_quantity]] * SalesData[[#This Row],[Discount_price]], 0)</f>
        <v>253800</v>
      </c>
      <c r="P288" s="4">
        <f>((SalesData[[#This Row],[Sales with discount]]/SalesData[[#This Row],[total_revenue]])*100)/100</f>
        <v>0.94</v>
      </c>
      <c r="Q288" t="s">
        <v>33</v>
      </c>
      <c r="R288" s="9" t="s">
        <v>29</v>
      </c>
      <c r="S288" s="9" t="s">
        <v>35</v>
      </c>
      <c r="T288" s="10">
        <v>22040</v>
      </c>
      <c r="U288" s="9" t="s">
        <v>23</v>
      </c>
      <c r="V288" s="9" t="s">
        <v>39</v>
      </c>
      <c r="W288" s="9" t="s">
        <v>46</v>
      </c>
    </row>
    <row r="289" spans="1:23" x14ac:dyDescent="0.25">
      <c r="A289" s="1">
        <v>44978</v>
      </c>
      <c r="B289" s="9" t="s">
        <v>54</v>
      </c>
      <c r="C289" s="10">
        <v>306</v>
      </c>
      <c r="D289" s="9" t="s">
        <v>19</v>
      </c>
      <c r="E289" s="3">
        <v>2500</v>
      </c>
      <c r="F289" s="10">
        <v>51</v>
      </c>
      <c r="G289">
        <v>24</v>
      </c>
      <c r="H289" s="3">
        <v>5000</v>
      </c>
      <c r="I289" s="3">
        <f>SalesData[[#This Row],[cost_price]]*SalesData[[#This Row],[sales_quantity]]</f>
        <v>60000</v>
      </c>
      <c r="J289" s="3">
        <v>120000</v>
      </c>
      <c r="K289" s="4">
        <f>((SalesData[[#This Row],[Total Profit]]/SalesData[[#This Row],[total_revenue]])*100)/100</f>
        <v>0.5</v>
      </c>
      <c r="L289" s="3">
        <f>SalesData[[#This Row],[total_revenue]]-SalesData[[#This Row],[Total Cost]]</f>
        <v>60000</v>
      </c>
      <c r="M289" s="4">
        <v>0</v>
      </c>
      <c r="N289" s="3">
        <v>5000</v>
      </c>
      <c r="O289" s="3">
        <f>IF(SalesData[[#This Row],[discount_given]] &gt; 0, SalesData[[#This Row],[sales_quantity]] * SalesData[[#This Row],[Discount_price]], 0)</f>
        <v>0</v>
      </c>
      <c r="P289" s="4">
        <f>((SalesData[[#This Row],[Sales with discount]]/SalesData[[#This Row],[total_revenue]])*100)/100</f>
        <v>0</v>
      </c>
      <c r="Q289" t="s">
        <v>20</v>
      </c>
      <c r="R289" s="9" t="s">
        <v>34</v>
      </c>
      <c r="S289" s="9" t="s">
        <v>30</v>
      </c>
      <c r="T289" s="10">
        <v>22445</v>
      </c>
      <c r="U289" s="9" t="s">
        <v>36</v>
      </c>
      <c r="V289" s="9" t="s">
        <v>24</v>
      </c>
      <c r="W289" s="9" t="s">
        <v>46</v>
      </c>
    </row>
    <row r="290" spans="1:23" x14ac:dyDescent="0.25">
      <c r="A290" s="1">
        <v>44849</v>
      </c>
      <c r="B290" s="9" t="s">
        <v>18</v>
      </c>
      <c r="C290" s="10">
        <v>307</v>
      </c>
      <c r="D290" s="9" t="s">
        <v>19</v>
      </c>
      <c r="E290" s="3">
        <v>2500</v>
      </c>
      <c r="F290" s="10">
        <v>121</v>
      </c>
      <c r="G290">
        <v>19</v>
      </c>
      <c r="H290" s="3">
        <v>5000</v>
      </c>
      <c r="I290" s="3">
        <f>SalesData[[#This Row],[cost_price]]*SalesData[[#This Row],[sales_quantity]]</f>
        <v>47500</v>
      </c>
      <c r="J290" s="3">
        <v>95000</v>
      </c>
      <c r="K290" s="4">
        <f>((SalesData[[#This Row],[Total Profit]]/SalesData[[#This Row],[total_revenue]])*100)/100</f>
        <v>0.5</v>
      </c>
      <c r="L290" s="3">
        <f>SalesData[[#This Row],[total_revenue]]-SalesData[[#This Row],[Total Cost]]</f>
        <v>47500</v>
      </c>
      <c r="M290" s="4">
        <v>7.0000000000000007E-2</v>
      </c>
      <c r="N290" s="3">
        <v>4650</v>
      </c>
      <c r="O290" s="3">
        <f>IF(SalesData[[#This Row],[discount_given]] &gt; 0, SalesData[[#This Row],[sales_quantity]] * SalesData[[#This Row],[Discount_price]], 0)</f>
        <v>88350</v>
      </c>
      <c r="P290" s="4">
        <f>((SalesData[[#This Row],[Sales with discount]]/SalesData[[#This Row],[total_revenue]])*100)/100</f>
        <v>0.93</v>
      </c>
      <c r="Q290" t="s">
        <v>20</v>
      </c>
      <c r="R290" s="9" t="s">
        <v>34</v>
      </c>
      <c r="S290" s="9" t="s">
        <v>22</v>
      </c>
      <c r="T290" s="10">
        <v>22853</v>
      </c>
      <c r="U290" s="9" t="s">
        <v>23</v>
      </c>
      <c r="V290" s="9" t="s">
        <v>39</v>
      </c>
      <c r="W290" s="9" t="s">
        <v>25</v>
      </c>
    </row>
    <row r="291" spans="1:23" x14ac:dyDescent="0.25">
      <c r="A291" s="1">
        <v>44371</v>
      </c>
      <c r="B291" s="9" t="s">
        <v>32</v>
      </c>
      <c r="C291" s="10">
        <v>308</v>
      </c>
      <c r="D291" s="9" t="s">
        <v>51</v>
      </c>
      <c r="E291" s="3">
        <v>1000</v>
      </c>
      <c r="F291" s="10">
        <v>132</v>
      </c>
      <c r="G291">
        <v>43</v>
      </c>
      <c r="H291" s="3">
        <v>2500</v>
      </c>
      <c r="I291" s="3">
        <f>SalesData[[#This Row],[cost_price]]*SalesData[[#This Row],[sales_quantity]]</f>
        <v>43000</v>
      </c>
      <c r="J291" s="3">
        <v>107500</v>
      </c>
      <c r="K291" s="4">
        <f>((SalesData[[#This Row],[Total Profit]]/SalesData[[#This Row],[total_revenue]])*100)/100</f>
        <v>0.6</v>
      </c>
      <c r="L291" s="3">
        <f>SalesData[[#This Row],[total_revenue]]-SalesData[[#This Row],[Total Cost]]</f>
        <v>64500</v>
      </c>
      <c r="M291" s="4">
        <v>0.1</v>
      </c>
      <c r="N291" s="3">
        <v>2250</v>
      </c>
      <c r="O291" s="3">
        <f>IF(SalesData[[#This Row],[discount_given]] &gt; 0, SalesData[[#This Row],[sales_quantity]] * SalesData[[#This Row],[Discount_price]], 0)</f>
        <v>96750</v>
      </c>
      <c r="P291" s="4">
        <f>((SalesData[[#This Row],[Sales with discount]]/SalesData[[#This Row],[total_revenue]])*100)/100</f>
        <v>0.9</v>
      </c>
      <c r="Q291" t="s">
        <v>38</v>
      </c>
      <c r="R291" s="9" t="s">
        <v>42</v>
      </c>
      <c r="S291" s="9" t="s">
        <v>35</v>
      </c>
      <c r="T291" s="10">
        <v>21397</v>
      </c>
      <c r="U291" s="9" t="s">
        <v>23</v>
      </c>
      <c r="V291" s="9" t="s">
        <v>40</v>
      </c>
      <c r="W291" s="9" t="s">
        <v>25</v>
      </c>
    </row>
    <row r="292" spans="1:23" x14ac:dyDescent="0.25">
      <c r="A292" s="1">
        <v>44682</v>
      </c>
      <c r="B292" s="9" t="s">
        <v>53</v>
      </c>
      <c r="C292" s="10">
        <v>310</v>
      </c>
      <c r="D292" s="9" t="s">
        <v>27</v>
      </c>
      <c r="E292" s="3">
        <v>1500</v>
      </c>
      <c r="F292" s="10">
        <v>24</v>
      </c>
      <c r="G292">
        <v>34</v>
      </c>
      <c r="H292" s="3">
        <v>3000</v>
      </c>
      <c r="I292" s="3">
        <f>SalesData[[#This Row],[cost_price]]*SalesData[[#This Row],[sales_quantity]]</f>
        <v>51000</v>
      </c>
      <c r="J292" s="3">
        <v>102000</v>
      </c>
      <c r="K292" s="4">
        <f>((SalesData[[#This Row],[Total Profit]]/SalesData[[#This Row],[total_revenue]])*100)/100</f>
        <v>0.5</v>
      </c>
      <c r="L292" s="3">
        <f>SalesData[[#This Row],[total_revenue]]-SalesData[[#This Row],[Total Cost]]</f>
        <v>51000</v>
      </c>
      <c r="M292" s="4">
        <v>0.05</v>
      </c>
      <c r="N292" s="3">
        <v>2850</v>
      </c>
      <c r="O292" s="3">
        <f>IF(SalesData[[#This Row],[discount_given]] &gt; 0, SalesData[[#This Row],[sales_quantity]] * SalesData[[#This Row],[Discount_price]], 0)</f>
        <v>96900</v>
      </c>
      <c r="P292" s="4">
        <f>((SalesData[[#This Row],[Sales with discount]]/SalesData[[#This Row],[total_revenue]])*100)/100</f>
        <v>0.95</v>
      </c>
      <c r="Q292" t="s">
        <v>38</v>
      </c>
      <c r="R292" s="9" t="s">
        <v>42</v>
      </c>
      <c r="S292" s="9" t="s">
        <v>35</v>
      </c>
      <c r="T292" s="10">
        <v>22227</v>
      </c>
      <c r="U292" s="9" t="s">
        <v>36</v>
      </c>
      <c r="V292" s="9" t="s">
        <v>40</v>
      </c>
      <c r="W292" s="9" t="s">
        <v>25</v>
      </c>
    </row>
    <row r="293" spans="1:23" x14ac:dyDescent="0.25">
      <c r="A293" s="1">
        <v>44949</v>
      </c>
      <c r="B293" s="9" t="s">
        <v>53</v>
      </c>
      <c r="C293" s="10">
        <v>311</v>
      </c>
      <c r="D293" s="9" t="s">
        <v>19</v>
      </c>
      <c r="E293" s="3">
        <v>2500</v>
      </c>
      <c r="F293" s="10">
        <v>35</v>
      </c>
      <c r="G293">
        <v>20</v>
      </c>
      <c r="H293" s="3">
        <v>5000</v>
      </c>
      <c r="I293" s="3">
        <f>SalesData[[#This Row],[cost_price]]*SalesData[[#This Row],[sales_quantity]]</f>
        <v>50000</v>
      </c>
      <c r="J293" s="3">
        <v>100000</v>
      </c>
      <c r="K293" s="4">
        <f>((SalesData[[#This Row],[Total Profit]]/SalesData[[#This Row],[total_revenue]])*100)/100</f>
        <v>0.5</v>
      </c>
      <c r="L293" s="3">
        <f>SalesData[[#This Row],[total_revenue]]-SalesData[[#This Row],[Total Cost]]</f>
        <v>50000</v>
      </c>
      <c r="M293" s="4">
        <v>0.08</v>
      </c>
      <c r="N293" s="3">
        <v>4600</v>
      </c>
      <c r="O293" s="3">
        <f>IF(SalesData[[#This Row],[discount_given]] &gt; 0, SalesData[[#This Row],[sales_quantity]] * SalesData[[#This Row],[Discount_price]], 0)</f>
        <v>92000</v>
      </c>
      <c r="P293" s="4">
        <f>((SalesData[[#This Row],[Sales with discount]]/SalesData[[#This Row],[total_revenue]])*100)/100</f>
        <v>0.92</v>
      </c>
      <c r="Q293" t="s">
        <v>50</v>
      </c>
      <c r="R293" s="9" t="s">
        <v>21</v>
      </c>
      <c r="S293" s="9" t="s">
        <v>22</v>
      </c>
      <c r="T293" s="10">
        <v>21378</v>
      </c>
      <c r="U293" s="9" t="s">
        <v>36</v>
      </c>
      <c r="V293" s="9" t="s">
        <v>39</v>
      </c>
      <c r="W293" s="9" t="s">
        <v>46</v>
      </c>
    </row>
    <row r="294" spans="1:23" x14ac:dyDescent="0.25">
      <c r="A294" s="1">
        <v>45048</v>
      </c>
      <c r="B294" s="9" t="s">
        <v>53</v>
      </c>
      <c r="C294" s="10">
        <v>312</v>
      </c>
      <c r="D294" s="9" t="s">
        <v>19</v>
      </c>
      <c r="E294" s="3">
        <v>2500</v>
      </c>
      <c r="F294" s="10">
        <v>133</v>
      </c>
      <c r="G294">
        <v>16</v>
      </c>
      <c r="H294" s="3">
        <v>5000</v>
      </c>
      <c r="I294" s="3">
        <f>SalesData[[#This Row],[cost_price]]*SalesData[[#This Row],[sales_quantity]]</f>
        <v>40000</v>
      </c>
      <c r="J294" s="3">
        <v>80000</v>
      </c>
      <c r="K294" s="4">
        <f>((SalesData[[#This Row],[Total Profit]]/SalesData[[#This Row],[total_revenue]])*100)/100</f>
        <v>0.5</v>
      </c>
      <c r="L294" s="3">
        <f>SalesData[[#This Row],[total_revenue]]-SalesData[[#This Row],[Total Cost]]</f>
        <v>40000</v>
      </c>
      <c r="M294" s="4">
        <v>7.0000000000000007E-2</v>
      </c>
      <c r="N294" s="3">
        <v>4650</v>
      </c>
      <c r="O294" s="3">
        <f>IF(SalesData[[#This Row],[discount_given]] &gt; 0, SalesData[[#This Row],[sales_quantity]] * SalesData[[#This Row],[Discount_price]], 0)</f>
        <v>74400</v>
      </c>
      <c r="P294" s="4">
        <f>((SalesData[[#This Row],[Sales with discount]]/SalesData[[#This Row],[total_revenue]])*100)/100</f>
        <v>0.93</v>
      </c>
      <c r="Q294" t="s">
        <v>33</v>
      </c>
      <c r="R294" s="9" t="s">
        <v>21</v>
      </c>
      <c r="S294" s="9" t="s">
        <v>35</v>
      </c>
      <c r="T294" s="10">
        <v>22270</v>
      </c>
      <c r="U294" s="9" t="s">
        <v>36</v>
      </c>
      <c r="V294" s="9" t="s">
        <v>40</v>
      </c>
      <c r="W294" s="9" t="s">
        <v>46</v>
      </c>
    </row>
    <row r="295" spans="1:23" x14ac:dyDescent="0.25">
      <c r="A295" s="1">
        <v>44931</v>
      </c>
      <c r="B295" s="9" t="s">
        <v>53</v>
      </c>
      <c r="C295" s="10">
        <v>313</v>
      </c>
      <c r="D295" s="9" t="s">
        <v>27</v>
      </c>
      <c r="E295" s="3">
        <v>1500</v>
      </c>
      <c r="F295" s="10">
        <v>54</v>
      </c>
      <c r="G295">
        <v>33</v>
      </c>
      <c r="H295" s="3">
        <v>3000</v>
      </c>
      <c r="I295" s="3">
        <f>SalesData[[#This Row],[cost_price]]*SalesData[[#This Row],[sales_quantity]]</f>
        <v>49500</v>
      </c>
      <c r="J295" s="3">
        <v>99000</v>
      </c>
      <c r="K295" s="4">
        <f>((SalesData[[#This Row],[Total Profit]]/SalesData[[#This Row],[total_revenue]])*100)/100</f>
        <v>0.5</v>
      </c>
      <c r="L295" s="3">
        <f>SalesData[[#This Row],[total_revenue]]-SalesData[[#This Row],[Total Cost]]</f>
        <v>49500</v>
      </c>
      <c r="M295" s="4">
        <v>7.0000000000000007E-2</v>
      </c>
      <c r="N295" s="3">
        <v>2790</v>
      </c>
      <c r="O295" s="3">
        <f>IF(SalesData[[#This Row],[discount_given]] &gt; 0, SalesData[[#This Row],[sales_quantity]] * SalesData[[#This Row],[Discount_price]], 0)</f>
        <v>92070</v>
      </c>
      <c r="P295" s="4">
        <f>((SalesData[[#This Row],[Sales with discount]]/SalesData[[#This Row],[total_revenue]])*100)/100</f>
        <v>0.93</v>
      </c>
      <c r="Q295" t="s">
        <v>38</v>
      </c>
      <c r="R295" s="9" t="s">
        <v>29</v>
      </c>
      <c r="S295" s="9" t="s">
        <v>30</v>
      </c>
      <c r="T295" s="10">
        <v>22476</v>
      </c>
      <c r="U295" s="9" t="s">
        <v>23</v>
      </c>
      <c r="V295" s="9" t="s">
        <v>24</v>
      </c>
      <c r="W295" s="9" t="s">
        <v>31</v>
      </c>
    </row>
    <row r="296" spans="1:23" x14ac:dyDescent="0.25">
      <c r="A296" s="1">
        <v>44402</v>
      </c>
      <c r="B296" s="9" t="s">
        <v>49</v>
      </c>
      <c r="C296" s="10">
        <v>314</v>
      </c>
      <c r="D296" s="9" t="s">
        <v>19</v>
      </c>
      <c r="E296" s="3">
        <v>2500</v>
      </c>
      <c r="F296" s="10">
        <v>134</v>
      </c>
      <c r="G296">
        <v>24</v>
      </c>
      <c r="H296" s="3">
        <v>5000</v>
      </c>
      <c r="I296" s="3">
        <f>SalesData[[#This Row],[cost_price]]*SalesData[[#This Row],[sales_quantity]]</f>
        <v>60000</v>
      </c>
      <c r="J296" s="3">
        <v>120000</v>
      </c>
      <c r="K296" s="4">
        <f>((SalesData[[#This Row],[Total Profit]]/SalesData[[#This Row],[total_revenue]])*100)/100</f>
        <v>0.5</v>
      </c>
      <c r="L296" s="3">
        <f>SalesData[[#This Row],[total_revenue]]-SalesData[[#This Row],[Total Cost]]</f>
        <v>60000</v>
      </c>
      <c r="M296" s="4">
        <v>7.0000000000000007E-2</v>
      </c>
      <c r="N296" s="3">
        <v>4650</v>
      </c>
      <c r="O296" s="3">
        <f>IF(SalesData[[#This Row],[discount_given]] &gt; 0, SalesData[[#This Row],[sales_quantity]] * SalesData[[#This Row],[Discount_price]], 0)</f>
        <v>111600</v>
      </c>
      <c r="P296" s="4">
        <f>((SalesData[[#This Row],[Sales with discount]]/SalesData[[#This Row],[total_revenue]])*100)/100</f>
        <v>0.93</v>
      </c>
      <c r="Q296" t="s">
        <v>50</v>
      </c>
      <c r="R296" s="9" t="s">
        <v>34</v>
      </c>
      <c r="S296" s="9" t="s">
        <v>22</v>
      </c>
      <c r="T296" s="10">
        <v>21170</v>
      </c>
      <c r="U296" s="9" t="s">
        <v>23</v>
      </c>
      <c r="V296" s="9" t="s">
        <v>39</v>
      </c>
      <c r="W296" s="9" t="s">
        <v>46</v>
      </c>
    </row>
    <row r="297" spans="1:23" x14ac:dyDescent="0.25">
      <c r="A297" s="1">
        <v>45248</v>
      </c>
      <c r="B297" s="9" t="s">
        <v>26</v>
      </c>
      <c r="C297" s="10">
        <v>315</v>
      </c>
      <c r="D297" s="9" t="s">
        <v>51</v>
      </c>
      <c r="E297" s="3">
        <v>1000</v>
      </c>
      <c r="F297" s="10">
        <v>25</v>
      </c>
      <c r="G297">
        <v>83</v>
      </c>
      <c r="H297" s="3">
        <v>2500</v>
      </c>
      <c r="I297" s="3">
        <f>SalesData[[#This Row],[cost_price]]*SalesData[[#This Row],[sales_quantity]]</f>
        <v>83000</v>
      </c>
      <c r="J297" s="3">
        <v>207500</v>
      </c>
      <c r="K297" s="4">
        <f>((SalesData[[#This Row],[Total Profit]]/SalesData[[#This Row],[total_revenue]])*100)/100</f>
        <v>0.6</v>
      </c>
      <c r="L297" s="3">
        <f>SalesData[[#This Row],[total_revenue]]-SalesData[[#This Row],[Total Cost]]</f>
        <v>124500</v>
      </c>
      <c r="M297" s="4">
        <v>0.1</v>
      </c>
      <c r="N297" s="3">
        <v>2250</v>
      </c>
      <c r="O297" s="3">
        <f>IF(SalesData[[#This Row],[discount_given]] &gt; 0, SalesData[[#This Row],[sales_quantity]] * SalesData[[#This Row],[Discount_price]], 0)</f>
        <v>186750</v>
      </c>
      <c r="P297" s="4">
        <f>((SalesData[[#This Row],[Sales with discount]]/SalesData[[#This Row],[total_revenue]])*100)/100</f>
        <v>0.9</v>
      </c>
      <c r="Q297" t="s">
        <v>33</v>
      </c>
      <c r="R297" s="9" t="s">
        <v>21</v>
      </c>
      <c r="S297" s="9" t="s">
        <v>30</v>
      </c>
      <c r="T297" s="10">
        <v>21532</v>
      </c>
      <c r="U297" s="9" t="s">
        <v>36</v>
      </c>
      <c r="V297" s="9" t="s">
        <v>39</v>
      </c>
      <c r="W297" s="9" t="s">
        <v>25</v>
      </c>
    </row>
    <row r="298" spans="1:23" x14ac:dyDescent="0.25">
      <c r="A298" s="1">
        <v>44936</v>
      </c>
      <c r="B298" s="9" t="s">
        <v>41</v>
      </c>
      <c r="C298" s="10">
        <v>316</v>
      </c>
      <c r="D298" s="9" t="s">
        <v>19</v>
      </c>
      <c r="E298" s="3">
        <v>2500</v>
      </c>
      <c r="F298" s="10">
        <v>138</v>
      </c>
      <c r="G298">
        <v>33</v>
      </c>
      <c r="H298" s="3">
        <v>5000</v>
      </c>
      <c r="I298" s="3">
        <f>SalesData[[#This Row],[cost_price]]*SalesData[[#This Row],[sales_quantity]]</f>
        <v>82500</v>
      </c>
      <c r="J298" s="3">
        <v>165000</v>
      </c>
      <c r="K298" s="4">
        <f>((SalesData[[#This Row],[Total Profit]]/SalesData[[#This Row],[total_revenue]])*100)/100</f>
        <v>0.5</v>
      </c>
      <c r="L298" s="3">
        <f>SalesData[[#This Row],[total_revenue]]-SalesData[[#This Row],[Total Cost]]</f>
        <v>82500</v>
      </c>
      <c r="M298" s="4">
        <v>0.04</v>
      </c>
      <c r="N298" s="3">
        <v>4800</v>
      </c>
      <c r="O298" s="3">
        <f>IF(SalesData[[#This Row],[discount_given]] &gt; 0, SalesData[[#This Row],[sales_quantity]] * SalesData[[#This Row],[Discount_price]], 0)</f>
        <v>158400</v>
      </c>
      <c r="P298" s="4">
        <f>((SalesData[[#This Row],[Sales with discount]]/SalesData[[#This Row],[total_revenue]])*100)/100</f>
        <v>0.96</v>
      </c>
      <c r="Q298" t="s">
        <v>38</v>
      </c>
      <c r="R298" s="9" t="s">
        <v>21</v>
      </c>
      <c r="S298" s="9" t="s">
        <v>22</v>
      </c>
      <c r="T298" s="10">
        <v>21141</v>
      </c>
      <c r="U298" s="9" t="s">
        <v>23</v>
      </c>
      <c r="V298" s="9" t="s">
        <v>40</v>
      </c>
      <c r="W298" s="9" t="s">
        <v>31</v>
      </c>
    </row>
    <row r="299" spans="1:23" x14ac:dyDescent="0.25">
      <c r="A299" s="1">
        <v>45049</v>
      </c>
      <c r="B299" s="9" t="s">
        <v>18</v>
      </c>
      <c r="C299" s="10">
        <v>317</v>
      </c>
      <c r="D299" s="9" t="s">
        <v>48</v>
      </c>
      <c r="E299" s="3">
        <v>1500</v>
      </c>
      <c r="F299" s="10">
        <v>11</v>
      </c>
      <c r="G299">
        <v>77</v>
      </c>
      <c r="H299" s="3">
        <v>3500</v>
      </c>
      <c r="I299" s="3">
        <f>SalesData[[#This Row],[cost_price]]*SalesData[[#This Row],[sales_quantity]]</f>
        <v>115500</v>
      </c>
      <c r="J299" s="3">
        <v>269500</v>
      </c>
      <c r="K299" s="4">
        <f>((SalesData[[#This Row],[Total Profit]]/SalesData[[#This Row],[total_revenue]])*100)/100</f>
        <v>0.5714285714285714</v>
      </c>
      <c r="L299" s="3">
        <f>SalesData[[#This Row],[total_revenue]]-SalesData[[#This Row],[Total Cost]]</f>
        <v>154000</v>
      </c>
      <c r="M299" s="4">
        <v>0.06</v>
      </c>
      <c r="N299" s="3">
        <v>3290</v>
      </c>
      <c r="O299" s="3">
        <f>IF(SalesData[[#This Row],[discount_given]] &gt; 0, SalesData[[#This Row],[sales_quantity]] * SalesData[[#This Row],[Discount_price]], 0)</f>
        <v>253330</v>
      </c>
      <c r="P299" s="4">
        <f>((SalesData[[#This Row],[Sales with discount]]/SalesData[[#This Row],[total_revenue]])*100)/100</f>
        <v>0.94</v>
      </c>
      <c r="Q299" t="s">
        <v>50</v>
      </c>
      <c r="R299" s="9" t="s">
        <v>29</v>
      </c>
      <c r="S299" s="9" t="s">
        <v>22</v>
      </c>
      <c r="T299" s="10">
        <v>21550</v>
      </c>
      <c r="U299" s="9" t="s">
        <v>23</v>
      </c>
      <c r="V299" s="9" t="s">
        <v>39</v>
      </c>
      <c r="W299" s="9" t="s">
        <v>46</v>
      </c>
    </row>
    <row r="300" spans="1:23" x14ac:dyDescent="0.25">
      <c r="A300" s="1">
        <v>44411</v>
      </c>
      <c r="B300" s="9" t="s">
        <v>52</v>
      </c>
      <c r="C300" s="10">
        <v>318</v>
      </c>
      <c r="D300" s="9" t="s">
        <v>19</v>
      </c>
      <c r="E300" s="3">
        <v>2500</v>
      </c>
      <c r="F300" s="10">
        <v>73</v>
      </c>
      <c r="G300">
        <v>79</v>
      </c>
      <c r="H300" s="3">
        <v>5000</v>
      </c>
      <c r="I300" s="3">
        <f>SalesData[[#This Row],[cost_price]]*SalesData[[#This Row],[sales_quantity]]</f>
        <v>197500</v>
      </c>
      <c r="J300" s="3">
        <v>395000</v>
      </c>
      <c r="K300" s="4">
        <f>((SalesData[[#This Row],[Total Profit]]/SalesData[[#This Row],[total_revenue]])*100)/100</f>
        <v>0.5</v>
      </c>
      <c r="L300" s="3">
        <f>SalesData[[#This Row],[total_revenue]]-SalesData[[#This Row],[Total Cost]]</f>
        <v>197500</v>
      </c>
      <c r="M300" s="4">
        <v>0.09</v>
      </c>
      <c r="N300" s="3">
        <v>4550</v>
      </c>
      <c r="O300" s="3">
        <f>IF(SalesData[[#This Row],[discount_given]] &gt; 0, SalesData[[#This Row],[sales_quantity]] * SalesData[[#This Row],[Discount_price]], 0)</f>
        <v>359450</v>
      </c>
      <c r="P300" s="4">
        <f>((SalesData[[#This Row],[Sales with discount]]/SalesData[[#This Row],[total_revenue]])*100)/100</f>
        <v>0.91</v>
      </c>
      <c r="Q300" t="s">
        <v>33</v>
      </c>
      <c r="R300" s="9" t="s">
        <v>42</v>
      </c>
      <c r="S300" s="9" t="s">
        <v>35</v>
      </c>
      <c r="T300" s="10">
        <v>22880</v>
      </c>
      <c r="U300" s="9" t="s">
        <v>23</v>
      </c>
      <c r="V300" s="9" t="s">
        <v>24</v>
      </c>
      <c r="W300" s="9" t="s">
        <v>31</v>
      </c>
    </row>
    <row r="301" spans="1:23" x14ac:dyDescent="0.25">
      <c r="A301" s="1">
        <v>44979</v>
      </c>
      <c r="B301" s="9" t="s">
        <v>53</v>
      </c>
      <c r="C301" s="10">
        <v>320</v>
      </c>
      <c r="D301" s="9" t="s">
        <v>48</v>
      </c>
      <c r="E301" s="3">
        <v>1500</v>
      </c>
      <c r="F301" s="10">
        <v>129</v>
      </c>
      <c r="G301">
        <v>10</v>
      </c>
      <c r="H301" s="3">
        <v>3500</v>
      </c>
      <c r="I301" s="3">
        <f>SalesData[[#This Row],[cost_price]]*SalesData[[#This Row],[sales_quantity]]</f>
        <v>15000</v>
      </c>
      <c r="J301" s="3">
        <v>35000</v>
      </c>
      <c r="K301" s="4">
        <f>((SalesData[[#This Row],[Total Profit]]/SalesData[[#This Row],[total_revenue]])*100)/100</f>
        <v>0.5714285714285714</v>
      </c>
      <c r="L301" s="3">
        <f>SalesData[[#This Row],[total_revenue]]-SalesData[[#This Row],[Total Cost]]</f>
        <v>20000</v>
      </c>
      <c r="M301" s="4">
        <v>0.01</v>
      </c>
      <c r="N301" s="3">
        <v>3465</v>
      </c>
      <c r="O301" s="3">
        <f>IF(SalesData[[#This Row],[discount_given]] &gt; 0, SalesData[[#This Row],[sales_quantity]] * SalesData[[#This Row],[Discount_price]], 0)</f>
        <v>34650</v>
      </c>
      <c r="P301" s="4">
        <f>((SalesData[[#This Row],[Sales with discount]]/SalesData[[#This Row],[total_revenue]])*100)/100</f>
        <v>0.99</v>
      </c>
      <c r="Q301" t="s">
        <v>38</v>
      </c>
      <c r="R301" s="9" t="s">
        <v>29</v>
      </c>
      <c r="S301" s="9" t="s">
        <v>35</v>
      </c>
      <c r="T301" s="10">
        <v>21331</v>
      </c>
      <c r="U301" s="9" t="s">
        <v>23</v>
      </c>
      <c r="V301" s="9" t="s">
        <v>24</v>
      </c>
      <c r="W301" s="9" t="s">
        <v>25</v>
      </c>
    </row>
    <row r="302" spans="1:23" x14ac:dyDescent="0.25">
      <c r="A302" s="1">
        <v>44892</v>
      </c>
      <c r="B302" s="9" t="s">
        <v>26</v>
      </c>
      <c r="C302" s="10">
        <v>321</v>
      </c>
      <c r="D302" s="9" t="s">
        <v>51</v>
      </c>
      <c r="E302" s="3">
        <v>1000</v>
      </c>
      <c r="F302" s="10">
        <v>19</v>
      </c>
      <c r="G302">
        <v>62</v>
      </c>
      <c r="H302" s="3">
        <v>2500</v>
      </c>
      <c r="I302" s="3">
        <f>SalesData[[#This Row],[cost_price]]*SalesData[[#This Row],[sales_quantity]]</f>
        <v>62000</v>
      </c>
      <c r="J302" s="3">
        <v>155000</v>
      </c>
      <c r="K302" s="4">
        <f>((SalesData[[#This Row],[Total Profit]]/SalesData[[#This Row],[total_revenue]])*100)/100</f>
        <v>0.6</v>
      </c>
      <c r="L302" s="3">
        <f>SalesData[[#This Row],[total_revenue]]-SalesData[[#This Row],[Total Cost]]</f>
        <v>93000</v>
      </c>
      <c r="M302" s="4">
        <v>0.06</v>
      </c>
      <c r="N302" s="3">
        <v>2350</v>
      </c>
      <c r="O302" s="3">
        <f>IF(SalesData[[#This Row],[discount_given]] &gt; 0, SalesData[[#This Row],[sales_quantity]] * SalesData[[#This Row],[Discount_price]], 0)</f>
        <v>145700</v>
      </c>
      <c r="P302" s="4">
        <f>((SalesData[[#This Row],[Sales with discount]]/SalesData[[#This Row],[total_revenue]])*100)/100</f>
        <v>0.94</v>
      </c>
      <c r="Q302" t="s">
        <v>28</v>
      </c>
      <c r="R302" s="9" t="s">
        <v>34</v>
      </c>
      <c r="S302" s="9" t="s">
        <v>22</v>
      </c>
      <c r="T302" s="10">
        <v>22849</v>
      </c>
      <c r="U302" s="9" t="s">
        <v>23</v>
      </c>
      <c r="V302" s="9" t="s">
        <v>39</v>
      </c>
      <c r="W302" s="9" t="s">
        <v>25</v>
      </c>
    </row>
    <row r="303" spans="1:23" x14ac:dyDescent="0.25">
      <c r="A303" s="1">
        <v>45263</v>
      </c>
      <c r="B303" s="9" t="s">
        <v>47</v>
      </c>
      <c r="C303" s="10">
        <v>322</v>
      </c>
      <c r="D303" s="9" t="s">
        <v>19</v>
      </c>
      <c r="E303" s="3">
        <v>2500</v>
      </c>
      <c r="F303" s="10">
        <v>134</v>
      </c>
      <c r="G303">
        <v>34</v>
      </c>
      <c r="H303" s="3">
        <v>5000</v>
      </c>
      <c r="I303" s="3">
        <f>SalesData[[#This Row],[cost_price]]*SalesData[[#This Row],[sales_quantity]]</f>
        <v>85000</v>
      </c>
      <c r="J303" s="3">
        <v>170000</v>
      </c>
      <c r="K303" s="4">
        <f>((SalesData[[#This Row],[Total Profit]]/SalesData[[#This Row],[total_revenue]])*100)/100</f>
        <v>0.5</v>
      </c>
      <c r="L303" s="3">
        <f>SalesData[[#This Row],[total_revenue]]-SalesData[[#This Row],[Total Cost]]</f>
        <v>85000</v>
      </c>
      <c r="M303" s="4">
        <v>7.0000000000000007E-2</v>
      </c>
      <c r="N303" s="3">
        <v>4650</v>
      </c>
      <c r="O303" s="3">
        <f>IF(SalesData[[#This Row],[discount_given]] &gt; 0, SalesData[[#This Row],[sales_quantity]] * SalesData[[#This Row],[Discount_price]], 0)</f>
        <v>158100</v>
      </c>
      <c r="P303" s="4">
        <f>((SalesData[[#This Row],[Sales with discount]]/SalesData[[#This Row],[total_revenue]])*100)/100</f>
        <v>0.93</v>
      </c>
      <c r="Q303" t="s">
        <v>28</v>
      </c>
      <c r="R303" s="9" t="s">
        <v>42</v>
      </c>
      <c r="S303" s="9" t="s">
        <v>30</v>
      </c>
      <c r="T303" s="10">
        <v>21430</v>
      </c>
      <c r="U303" s="9" t="s">
        <v>23</v>
      </c>
      <c r="V303" s="9" t="s">
        <v>40</v>
      </c>
      <c r="W303" s="9" t="s">
        <v>46</v>
      </c>
    </row>
    <row r="304" spans="1:23" x14ac:dyDescent="0.25">
      <c r="A304" s="1">
        <v>44559</v>
      </c>
      <c r="B304" s="9" t="s">
        <v>53</v>
      </c>
      <c r="C304" s="10">
        <v>324</v>
      </c>
      <c r="D304" s="9" t="s">
        <v>51</v>
      </c>
      <c r="E304" s="3">
        <v>1000</v>
      </c>
      <c r="F304" s="10">
        <v>95</v>
      </c>
      <c r="G304">
        <v>42</v>
      </c>
      <c r="H304" s="3">
        <v>2500</v>
      </c>
      <c r="I304" s="3">
        <f>SalesData[[#This Row],[cost_price]]*SalesData[[#This Row],[sales_quantity]]</f>
        <v>42000</v>
      </c>
      <c r="J304" s="3">
        <v>105000</v>
      </c>
      <c r="K304" s="4">
        <f>((SalesData[[#This Row],[Total Profit]]/SalesData[[#This Row],[total_revenue]])*100)/100</f>
        <v>0.6</v>
      </c>
      <c r="L304" s="3">
        <f>SalesData[[#This Row],[total_revenue]]-SalesData[[#This Row],[Total Cost]]</f>
        <v>63000</v>
      </c>
      <c r="M304" s="4">
        <v>0.04</v>
      </c>
      <c r="N304" s="3">
        <v>2400</v>
      </c>
      <c r="O304" s="3">
        <f>IF(SalesData[[#This Row],[discount_given]] &gt; 0, SalesData[[#This Row],[sales_quantity]] * SalesData[[#This Row],[Discount_price]], 0)</f>
        <v>100800</v>
      </c>
      <c r="P304" s="4">
        <f>((SalesData[[#This Row],[Sales with discount]]/SalesData[[#This Row],[total_revenue]])*100)/100</f>
        <v>0.96</v>
      </c>
      <c r="Q304" t="s">
        <v>28</v>
      </c>
      <c r="R304" s="9" t="s">
        <v>34</v>
      </c>
      <c r="S304" s="9" t="s">
        <v>22</v>
      </c>
      <c r="T304" s="10">
        <v>22384</v>
      </c>
      <c r="U304" s="9" t="s">
        <v>23</v>
      </c>
      <c r="V304" s="9" t="s">
        <v>24</v>
      </c>
      <c r="W304" s="9" t="s">
        <v>25</v>
      </c>
    </row>
    <row r="305" spans="1:23" x14ac:dyDescent="0.25">
      <c r="A305" s="1">
        <v>44531</v>
      </c>
      <c r="B305" s="9" t="s">
        <v>43</v>
      </c>
      <c r="C305" s="10">
        <v>325</v>
      </c>
      <c r="D305" s="9" t="s">
        <v>19</v>
      </c>
      <c r="E305" s="3">
        <v>2500</v>
      </c>
      <c r="F305" s="10">
        <v>13</v>
      </c>
      <c r="G305">
        <v>2</v>
      </c>
      <c r="H305" s="3">
        <v>5000</v>
      </c>
      <c r="I305" s="3">
        <f>SalesData[[#This Row],[cost_price]]*SalesData[[#This Row],[sales_quantity]]</f>
        <v>5000</v>
      </c>
      <c r="J305" s="3">
        <v>10000</v>
      </c>
      <c r="K305" s="4">
        <f>((SalesData[[#This Row],[Total Profit]]/SalesData[[#This Row],[total_revenue]])*100)/100</f>
        <v>0.5</v>
      </c>
      <c r="L305" s="3">
        <f>SalesData[[#This Row],[total_revenue]]-SalesData[[#This Row],[Total Cost]]</f>
        <v>5000</v>
      </c>
      <c r="M305" s="4">
        <v>0.06</v>
      </c>
      <c r="N305" s="3">
        <v>4700</v>
      </c>
      <c r="O305" s="3">
        <f>IF(SalesData[[#This Row],[discount_given]] &gt; 0, SalesData[[#This Row],[sales_quantity]] * SalesData[[#This Row],[Discount_price]], 0)</f>
        <v>9400</v>
      </c>
      <c r="P305" s="4">
        <f>((SalesData[[#This Row],[Sales with discount]]/SalesData[[#This Row],[total_revenue]])*100)/100</f>
        <v>0.94</v>
      </c>
      <c r="Q305" t="s">
        <v>38</v>
      </c>
      <c r="R305" s="9" t="s">
        <v>34</v>
      </c>
      <c r="S305" s="9" t="s">
        <v>35</v>
      </c>
      <c r="T305" s="10">
        <v>22132</v>
      </c>
      <c r="U305" s="9" t="s">
        <v>23</v>
      </c>
      <c r="V305" s="9" t="s">
        <v>39</v>
      </c>
      <c r="W305" s="9" t="s">
        <v>31</v>
      </c>
    </row>
    <row r="306" spans="1:23" x14ac:dyDescent="0.25">
      <c r="A306" s="1">
        <v>45106</v>
      </c>
      <c r="B306" s="9" t="s">
        <v>44</v>
      </c>
      <c r="C306" s="10">
        <v>326</v>
      </c>
      <c r="D306" s="9" t="s">
        <v>45</v>
      </c>
      <c r="E306" s="3">
        <v>3000</v>
      </c>
      <c r="F306" s="10">
        <v>35</v>
      </c>
      <c r="G306">
        <v>79</v>
      </c>
      <c r="H306" s="3">
        <v>7000</v>
      </c>
      <c r="I306" s="3">
        <f>SalesData[[#This Row],[cost_price]]*SalesData[[#This Row],[sales_quantity]]</f>
        <v>237000</v>
      </c>
      <c r="J306" s="3">
        <v>553000</v>
      </c>
      <c r="K306" s="4">
        <f>((SalesData[[#This Row],[Total Profit]]/SalesData[[#This Row],[total_revenue]])*100)/100</f>
        <v>0.5714285714285714</v>
      </c>
      <c r="L306" s="3">
        <f>SalesData[[#This Row],[total_revenue]]-SalesData[[#This Row],[Total Cost]]</f>
        <v>316000</v>
      </c>
      <c r="M306" s="4">
        <v>0.06</v>
      </c>
      <c r="N306" s="3">
        <v>6580</v>
      </c>
      <c r="O306" s="3">
        <f>IF(SalesData[[#This Row],[discount_given]] &gt; 0, SalesData[[#This Row],[sales_quantity]] * SalesData[[#This Row],[Discount_price]], 0)</f>
        <v>519820</v>
      </c>
      <c r="P306" s="4">
        <f>((SalesData[[#This Row],[Sales with discount]]/SalesData[[#This Row],[total_revenue]])*100)/100</f>
        <v>0.94</v>
      </c>
      <c r="Q306" t="s">
        <v>50</v>
      </c>
      <c r="R306" s="9" t="s">
        <v>42</v>
      </c>
      <c r="S306" s="9" t="s">
        <v>22</v>
      </c>
      <c r="T306" s="10">
        <v>22609</v>
      </c>
      <c r="U306" s="9" t="s">
        <v>36</v>
      </c>
      <c r="V306" s="9" t="s">
        <v>24</v>
      </c>
      <c r="W306" s="9" t="s">
        <v>31</v>
      </c>
    </row>
    <row r="307" spans="1:23" x14ac:dyDescent="0.25">
      <c r="A307" s="1">
        <v>44948</v>
      </c>
      <c r="B307" s="9" t="s">
        <v>41</v>
      </c>
      <c r="C307" s="10">
        <v>327</v>
      </c>
      <c r="D307" s="9" t="s">
        <v>27</v>
      </c>
      <c r="E307" s="3">
        <v>1500</v>
      </c>
      <c r="F307" s="10">
        <v>54</v>
      </c>
      <c r="G307">
        <v>33</v>
      </c>
      <c r="H307" s="3">
        <v>3000</v>
      </c>
      <c r="I307" s="3">
        <f>SalesData[[#This Row],[cost_price]]*SalesData[[#This Row],[sales_quantity]]</f>
        <v>49500</v>
      </c>
      <c r="J307" s="3">
        <v>99000</v>
      </c>
      <c r="K307" s="4">
        <f>((SalesData[[#This Row],[Total Profit]]/SalesData[[#This Row],[total_revenue]])*100)/100</f>
        <v>0.5</v>
      </c>
      <c r="L307" s="3">
        <f>SalesData[[#This Row],[total_revenue]]-SalesData[[#This Row],[Total Cost]]</f>
        <v>49500</v>
      </c>
      <c r="M307" s="4">
        <v>0.06</v>
      </c>
      <c r="N307" s="3">
        <v>2820</v>
      </c>
      <c r="O307" s="3">
        <f>IF(SalesData[[#This Row],[discount_given]] &gt; 0, SalesData[[#This Row],[sales_quantity]] * SalesData[[#This Row],[Discount_price]], 0)</f>
        <v>93060</v>
      </c>
      <c r="P307" s="4">
        <f>((SalesData[[#This Row],[Sales with discount]]/SalesData[[#This Row],[total_revenue]])*100)/100</f>
        <v>0.94</v>
      </c>
      <c r="Q307" t="s">
        <v>20</v>
      </c>
      <c r="R307" s="9" t="s">
        <v>34</v>
      </c>
      <c r="S307" s="9" t="s">
        <v>35</v>
      </c>
      <c r="T307" s="10">
        <v>22277</v>
      </c>
      <c r="U307" s="9" t="s">
        <v>23</v>
      </c>
      <c r="V307" s="9" t="s">
        <v>39</v>
      </c>
      <c r="W307" s="9" t="s">
        <v>25</v>
      </c>
    </row>
    <row r="308" spans="1:23" x14ac:dyDescent="0.25">
      <c r="A308" s="1">
        <v>44622</v>
      </c>
      <c r="B308" s="9" t="s">
        <v>53</v>
      </c>
      <c r="C308" s="10">
        <v>328</v>
      </c>
      <c r="D308" s="9" t="s">
        <v>27</v>
      </c>
      <c r="E308" s="3">
        <v>1500</v>
      </c>
      <c r="F308" s="10">
        <v>85</v>
      </c>
      <c r="G308">
        <v>81</v>
      </c>
      <c r="H308" s="3">
        <v>3000</v>
      </c>
      <c r="I308" s="3">
        <f>SalesData[[#This Row],[cost_price]]*SalesData[[#This Row],[sales_quantity]]</f>
        <v>121500</v>
      </c>
      <c r="J308" s="3">
        <v>243000</v>
      </c>
      <c r="K308" s="4">
        <f>((SalesData[[#This Row],[Total Profit]]/SalesData[[#This Row],[total_revenue]])*100)/100</f>
        <v>0.5</v>
      </c>
      <c r="L308" s="3">
        <f>SalesData[[#This Row],[total_revenue]]-SalesData[[#This Row],[Total Cost]]</f>
        <v>121500</v>
      </c>
      <c r="M308" s="4">
        <v>0.01</v>
      </c>
      <c r="N308" s="3">
        <v>2970</v>
      </c>
      <c r="O308" s="3">
        <f>IF(SalesData[[#This Row],[discount_given]] &gt; 0, SalesData[[#This Row],[sales_quantity]] * SalesData[[#This Row],[Discount_price]], 0)</f>
        <v>240570</v>
      </c>
      <c r="P308" s="4">
        <f>((SalesData[[#This Row],[Sales with discount]]/SalesData[[#This Row],[total_revenue]])*100)/100</f>
        <v>0.99</v>
      </c>
      <c r="Q308" t="s">
        <v>33</v>
      </c>
      <c r="R308" s="9" t="s">
        <v>42</v>
      </c>
      <c r="S308" s="9" t="s">
        <v>22</v>
      </c>
      <c r="T308" s="10">
        <v>21138</v>
      </c>
      <c r="U308" s="9" t="s">
        <v>23</v>
      </c>
      <c r="V308" s="9" t="s">
        <v>39</v>
      </c>
      <c r="W308" s="9" t="s">
        <v>46</v>
      </c>
    </row>
    <row r="309" spans="1:23" x14ac:dyDescent="0.25">
      <c r="A309" s="1">
        <v>44436</v>
      </c>
      <c r="B309" s="9" t="s">
        <v>37</v>
      </c>
      <c r="C309" s="10">
        <v>329</v>
      </c>
      <c r="D309" s="9" t="s">
        <v>27</v>
      </c>
      <c r="E309" s="3">
        <v>1500</v>
      </c>
      <c r="F309" s="10">
        <v>112</v>
      </c>
      <c r="G309">
        <v>52</v>
      </c>
      <c r="H309" s="3">
        <v>3000</v>
      </c>
      <c r="I309" s="3">
        <f>SalesData[[#This Row],[cost_price]]*SalesData[[#This Row],[sales_quantity]]</f>
        <v>78000</v>
      </c>
      <c r="J309" s="3">
        <v>156000</v>
      </c>
      <c r="K309" s="4">
        <f>((SalesData[[#This Row],[Total Profit]]/SalesData[[#This Row],[total_revenue]])*100)/100</f>
        <v>0.5</v>
      </c>
      <c r="L309" s="3">
        <f>SalesData[[#This Row],[total_revenue]]-SalesData[[#This Row],[Total Cost]]</f>
        <v>78000</v>
      </c>
      <c r="M309" s="4">
        <v>7.0000000000000007E-2</v>
      </c>
      <c r="N309" s="3">
        <v>2790</v>
      </c>
      <c r="O309" s="3">
        <f>IF(SalesData[[#This Row],[discount_given]] &gt; 0, SalesData[[#This Row],[sales_quantity]] * SalesData[[#This Row],[Discount_price]], 0)</f>
        <v>145080</v>
      </c>
      <c r="P309" s="4">
        <f>((SalesData[[#This Row],[Sales with discount]]/SalesData[[#This Row],[total_revenue]])*100)/100</f>
        <v>0.93</v>
      </c>
      <c r="Q309" t="s">
        <v>28</v>
      </c>
      <c r="R309" s="9" t="s">
        <v>42</v>
      </c>
      <c r="S309" s="9" t="s">
        <v>35</v>
      </c>
      <c r="T309" s="10">
        <v>22153</v>
      </c>
      <c r="U309" s="9" t="s">
        <v>36</v>
      </c>
      <c r="V309" s="9" t="s">
        <v>24</v>
      </c>
      <c r="W309" s="9" t="s">
        <v>46</v>
      </c>
    </row>
    <row r="310" spans="1:23" x14ac:dyDescent="0.25">
      <c r="A310" s="1">
        <v>44880</v>
      </c>
      <c r="B310" s="9" t="s">
        <v>47</v>
      </c>
      <c r="C310" s="10">
        <v>330</v>
      </c>
      <c r="D310" s="9" t="s">
        <v>45</v>
      </c>
      <c r="E310" s="3">
        <v>3000</v>
      </c>
      <c r="F310" s="10">
        <v>19</v>
      </c>
      <c r="G310">
        <v>10</v>
      </c>
      <c r="H310" s="3">
        <v>7000</v>
      </c>
      <c r="I310" s="3">
        <f>SalesData[[#This Row],[cost_price]]*SalesData[[#This Row],[sales_quantity]]</f>
        <v>30000</v>
      </c>
      <c r="J310" s="3">
        <v>70000</v>
      </c>
      <c r="K310" s="4">
        <f>((SalesData[[#This Row],[Total Profit]]/SalesData[[#This Row],[total_revenue]])*100)/100</f>
        <v>0.5714285714285714</v>
      </c>
      <c r="L310" s="3">
        <f>SalesData[[#This Row],[total_revenue]]-SalesData[[#This Row],[Total Cost]]</f>
        <v>40000</v>
      </c>
      <c r="M310" s="4">
        <v>0.08</v>
      </c>
      <c r="N310" s="3">
        <v>6440</v>
      </c>
      <c r="O310" s="3">
        <f>IF(SalesData[[#This Row],[discount_given]] &gt; 0, SalesData[[#This Row],[sales_quantity]] * SalesData[[#This Row],[Discount_price]], 0)</f>
        <v>64400</v>
      </c>
      <c r="P310" s="4">
        <f>((SalesData[[#This Row],[Sales with discount]]/SalesData[[#This Row],[total_revenue]])*100)/100</f>
        <v>0.92</v>
      </c>
      <c r="Q310" t="s">
        <v>38</v>
      </c>
      <c r="R310" s="9" t="s">
        <v>42</v>
      </c>
      <c r="S310" s="9" t="s">
        <v>30</v>
      </c>
      <c r="T310" s="10">
        <v>22222</v>
      </c>
      <c r="U310" s="9" t="s">
        <v>23</v>
      </c>
      <c r="V310" s="9" t="s">
        <v>39</v>
      </c>
      <c r="W310" s="9" t="s">
        <v>46</v>
      </c>
    </row>
    <row r="311" spans="1:23" x14ac:dyDescent="0.25">
      <c r="A311" s="1">
        <v>44535</v>
      </c>
      <c r="B311" s="9" t="s">
        <v>47</v>
      </c>
      <c r="C311" s="10">
        <v>331</v>
      </c>
      <c r="D311" s="9" t="s">
        <v>45</v>
      </c>
      <c r="E311" s="3">
        <v>3000</v>
      </c>
      <c r="F311" s="10">
        <v>139</v>
      </c>
      <c r="G311">
        <v>62</v>
      </c>
      <c r="H311" s="3">
        <v>7000</v>
      </c>
      <c r="I311" s="3">
        <f>SalesData[[#This Row],[cost_price]]*SalesData[[#This Row],[sales_quantity]]</f>
        <v>186000</v>
      </c>
      <c r="J311" s="3">
        <v>434000</v>
      </c>
      <c r="K311" s="4">
        <f>((SalesData[[#This Row],[Total Profit]]/SalesData[[#This Row],[total_revenue]])*100)/100</f>
        <v>0.5714285714285714</v>
      </c>
      <c r="L311" s="3">
        <f>SalesData[[#This Row],[total_revenue]]-SalesData[[#This Row],[Total Cost]]</f>
        <v>248000</v>
      </c>
      <c r="M311" s="4">
        <v>0.05</v>
      </c>
      <c r="N311" s="3">
        <v>6650</v>
      </c>
      <c r="O311" s="3">
        <f>IF(SalesData[[#This Row],[discount_given]] &gt; 0, SalesData[[#This Row],[sales_quantity]] * SalesData[[#This Row],[Discount_price]], 0)</f>
        <v>412300</v>
      </c>
      <c r="P311" s="4">
        <f>((SalesData[[#This Row],[Sales with discount]]/SalesData[[#This Row],[total_revenue]])*100)/100</f>
        <v>0.95</v>
      </c>
      <c r="Q311" t="s">
        <v>50</v>
      </c>
      <c r="R311" s="9" t="s">
        <v>29</v>
      </c>
      <c r="S311" s="9" t="s">
        <v>22</v>
      </c>
      <c r="T311" s="10">
        <v>21615</v>
      </c>
      <c r="U311" s="9" t="s">
        <v>23</v>
      </c>
      <c r="V311" s="9" t="s">
        <v>40</v>
      </c>
      <c r="W311" s="9" t="s">
        <v>31</v>
      </c>
    </row>
    <row r="312" spans="1:23" x14ac:dyDescent="0.25">
      <c r="A312" s="1">
        <v>44564</v>
      </c>
      <c r="B312" s="9" t="s">
        <v>43</v>
      </c>
      <c r="C312" s="10">
        <v>332</v>
      </c>
      <c r="D312" s="9" t="s">
        <v>27</v>
      </c>
      <c r="E312" s="3">
        <v>1500</v>
      </c>
      <c r="F312" s="10">
        <v>52</v>
      </c>
      <c r="G312">
        <v>91</v>
      </c>
      <c r="H312" s="3">
        <v>3000</v>
      </c>
      <c r="I312" s="3">
        <f>SalesData[[#This Row],[cost_price]]*SalesData[[#This Row],[sales_quantity]]</f>
        <v>136500</v>
      </c>
      <c r="J312" s="3">
        <v>273000</v>
      </c>
      <c r="K312" s="4">
        <f>((SalesData[[#This Row],[Total Profit]]/SalesData[[#This Row],[total_revenue]])*100)/100</f>
        <v>0.5</v>
      </c>
      <c r="L312" s="3">
        <f>SalesData[[#This Row],[total_revenue]]-SalesData[[#This Row],[Total Cost]]</f>
        <v>136500</v>
      </c>
      <c r="M312" s="4">
        <v>0.08</v>
      </c>
      <c r="N312" s="3">
        <v>2760</v>
      </c>
      <c r="O312" s="3">
        <f>IF(SalesData[[#This Row],[discount_given]] &gt; 0, SalesData[[#This Row],[sales_quantity]] * SalesData[[#This Row],[Discount_price]], 0)</f>
        <v>251160</v>
      </c>
      <c r="P312" s="4">
        <f>((SalesData[[#This Row],[Sales with discount]]/SalesData[[#This Row],[total_revenue]])*100)/100</f>
        <v>0.92</v>
      </c>
      <c r="Q312" t="s">
        <v>50</v>
      </c>
      <c r="R312" s="9" t="s">
        <v>29</v>
      </c>
      <c r="S312" s="9" t="s">
        <v>30</v>
      </c>
      <c r="T312" s="10">
        <v>21630</v>
      </c>
      <c r="U312" s="9" t="s">
        <v>36</v>
      </c>
      <c r="V312" s="9" t="s">
        <v>40</v>
      </c>
      <c r="W312" s="9" t="s">
        <v>25</v>
      </c>
    </row>
    <row r="313" spans="1:23" x14ac:dyDescent="0.25">
      <c r="A313" s="1">
        <v>44397</v>
      </c>
      <c r="B313" s="9" t="s">
        <v>49</v>
      </c>
      <c r="C313" s="10">
        <v>333</v>
      </c>
      <c r="D313" s="9" t="s">
        <v>51</v>
      </c>
      <c r="E313" s="3">
        <v>1000</v>
      </c>
      <c r="F313" s="10">
        <v>99</v>
      </c>
      <c r="G313">
        <v>22</v>
      </c>
      <c r="H313" s="3">
        <v>2500</v>
      </c>
      <c r="I313" s="3">
        <f>SalesData[[#This Row],[cost_price]]*SalesData[[#This Row],[sales_quantity]]</f>
        <v>22000</v>
      </c>
      <c r="J313" s="3">
        <v>55000</v>
      </c>
      <c r="K313" s="4">
        <f>((SalesData[[#This Row],[Total Profit]]/SalesData[[#This Row],[total_revenue]])*100)/100</f>
        <v>0.6</v>
      </c>
      <c r="L313" s="3">
        <f>SalesData[[#This Row],[total_revenue]]-SalesData[[#This Row],[Total Cost]]</f>
        <v>33000</v>
      </c>
      <c r="M313" s="4">
        <v>0</v>
      </c>
      <c r="N313" s="3">
        <v>2500</v>
      </c>
      <c r="O313" s="3">
        <f>IF(SalesData[[#This Row],[discount_given]] &gt; 0, SalesData[[#This Row],[sales_quantity]] * SalesData[[#This Row],[Discount_price]], 0)</f>
        <v>0</v>
      </c>
      <c r="P313" s="4">
        <f>((SalesData[[#This Row],[Sales with discount]]/SalesData[[#This Row],[total_revenue]])*100)/100</f>
        <v>0</v>
      </c>
      <c r="Q313" t="s">
        <v>50</v>
      </c>
      <c r="R313" s="9" t="s">
        <v>21</v>
      </c>
      <c r="S313" s="9" t="s">
        <v>35</v>
      </c>
      <c r="T313" s="10">
        <v>22919</v>
      </c>
      <c r="U313" s="9" t="s">
        <v>23</v>
      </c>
      <c r="V313" s="9" t="s">
        <v>24</v>
      </c>
      <c r="W313" s="9" t="s">
        <v>46</v>
      </c>
    </row>
    <row r="314" spans="1:23" x14ac:dyDescent="0.25">
      <c r="A314" s="1">
        <v>44476</v>
      </c>
      <c r="B314" s="9" t="s">
        <v>54</v>
      </c>
      <c r="C314" s="10">
        <v>334</v>
      </c>
      <c r="D314" s="9" t="s">
        <v>27</v>
      </c>
      <c r="E314" s="3">
        <v>1500</v>
      </c>
      <c r="F314" s="10">
        <v>11</v>
      </c>
      <c r="G314">
        <v>24</v>
      </c>
      <c r="H314" s="3">
        <v>3000</v>
      </c>
      <c r="I314" s="3">
        <f>SalesData[[#This Row],[cost_price]]*SalesData[[#This Row],[sales_quantity]]</f>
        <v>36000</v>
      </c>
      <c r="J314" s="3">
        <v>72000</v>
      </c>
      <c r="K314" s="4">
        <f>((SalesData[[#This Row],[Total Profit]]/SalesData[[#This Row],[total_revenue]])*100)/100</f>
        <v>0.5</v>
      </c>
      <c r="L314" s="3">
        <f>SalesData[[#This Row],[total_revenue]]-SalesData[[#This Row],[Total Cost]]</f>
        <v>36000</v>
      </c>
      <c r="M314" s="4">
        <v>7.0000000000000007E-2</v>
      </c>
      <c r="N314" s="3">
        <v>2790</v>
      </c>
      <c r="O314" s="3">
        <f>IF(SalesData[[#This Row],[discount_given]] &gt; 0, SalesData[[#This Row],[sales_quantity]] * SalesData[[#This Row],[Discount_price]], 0)</f>
        <v>66960</v>
      </c>
      <c r="P314" s="4">
        <f>((SalesData[[#This Row],[Sales with discount]]/SalesData[[#This Row],[total_revenue]])*100)/100</f>
        <v>0.93</v>
      </c>
      <c r="Q314" t="s">
        <v>33</v>
      </c>
      <c r="R314" s="9" t="s">
        <v>34</v>
      </c>
      <c r="S314" s="9" t="s">
        <v>22</v>
      </c>
      <c r="T314" s="10">
        <v>22690</v>
      </c>
      <c r="U314" s="9" t="s">
        <v>36</v>
      </c>
      <c r="V314" s="9" t="s">
        <v>40</v>
      </c>
      <c r="W314" s="9" t="s">
        <v>25</v>
      </c>
    </row>
    <row r="315" spans="1:23" x14ac:dyDescent="0.25">
      <c r="A315" s="1">
        <v>44721</v>
      </c>
      <c r="B315" s="9" t="s">
        <v>26</v>
      </c>
      <c r="C315" s="10">
        <v>335</v>
      </c>
      <c r="D315" s="9" t="s">
        <v>51</v>
      </c>
      <c r="E315" s="3">
        <v>1000</v>
      </c>
      <c r="F315" s="10">
        <v>26</v>
      </c>
      <c r="G315">
        <v>52</v>
      </c>
      <c r="H315" s="3">
        <v>2500</v>
      </c>
      <c r="I315" s="3">
        <f>SalesData[[#This Row],[cost_price]]*SalesData[[#This Row],[sales_quantity]]</f>
        <v>52000</v>
      </c>
      <c r="J315" s="3">
        <v>130000</v>
      </c>
      <c r="K315" s="4">
        <f>((SalesData[[#This Row],[Total Profit]]/SalesData[[#This Row],[total_revenue]])*100)/100</f>
        <v>0.6</v>
      </c>
      <c r="L315" s="3">
        <f>SalesData[[#This Row],[total_revenue]]-SalesData[[#This Row],[Total Cost]]</f>
        <v>78000</v>
      </c>
      <c r="M315" s="4">
        <v>0.08</v>
      </c>
      <c r="N315" s="3">
        <v>2300</v>
      </c>
      <c r="O315" s="3">
        <f>IF(SalesData[[#This Row],[discount_given]] &gt; 0, SalesData[[#This Row],[sales_quantity]] * SalesData[[#This Row],[Discount_price]], 0)</f>
        <v>119600</v>
      </c>
      <c r="P315" s="4">
        <f>((SalesData[[#This Row],[Sales with discount]]/SalesData[[#This Row],[total_revenue]])*100)/100</f>
        <v>0.92</v>
      </c>
      <c r="Q315" t="s">
        <v>38</v>
      </c>
      <c r="R315" s="9" t="s">
        <v>21</v>
      </c>
      <c r="S315" s="9" t="s">
        <v>22</v>
      </c>
      <c r="T315" s="10">
        <v>22967</v>
      </c>
      <c r="U315" s="9" t="s">
        <v>23</v>
      </c>
      <c r="V315" s="9" t="s">
        <v>40</v>
      </c>
      <c r="W315" s="9" t="s">
        <v>31</v>
      </c>
    </row>
    <row r="316" spans="1:23" x14ac:dyDescent="0.25">
      <c r="A316" s="1">
        <v>44685</v>
      </c>
      <c r="B316" s="9" t="s">
        <v>43</v>
      </c>
      <c r="C316" s="10">
        <v>336</v>
      </c>
      <c r="D316" s="9" t="s">
        <v>19</v>
      </c>
      <c r="E316" s="3">
        <v>2500</v>
      </c>
      <c r="F316" s="10">
        <v>31</v>
      </c>
      <c r="G316">
        <v>70</v>
      </c>
      <c r="H316" s="3">
        <v>5000</v>
      </c>
      <c r="I316" s="3">
        <f>SalesData[[#This Row],[cost_price]]*SalesData[[#This Row],[sales_quantity]]</f>
        <v>175000</v>
      </c>
      <c r="J316" s="3">
        <v>350000</v>
      </c>
      <c r="K316" s="4">
        <f>((SalesData[[#This Row],[Total Profit]]/SalesData[[#This Row],[total_revenue]])*100)/100</f>
        <v>0.5</v>
      </c>
      <c r="L316" s="3">
        <f>SalesData[[#This Row],[total_revenue]]-SalesData[[#This Row],[Total Cost]]</f>
        <v>175000</v>
      </c>
      <c r="M316" s="4">
        <v>0.06</v>
      </c>
      <c r="N316" s="3">
        <v>4700</v>
      </c>
      <c r="O316" s="3">
        <f>IF(SalesData[[#This Row],[discount_given]] &gt; 0, SalesData[[#This Row],[sales_quantity]] * SalesData[[#This Row],[Discount_price]], 0)</f>
        <v>329000</v>
      </c>
      <c r="P316" s="4">
        <f>((SalesData[[#This Row],[Sales with discount]]/SalesData[[#This Row],[total_revenue]])*100)/100</f>
        <v>0.94</v>
      </c>
      <c r="Q316" t="s">
        <v>33</v>
      </c>
      <c r="R316" s="9" t="s">
        <v>42</v>
      </c>
      <c r="S316" s="9" t="s">
        <v>30</v>
      </c>
      <c r="T316" s="10">
        <v>22367</v>
      </c>
      <c r="U316" s="9" t="s">
        <v>23</v>
      </c>
      <c r="V316" s="9" t="s">
        <v>39</v>
      </c>
      <c r="W316" s="9" t="s">
        <v>31</v>
      </c>
    </row>
    <row r="317" spans="1:23" x14ac:dyDescent="0.25">
      <c r="A317" s="1">
        <v>44821</v>
      </c>
      <c r="B317" s="9" t="s">
        <v>49</v>
      </c>
      <c r="C317" s="10">
        <v>337</v>
      </c>
      <c r="D317" s="9" t="s">
        <v>27</v>
      </c>
      <c r="E317" s="3">
        <v>1500</v>
      </c>
      <c r="F317" s="10">
        <v>68</v>
      </c>
      <c r="G317">
        <v>68</v>
      </c>
      <c r="H317" s="3">
        <v>3000</v>
      </c>
      <c r="I317" s="3">
        <f>SalesData[[#This Row],[cost_price]]*SalesData[[#This Row],[sales_quantity]]</f>
        <v>102000</v>
      </c>
      <c r="J317" s="3">
        <v>204000</v>
      </c>
      <c r="K317" s="4">
        <f>((SalesData[[#This Row],[Total Profit]]/SalesData[[#This Row],[total_revenue]])*100)/100</f>
        <v>0.5</v>
      </c>
      <c r="L317" s="3">
        <f>SalesData[[#This Row],[total_revenue]]-SalesData[[#This Row],[Total Cost]]</f>
        <v>102000</v>
      </c>
      <c r="M317" s="4">
        <v>0.01</v>
      </c>
      <c r="N317" s="3">
        <v>2970</v>
      </c>
      <c r="O317" s="3">
        <f>IF(SalesData[[#This Row],[discount_given]] &gt; 0, SalesData[[#This Row],[sales_quantity]] * SalesData[[#This Row],[Discount_price]], 0)</f>
        <v>201960</v>
      </c>
      <c r="P317" s="4">
        <f>((SalesData[[#This Row],[Sales with discount]]/SalesData[[#This Row],[total_revenue]])*100)/100</f>
        <v>0.99</v>
      </c>
      <c r="Q317" t="s">
        <v>33</v>
      </c>
      <c r="R317" s="9" t="s">
        <v>34</v>
      </c>
      <c r="S317" s="9" t="s">
        <v>22</v>
      </c>
      <c r="T317" s="10">
        <v>22931</v>
      </c>
      <c r="U317" s="9" t="s">
        <v>36</v>
      </c>
      <c r="V317" s="9" t="s">
        <v>39</v>
      </c>
      <c r="W317" s="9" t="s">
        <v>46</v>
      </c>
    </row>
    <row r="318" spans="1:23" x14ac:dyDescent="0.25">
      <c r="A318" s="1">
        <v>44413</v>
      </c>
      <c r="B318" s="9" t="s">
        <v>52</v>
      </c>
      <c r="C318" s="10">
        <v>338</v>
      </c>
      <c r="D318" s="9" t="s">
        <v>51</v>
      </c>
      <c r="E318" s="3">
        <v>1000</v>
      </c>
      <c r="F318" s="10">
        <v>38</v>
      </c>
      <c r="G318">
        <v>62</v>
      </c>
      <c r="H318" s="3">
        <v>2500</v>
      </c>
      <c r="I318" s="3">
        <f>SalesData[[#This Row],[cost_price]]*SalesData[[#This Row],[sales_quantity]]</f>
        <v>62000</v>
      </c>
      <c r="J318" s="3">
        <v>155000</v>
      </c>
      <c r="K318" s="4">
        <f>((SalesData[[#This Row],[Total Profit]]/SalesData[[#This Row],[total_revenue]])*100)/100</f>
        <v>0.6</v>
      </c>
      <c r="L318" s="3">
        <f>SalesData[[#This Row],[total_revenue]]-SalesData[[#This Row],[Total Cost]]</f>
        <v>93000</v>
      </c>
      <c r="M318" s="4">
        <v>0.05</v>
      </c>
      <c r="N318" s="3">
        <v>2375</v>
      </c>
      <c r="O318" s="3">
        <f>IF(SalesData[[#This Row],[discount_given]] &gt; 0, SalesData[[#This Row],[sales_quantity]] * SalesData[[#This Row],[Discount_price]], 0)</f>
        <v>147250</v>
      </c>
      <c r="P318" s="4">
        <f>((SalesData[[#This Row],[Sales with discount]]/SalesData[[#This Row],[total_revenue]])*100)/100</f>
        <v>0.95</v>
      </c>
      <c r="Q318" t="s">
        <v>50</v>
      </c>
      <c r="R318" s="9" t="s">
        <v>29</v>
      </c>
      <c r="S318" s="9" t="s">
        <v>35</v>
      </c>
      <c r="T318" s="10">
        <v>22018</v>
      </c>
      <c r="U318" s="9" t="s">
        <v>23</v>
      </c>
      <c r="V318" s="9" t="s">
        <v>39</v>
      </c>
      <c r="W318" s="9" t="s">
        <v>25</v>
      </c>
    </row>
    <row r="319" spans="1:23" x14ac:dyDescent="0.25">
      <c r="A319" s="1">
        <v>44969</v>
      </c>
      <c r="B319" s="9" t="s">
        <v>47</v>
      </c>
      <c r="C319" s="10">
        <v>339</v>
      </c>
      <c r="D319" s="9" t="s">
        <v>51</v>
      </c>
      <c r="E319" s="3">
        <v>1000</v>
      </c>
      <c r="F319" s="10">
        <v>124</v>
      </c>
      <c r="G319">
        <v>34</v>
      </c>
      <c r="H319" s="3">
        <v>2500</v>
      </c>
      <c r="I319" s="3">
        <f>SalesData[[#This Row],[cost_price]]*SalesData[[#This Row],[sales_quantity]]</f>
        <v>34000</v>
      </c>
      <c r="J319" s="3">
        <v>85000</v>
      </c>
      <c r="K319" s="4">
        <f>((SalesData[[#This Row],[Total Profit]]/SalesData[[#This Row],[total_revenue]])*100)/100</f>
        <v>0.6</v>
      </c>
      <c r="L319" s="3">
        <f>SalesData[[#This Row],[total_revenue]]-SalesData[[#This Row],[Total Cost]]</f>
        <v>51000</v>
      </c>
      <c r="M319" s="4">
        <v>0</v>
      </c>
      <c r="N319" s="3">
        <v>2500</v>
      </c>
      <c r="O319" s="3">
        <f>IF(SalesData[[#This Row],[discount_given]] &gt; 0, SalesData[[#This Row],[sales_quantity]] * SalesData[[#This Row],[Discount_price]], 0)</f>
        <v>0</v>
      </c>
      <c r="P319" s="4">
        <f>((SalesData[[#This Row],[Sales with discount]]/SalesData[[#This Row],[total_revenue]])*100)/100</f>
        <v>0</v>
      </c>
      <c r="Q319" t="s">
        <v>50</v>
      </c>
      <c r="R319" s="9" t="s">
        <v>42</v>
      </c>
      <c r="S319" s="9" t="s">
        <v>30</v>
      </c>
      <c r="T319" s="10">
        <v>21187</v>
      </c>
      <c r="U319" s="9" t="s">
        <v>23</v>
      </c>
      <c r="V319" s="9" t="s">
        <v>40</v>
      </c>
      <c r="W319" s="9" t="s">
        <v>25</v>
      </c>
    </row>
    <row r="320" spans="1:23" x14ac:dyDescent="0.25">
      <c r="A320" s="1">
        <v>44823</v>
      </c>
      <c r="B320" s="9" t="s">
        <v>47</v>
      </c>
      <c r="C320" s="10">
        <v>340</v>
      </c>
      <c r="D320" s="9" t="s">
        <v>27</v>
      </c>
      <c r="E320" s="3">
        <v>1500</v>
      </c>
      <c r="F320" s="10">
        <v>36</v>
      </c>
      <c r="G320">
        <v>16</v>
      </c>
      <c r="H320" s="3">
        <v>3000</v>
      </c>
      <c r="I320" s="3">
        <f>SalesData[[#This Row],[cost_price]]*SalesData[[#This Row],[sales_quantity]]</f>
        <v>24000</v>
      </c>
      <c r="J320" s="3">
        <v>48000</v>
      </c>
      <c r="K320" s="4">
        <f>((SalesData[[#This Row],[Total Profit]]/SalesData[[#This Row],[total_revenue]])*100)/100</f>
        <v>0.5</v>
      </c>
      <c r="L320" s="3">
        <f>SalesData[[#This Row],[total_revenue]]-SalesData[[#This Row],[Total Cost]]</f>
        <v>24000</v>
      </c>
      <c r="M320" s="4">
        <v>0.09</v>
      </c>
      <c r="N320" s="3">
        <v>2730</v>
      </c>
      <c r="O320" s="3">
        <f>IF(SalesData[[#This Row],[discount_given]] &gt; 0, SalesData[[#This Row],[sales_quantity]] * SalesData[[#This Row],[Discount_price]], 0)</f>
        <v>43680</v>
      </c>
      <c r="P320" s="4">
        <f>((SalesData[[#This Row],[Sales with discount]]/SalesData[[#This Row],[total_revenue]])*100)/100</f>
        <v>0.91</v>
      </c>
      <c r="Q320" t="s">
        <v>20</v>
      </c>
      <c r="R320" s="9" t="s">
        <v>34</v>
      </c>
      <c r="S320" s="9" t="s">
        <v>22</v>
      </c>
      <c r="T320" s="10">
        <v>21127</v>
      </c>
      <c r="U320" s="9" t="s">
        <v>23</v>
      </c>
      <c r="V320" s="9" t="s">
        <v>24</v>
      </c>
      <c r="W320" s="9" t="s">
        <v>25</v>
      </c>
    </row>
    <row r="321" spans="1:23" x14ac:dyDescent="0.25">
      <c r="A321" s="1">
        <v>44653</v>
      </c>
      <c r="B321" s="9" t="s">
        <v>37</v>
      </c>
      <c r="C321" s="10">
        <v>341</v>
      </c>
      <c r="D321" s="9" t="s">
        <v>45</v>
      </c>
      <c r="E321" s="3">
        <v>3000</v>
      </c>
      <c r="F321" s="10">
        <v>88</v>
      </c>
      <c r="G321">
        <v>8</v>
      </c>
      <c r="H321" s="3">
        <v>7000</v>
      </c>
      <c r="I321" s="3">
        <f>SalesData[[#This Row],[cost_price]]*SalesData[[#This Row],[sales_quantity]]</f>
        <v>24000</v>
      </c>
      <c r="J321" s="3">
        <v>56000</v>
      </c>
      <c r="K321" s="4">
        <f>((SalesData[[#This Row],[Total Profit]]/SalesData[[#This Row],[total_revenue]])*100)/100</f>
        <v>0.5714285714285714</v>
      </c>
      <c r="L321" s="3">
        <f>SalesData[[#This Row],[total_revenue]]-SalesData[[#This Row],[Total Cost]]</f>
        <v>32000</v>
      </c>
      <c r="M321" s="4">
        <v>0.1</v>
      </c>
      <c r="N321" s="3">
        <v>6300</v>
      </c>
      <c r="O321" s="3">
        <f>IF(SalesData[[#This Row],[discount_given]] &gt; 0, SalesData[[#This Row],[sales_quantity]] * SalesData[[#This Row],[Discount_price]], 0)</f>
        <v>50400</v>
      </c>
      <c r="P321" s="4">
        <f>((SalesData[[#This Row],[Sales with discount]]/SalesData[[#This Row],[total_revenue]])*100)/100</f>
        <v>0.9</v>
      </c>
      <c r="Q321" t="s">
        <v>20</v>
      </c>
      <c r="R321" s="9" t="s">
        <v>34</v>
      </c>
      <c r="S321" s="9" t="s">
        <v>30</v>
      </c>
      <c r="T321" s="10">
        <v>22850</v>
      </c>
      <c r="U321" s="9" t="s">
        <v>23</v>
      </c>
      <c r="V321" s="9" t="s">
        <v>40</v>
      </c>
      <c r="W321" s="9" t="s">
        <v>31</v>
      </c>
    </row>
    <row r="322" spans="1:23" x14ac:dyDescent="0.25">
      <c r="A322" s="1">
        <v>44566</v>
      </c>
      <c r="B322" s="9" t="s">
        <v>32</v>
      </c>
      <c r="C322" s="10">
        <v>343</v>
      </c>
      <c r="D322" s="9" t="s">
        <v>19</v>
      </c>
      <c r="E322" s="3">
        <v>2500</v>
      </c>
      <c r="F322" s="10">
        <v>15</v>
      </c>
      <c r="G322">
        <v>15</v>
      </c>
      <c r="H322" s="3">
        <v>5000</v>
      </c>
      <c r="I322" s="3">
        <f>SalesData[[#This Row],[cost_price]]*SalesData[[#This Row],[sales_quantity]]</f>
        <v>37500</v>
      </c>
      <c r="J322" s="3">
        <v>75000</v>
      </c>
      <c r="K322" s="4">
        <f>((SalesData[[#This Row],[Total Profit]]/SalesData[[#This Row],[total_revenue]])*100)/100</f>
        <v>0.5</v>
      </c>
      <c r="L322" s="3">
        <f>SalesData[[#This Row],[total_revenue]]-SalesData[[#This Row],[Total Cost]]</f>
        <v>37500</v>
      </c>
      <c r="M322" s="4">
        <v>0.03</v>
      </c>
      <c r="N322" s="3">
        <v>4850</v>
      </c>
      <c r="O322" s="3">
        <f>IF(SalesData[[#This Row],[discount_given]] &gt; 0, SalesData[[#This Row],[sales_quantity]] * SalesData[[#This Row],[Discount_price]], 0)</f>
        <v>72750</v>
      </c>
      <c r="P322" s="4">
        <f>((SalesData[[#This Row],[Sales with discount]]/SalesData[[#This Row],[total_revenue]])*100)/100</f>
        <v>0.97</v>
      </c>
      <c r="Q322" t="s">
        <v>38</v>
      </c>
      <c r="R322" s="9" t="s">
        <v>34</v>
      </c>
      <c r="S322" s="9" t="s">
        <v>22</v>
      </c>
      <c r="T322" s="10">
        <v>21043</v>
      </c>
      <c r="U322" s="9" t="s">
        <v>36</v>
      </c>
      <c r="V322" s="9" t="s">
        <v>40</v>
      </c>
      <c r="W322" s="9" t="s">
        <v>25</v>
      </c>
    </row>
    <row r="323" spans="1:23" x14ac:dyDescent="0.25">
      <c r="A323" s="1">
        <v>45217</v>
      </c>
      <c r="B323" s="9" t="s">
        <v>47</v>
      </c>
      <c r="C323" s="10">
        <v>344</v>
      </c>
      <c r="D323" s="9" t="s">
        <v>45</v>
      </c>
      <c r="E323" s="3">
        <v>3000</v>
      </c>
      <c r="F323" s="10">
        <v>38</v>
      </c>
      <c r="G323">
        <v>51</v>
      </c>
      <c r="H323" s="3">
        <v>7000</v>
      </c>
      <c r="I323" s="3">
        <f>SalesData[[#This Row],[cost_price]]*SalesData[[#This Row],[sales_quantity]]</f>
        <v>153000</v>
      </c>
      <c r="J323" s="3">
        <v>357000</v>
      </c>
      <c r="K323" s="4">
        <f>((SalesData[[#This Row],[Total Profit]]/SalesData[[#This Row],[total_revenue]])*100)/100</f>
        <v>0.5714285714285714</v>
      </c>
      <c r="L323" s="3">
        <f>SalesData[[#This Row],[total_revenue]]-SalesData[[#This Row],[Total Cost]]</f>
        <v>204000</v>
      </c>
      <c r="M323" s="4">
        <v>0.1</v>
      </c>
      <c r="N323" s="3">
        <v>6300</v>
      </c>
      <c r="O323" s="3">
        <f>IF(SalesData[[#This Row],[discount_given]] &gt; 0, SalesData[[#This Row],[sales_quantity]] * SalesData[[#This Row],[Discount_price]], 0)</f>
        <v>321300</v>
      </c>
      <c r="P323" s="4">
        <f>((SalesData[[#This Row],[Sales with discount]]/SalesData[[#This Row],[total_revenue]])*100)/100</f>
        <v>0.9</v>
      </c>
      <c r="Q323" t="s">
        <v>50</v>
      </c>
      <c r="R323" s="9" t="s">
        <v>21</v>
      </c>
      <c r="S323" s="9" t="s">
        <v>35</v>
      </c>
      <c r="T323" s="10">
        <v>21786</v>
      </c>
      <c r="U323" s="9" t="s">
        <v>36</v>
      </c>
      <c r="V323" s="9" t="s">
        <v>39</v>
      </c>
      <c r="W323" s="9" t="s">
        <v>31</v>
      </c>
    </row>
    <row r="324" spans="1:23" x14ac:dyDescent="0.25">
      <c r="A324" s="1">
        <v>44976</v>
      </c>
      <c r="B324" s="9" t="s">
        <v>41</v>
      </c>
      <c r="C324" s="10">
        <v>345</v>
      </c>
      <c r="D324" s="9" t="s">
        <v>19</v>
      </c>
      <c r="E324" s="3">
        <v>2500</v>
      </c>
      <c r="F324" s="10">
        <v>131</v>
      </c>
      <c r="G324">
        <v>93</v>
      </c>
      <c r="H324" s="3">
        <v>5000</v>
      </c>
      <c r="I324" s="3">
        <f>SalesData[[#This Row],[cost_price]]*SalesData[[#This Row],[sales_quantity]]</f>
        <v>232500</v>
      </c>
      <c r="J324" s="3">
        <v>465000</v>
      </c>
      <c r="K324" s="4">
        <f>((SalesData[[#This Row],[Total Profit]]/SalesData[[#This Row],[total_revenue]])*100)/100</f>
        <v>0.5</v>
      </c>
      <c r="L324" s="3">
        <f>SalesData[[#This Row],[total_revenue]]-SalesData[[#This Row],[Total Cost]]</f>
        <v>232500</v>
      </c>
      <c r="M324" s="4">
        <v>0</v>
      </c>
      <c r="N324" s="3">
        <v>5000</v>
      </c>
      <c r="O324" s="3">
        <f>IF(SalesData[[#This Row],[discount_given]] &gt; 0, SalesData[[#This Row],[sales_quantity]] * SalesData[[#This Row],[Discount_price]], 0)</f>
        <v>0</v>
      </c>
      <c r="P324" s="4">
        <f>((SalesData[[#This Row],[Sales with discount]]/SalesData[[#This Row],[total_revenue]])*100)/100</f>
        <v>0</v>
      </c>
      <c r="Q324" t="s">
        <v>28</v>
      </c>
      <c r="R324" s="9" t="s">
        <v>42</v>
      </c>
      <c r="S324" s="9" t="s">
        <v>30</v>
      </c>
      <c r="T324" s="10">
        <v>21696</v>
      </c>
      <c r="U324" s="9" t="s">
        <v>23</v>
      </c>
      <c r="V324" s="9" t="s">
        <v>39</v>
      </c>
      <c r="W324" s="9" t="s">
        <v>31</v>
      </c>
    </row>
    <row r="325" spans="1:23" x14ac:dyDescent="0.25">
      <c r="A325" s="1">
        <v>44666</v>
      </c>
      <c r="B325" s="9" t="s">
        <v>47</v>
      </c>
      <c r="C325" s="10">
        <v>346</v>
      </c>
      <c r="D325" s="9" t="s">
        <v>27</v>
      </c>
      <c r="E325" s="3">
        <v>1500</v>
      </c>
      <c r="F325" s="10">
        <v>77</v>
      </c>
      <c r="G325">
        <v>57</v>
      </c>
      <c r="H325" s="3">
        <v>3000</v>
      </c>
      <c r="I325" s="3">
        <f>SalesData[[#This Row],[cost_price]]*SalesData[[#This Row],[sales_quantity]]</f>
        <v>85500</v>
      </c>
      <c r="J325" s="3">
        <v>171000</v>
      </c>
      <c r="K325" s="4">
        <f>((SalesData[[#This Row],[Total Profit]]/SalesData[[#This Row],[total_revenue]])*100)/100</f>
        <v>0.5</v>
      </c>
      <c r="L325" s="3">
        <f>SalesData[[#This Row],[total_revenue]]-SalesData[[#This Row],[Total Cost]]</f>
        <v>85500</v>
      </c>
      <c r="M325" s="4">
        <v>0.08</v>
      </c>
      <c r="N325" s="3">
        <v>2760</v>
      </c>
      <c r="O325" s="3">
        <f>IF(SalesData[[#This Row],[discount_given]] &gt; 0, SalesData[[#This Row],[sales_quantity]] * SalesData[[#This Row],[Discount_price]], 0)</f>
        <v>157320</v>
      </c>
      <c r="P325" s="4">
        <f>((SalesData[[#This Row],[Sales with discount]]/SalesData[[#This Row],[total_revenue]])*100)/100</f>
        <v>0.92</v>
      </c>
      <c r="Q325" t="s">
        <v>20</v>
      </c>
      <c r="R325" s="9" t="s">
        <v>42</v>
      </c>
      <c r="S325" s="9" t="s">
        <v>35</v>
      </c>
      <c r="T325" s="10">
        <v>22513</v>
      </c>
      <c r="U325" s="9" t="s">
        <v>36</v>
      </c>
      <c r="V325" s="9" t="s">
        <v>40</v>
      </c>
      <c r="W325" s="9" t="s">
        <v>46</v>
      </c>
    </row>
    <row r="326" spans="1:23" x14ac:dyDescent="0.25">
      <c r="A326" s="1">
        <v>44377</v>
      </c>
      <c r="B326" s="9" t="s">
        <v>53</v>
      </c>
      <c r="C326" s="10">
        <v>348</v>
      </c>
      <c r="D326" s="9" t="s">
        <v>19</v>
      </c>
      <c r="E326" s="3">
        <v>2500</v>
      </c>
      <c r="F326" s="10">
        <v>84</v>
      </c>
      <c r="G326">
        <v>37</v>
      </c>
      <c r="H326" s="3">
        <v>5000</v>
      </c>
      <c r="I326" s="3">
        <f>SalesData[[#This Row],[cost_price]]*SalesData[[#This Row],[sales_quantity]]</f>
        <v>92500</v>
      </c>
      <c r="J326" s="3">
        <v>185000</v>
      </c>
      <c r="K326" s="4">
        <f>((SalesData[[#This Row],[Total Profit]]/SalesData[[#This Row],[total_revenue]])*100)/100</f>
        <v>0.5</v>
      </c>
      <c r="L326" s="3">
        <f>SalesData[[#This Row],[total_revenue]]-SalesData[[#This Row],[Total Cost]]</f>
        <v>92500</v>
      </c>
      <c r="M326" s="4">
        <v>0.09</v>
      </c>
      <c r="N326" s="3">
        <v>4550</v>
      </c>
      <c r="O326" s="3">
        <f>IF(SalesData[[#This Row],[discount_given]] &gt; 0, SalesData[[#This Row],[sales_quantity]] * SalesData[[#This Row],[Discount_price]], 0)</f>
        <v>168350</v>
      </c>
      <c r="P326" s="4">
        <f>((SalesData[[#This Row],[Sales with discount]]/SalesData[[#This Row],[total_revenue]])*100)/100</f>
        <v>0.91</v>
      </c>
      <c r="Q326" t="s">
        <v>50</v>
      </c>
      <c r="R326" s="9" t="s">
        <v>21</v>
      </c>
      <c r="S326" s="9" t="s">
        <v>30</v>
      </c>
      <c r="T326" s="10">
        <v>21843</v>
      </c>
      <c r="U326" s="9" t="s">
        <v>23</v>
      </c>
      <c r="V326" s="9" t="s">
        <v>39</v>
      </c>
      <c r="W326" s="9" t="s">
        <v>31</v>
      </c>
    </row>
    <row r="327" spans="1:23" x14ac:dyDescent="0.25">
      <c r="A327" s="1">
        <v>45267</v>
      </c>
      <c r="B327" s="9" t="s">
        <v>44</v>
      </c>
      <c r="C327" s="10">
        <v>349</v>
      </c>
      <c r="D327" s="9" t="s">
        <v>19</v>
      </c>
      <c r="E327" s="3">
        <v>2500</v>
      </c>
      <c r="F327" s="10">
        <v>36</v>
      </c>
      <c r="G327">
        <v>29</v>
      </c>
      <c r="H327" s="3">
        <v>5000</v>
      </c>
      <c r="I327" s="3">
        <f>SalesData[[#This Row],[cost_price]]*SalesData[[#This Row],[sales_quantity]]</f>
        <v>72500</v>
      </c>
      <c r="J327" s="3">
        <v>145000</v>
      </c>
      <c r="K327" s="4">
        <f>((SalesData[[#This Row],[Total Profit]]/SalesData[[#This Row],[total_revenue]])*100)/100</f>
        <v>0.5</v>
      </c>
      <c r="L327" s="3">
        <f>SalesData[[#This Row],[total_revenue]]-SalesData[[#This Row],[Total Cost]]</f>
        <v>72500</v>
      </c>
      <c r="M327" s="4">
        <v>0.08</v>
      </c>
      <c r="N327" s="3">
        <v>4600</v>
      </c>
      <c r="O327" s="3">
        <f>IF(SalesData[[#This Row],[discount_given]] &gt; 0, SalesData[[#This Row],[sales_quantity]] * SalesData[[#This Row],[Discount_price]], 0)</f>
        <v>133400</v>
      </c>
      <c r="P327" s="4">
        <f>((SalesData[[#This Row],[Sales with discount]]/SalesData[[#This Row],[total_revenue]])*100)/100</f>
        <v>0.92</v>
      </c>
      <c r="Q327" t="s">
        <v>28</v>
      </c>
      <c r="R327" s="9" t="s">
        <v>21</v>
      </c>
      <c r="S327" s="9" t="s">
        <v>35</v>
      </c>
      <c r="T327" s="10">
        <v>22851</v>
      </c>
      <c r="U327" s="9" t="s">
        <v>36</v>
      </c>
      <c r="V327" s="9" t="s">
        <v>40</v>
      </c>
      <c r="W327" s="9" t="s">
        <v>25</v>
      </c>
    </row>
    <row r="328" spans="1:23" x14ac:dyDescent="0.25">
      <c r="A328" s="1">
        <v>45121</v>
      </c>
      <c r="B328" s="9" t="s">
        <v>32</v>
      </c>
      <c r="C328" s="10">
        <v>350</v>
      </c>
      <c r="D328" s="9" t="s">
        <v>51</v>
      </c>
      <c r="E328" s="3">
        <v>1000</v>
      </c>
      <c r="F328" s="10">
        <v>12</v>
      </c>
      <c r="G328">
        <v>29</v>
      </c>
      <c r="H328" s="3">
        <v>2500</v>
      </c>
      <c r="I328" s="3">
        <f>SalesData[[#This Row],[cost_price]]*SalesData[[#This Row],[sales_quantity]]</f>
        <v>29000</v>
      </c>
      <c r="J328" s="3">
        <v>72500</v>
      </c>
      <c r="K328" s="4">
        <f>((SalesData[[#This Row],[Total Profit]]/SalesData[[#This Row],[total_revenue]])*100)/100</f>
        <v>0.6</v>
      </c>
      <c r="L328" s="3">
        <f>SalesData[[#This Row],[total_revenue]]-SalesData[[#This Row],[Total Cost]]</f>
        <v>43500</v>
      </c>
      <c r="M328" s="4">
        <v>0.09</v>
      </c>
      <c r="N328" s="3">
        <v>2275</v>
      </c>
      <c r="O328" s="3">
        <f>IF(SalesData[[#This Row],[discount_given]] &gt; 0, SalesData[[#This Row],[sales_quantity]] * SalesData[[#This Row],[Discount_price]], 0)</f>
        <v>65975</v>
      </c>
      <c r="P328" s="4">
        <f>((SalesData[[#This Row],[Sales with discount]]/SalesData[[#This Row],[total_revenue]])*100)/100</f>
        <v>0.91</v>
      </c>
      <c r="Q328" t="s">
        <v>33</v>
      </c>
      <c r="R328" s="9" t="s">
        <v>29</v>
      </c>
      <c r="S328" s="9" t="s">
        <v>30</v>
      </c>
      <c r="T328" s="10">
        <v>22380</v>
      </c>
      <c r="U328" s="9" t="s">
        <v>23</v>
      </c>
      <c r="V328" s="9" t="s">
        <v>39</v>
      </c>
      <c r="W328" s="9" t="s">
        <v>46</v>
      </c>
    </row>
    <row r="329" spans="1:23" x14ac:dyDescent="0.25">
      <c r="A329" s="1">
        <v>44817</v>
      </c>
      <c r="B329" s="9" t="s">
        <v>47</v>
      </c>
      <c r="C329" s="10">
        <v>351</v>
      </c>
      <c r="D329" s="9" t="s">
        <v>27</v>
      </c>
      <c r="E329" s="3">
        <v>1500</v>
      </c>
      <c r="F329" s="10">
        <v>134</v>
      </c>
      <c r="G329">
        <v>94</v>
      </c>
      <c r="H329" s="3">
        <v>3000</v>
      </c>
      <c r="I329" s="3">
        <f>SalesData[[#This Row],[cost_price]]*SalesData[[#This Row],[sales_quantity]]</f>
        <v>141000</v>
      </c>
      <c r="J329" s="3">
        <v>282000</v>
      </c>
      <c r="K329" s="4">
        <f>((SalesData[[#This Row],[Total Profit]]/SalesData[[#This Row],[total_revenue]])*100)/100</f>
        <v>0.5</v>
      </c>
      <c r="L329" s="3">
        <f>SalesData[[#This Row],[total_revenue]]-SalesData[[#This Row],[Total Cost]]</f>
        <v>141000</v>
      </c>
      <c r="M329" s="4">
        <v>7.0000000000000007E-2</v>
      </c>
      <c r="N329" s="3">
        <v>2790</v>
      </c>
      <c r="O329" s="3">
        <f>IF(SalesData[[#This Row],[discount_given]] &gt; 0, SalesData[[#This Row],[sales_quantity]] * SalesData[[#This Row],[Discount_price]], 0)</f>
        <v>262260</v>
      </c>
      <c r="P329" s="4">
        <f>((SalesData[[#This Row],[Sales with discount]]/SalesData[[#This Row],[total_revenue]])*100)/100</f>
        <v>0.93</v>
      </c>
      <c r="Q329" t="s">
        <v>38</v>
      </c>
      <c r="R329" s="9" t="s">
        <v>42</v>
      </c>
      <c r="S329" s="9" t="s">
        <v>30</v>
      </c>
      <c r="T329" s="10">
        <v>21453</v>
      </c>
      <c r="U329" s="9" t="s">
        <v>23</v>
      </c>
      <c r="V329" s="9" t="s">
        <v>39</v>
      </c>
      <c r="W329" s="9" t="s">
        <v>31</v>
      </c>
    </row>
    <row r="330" spans="1:23" x14ac:dyDescent="0.25">
      <c r="A330" s="1">
        <v>44587</v>
      </c>
      <c r="B330" s="9" t="s">
        <v>47</v>
      </c>
      <c r="C330" s="10">
        <v>352</v>
      </c>
      <c r="D330" s="9" t="s">
        <v>48</v>
      </c>
      <c r="E330" s="3">
        <v>1500</v>
      </c>
      <c r="F330" s="10">
        <v>148</v>
      </c>
      <c r="G330">
        <v>57</v>
      </c>
      <c r="H330" s="3">
        <v>3500</v>
      </c>
      <c r="I330" s="3">
        <f>SalesData[[#This Row],[cost_price]]*SalesData[[#This Row],[sales_quantity]]</f>
        <v>85500</v>
      </c>
      <c r="J330" s="3">
        <v>199500</v>
      </c>
      <c r="K330" s="4">
        <f>((SalesData[[#This Row],[Total Profit]]/SalesData[[#This Row],[total_revenue]])*100)/100</f>
        <v>0.5714285714285714</v>
      </c>
      <c r="L330" s="3">
        <f>SalesData[[#This Row],[total_revenue]]-SalesData[[#This Row],[Total Cost]]</f>
        <v>114000</v>
      </c>
      <c r="M330" s="4">
        <v>0.1</v>
      </c>
      <c r="N330" s="3">
        <v>3150</v>
      </c>
      <c r="O330" s="3">
        <f>IF(SalesData[[#This Row],[discount_given]] &gt; 0, SalesData[[#This Row],[sales_quantity]] * SalesData[[#This Row],[Discount_price]], 0)</f>
        <v>179550</v>
      </c>
      <c r="P330" s="4">
        <f>((SalesData[[#This Row],[Sales with discount]]/SalesData[[#This Row],[total_revenue]])*100)/100</f>
        <v>0.9</v>
      </c>
      <c r="Q330" t="s">
        <v>28</v>
      </c>
      <c r="R330" s="9" t="s">
        <v>21</v>
      </c>
      <c r="S330" s="9" t="s">
        <v>35</v>
      </c>
      <c r="T330" s="10">
        <v>21377</v>
      </c>
      <c r="U330" s="9" t="s">
        <v>36</v>
      </c>
      <c r="V330" s="9" t="s">
        <v>24</v>
      </c>
      <c r="W330" s="9" t="s">
        <v>46</v>
      </c>
    </row>
    <row r="331" spans="1:23" x14ac:dyDescent="0.25">
      <c r="A331" s="1">
        <v>44759</v>
      </c>
      <c r="B331" s="9" t="s">
        <v>41</v>
      </c>
      <c r="C331" s="10">
        <v>353</v>
      </c>
      <c r="D331" s="9" t="s">
        <v>45</v>
      </c>
      <c r="E331" s="3">
        <v>3000</v>
      </c>
      <c r="F331" s="10">
        <v>25</v>
      </c>
      <c r="G331">
        <v>12</v>
      </c>
      <c r="H331" s="3">
        <v>7000</v>
      </c>
      <c r="I331" s="3">
        <f>SalesData[[#This Row],[cost_price]]*SalesData[[#This Row],[sales_quantity]]</f>
        <v>36000</v>
      </c>
      <c r="J331" s="3">
        <v>84000</v>
      </c>
      <c r="K331" s="4">
        <f>((SalesData[[#This Row],[Total Profit]]/SalesData[[#This Row],[total_revenue]])*100)/100</f>
        <v>0.5714285714285714</v>
      </c>
      <c r="L331" s="3">
        <f>SalesData[[#This Row],[total_revenue]]-SalesData[[#This Row],[Total Cost]]</f>
        <v>48000</v>
      </c>
      <c r="M331" s="4">
        <v>0.1</v>
      </c>
      <c r="N331" s="3">
        <v>6300</v>
      </c>
      <c r="O331" s="3">
        <f>IF(SalesData[[#This Row],[discount_given]] &gt; 0, SalesData[[#This Row],[sales_quantity]] * SalesData[[#This Row],[Discount_price]], 0)</f>
        <v>75600</v>
      </c>
      <c r="P331" s="4">
        <f>((SalesData[[#This Row],[Sales with discount]]/SalesData[[#This Row],[total_revenue]])*100)/100</f>
        <v>0.9</v>
      </c>
      <c r="Q331" t="s">
        <v>33</v>
      </c>
      <c r="R331" s="9" t="s">
        <v>21</v>
      </c>
      <c r="S331" s="9" t="s">
        <v>30</v>
      </c>
      <c r="T331" s="10">
        <v>21381</v>
      </c>
      <c r="U331" s="9" t="s">
        <v>36</v>
      </c>
      <c r="V331" s="9" t="s">
        <v>24</v>
      </c>
      <c r="W331" s="9" t="s">
        <v>25</v>
      </c>
    </row>
    <row r="332" spans="1:23" x14ac:dyDescent="0.25">
      <c r="A332" s="1">
        <v>44640</v>
      </c>
      <c r="B332" s="9" t="s">
        <v>54</v>
      </c>
      <c r="C332" s="10">
        <v>354</v>
      </c>
      <c r="D332" s="9" t="s">
        <v>48</v>
      </c>
      <c r="E332" s="3">
        <v>1500</v>
      </c>
      <c r="F332" s="10">
        <v>75</v>
      </c>
      <c r="G332">
        <v>90</v>
      </c>
      <c r="H332" s="3">
        <v>3500</v>
      </c>
      <c r="I332" s="3">
        <f>SalesData[[#This Row],[cost_price]]*SalesData[[#This Row],[sales_quantity]]</f>
        <v>135000</v>
      </c>
      <c r="J332" s="3">
        <v>315000</v>
      </c>
      <c r="K332" s="4">
        <f>((SalesData[[#This Row],[Total Profit]]/SalesData[[#This Row],[total_revenue]])*100)/100</f>
        <v>0.5714285714285714</v>
      </c>
      <c r="L332" s="3">
        <f>SalesData[[#This Row],[total_revenue]]-SalesData[[#This Row],[Total Cost]]</f>
        <v>180000</v>
      </c>
      <c r="M332" s="4">
        <v>0.03</v>
      </c>
      <c r="N332" s="3">
        <v>3395</v>
      </c>
      <c r="O332" s="3">
        <f>IF(SalesData[[#This Row],[discount_given]] &gt; 0, SalesData[[#This Row],[sales_quantity]] * SalesData[[#This Row],[Discount_price]], 0)</f>
        <v>305550</v>
      </c>
      <c r="P332" s="4">
        <f>((SalesData[[#This Row],[Sales with discount]]/SalesData[[#This Row],[total_revenue]])*100)/100</f>
        <v>0.97</v>
      </c>
      <c r="Q332" t="s">
        <v>33</v>
      </c>
      <c r="R332" s="9" t="s">
        <v>21</v>
      </c>
      <c r="S332" s="9" t="s">
        <v>22</v>
      </c>
      <c r="T332" s="10">
        <v>21998</v>
      </c>
      <c r="U332" s="9" t="s">
        <v>23</v>
      </c>
      <c r="V332" s="9" t="s">
        <v>40</v>
      </c>
      <c r="W332" s="9" t="s">
        <v>25</v>
      </c>
    </row>
    <row r="333" spans="1:23" x14ac:dyDescent="0.25">
      <c r="A333" s="1">
        <v>44713</v>
      </c>
      <c r="B333" s="9" t="s">
        <v>41</v>
      </c>
      <c r="C333" s="10">
        <v>355</v>
      </c>
      <c r="D333" s="9" t="s">
        <v>45</v>
      </c>
      <c r="E333" s="3">
        <v>3000</v>
      </c>
      <c r="F333" s="10">
        <v>122</v>
      </c>
      <c r="G333">
        <v>78</v>
      </c>
      <c r="H333" s="3">
        <v>7000</v>
      </c>
      <c r="I333" s="3">
        <f>SalesData[[#This Row],[cost_price]]*SalesData[[#This Row],[sales_quantity]]</f>
        <v>234000</v>
      </c>
      <c r="J333" s="3">
        <v>546000</v>
      </c>
      <c r="K333" s="4">
        <f>((SalesData[[#This Row],[Total Profit]]/SalesData[[#This Row],[total_revenue]])*100)/100</f>
        <v>0.5714285714285714</v>
      </c>
      <c r="L333" s="3">
        <f>SalesData[[#This Row],[total_revenue]]-SalesData[[#This Row],[Total Cost]]</f>
        <v>312000</v>
      </c>
      <c r="M333" s="4">
        <v>0.06</v>
      </c>
      <c r="N333" s="3">
        <v>6580</v>
      </c>
      <c r="O333" s="3">
        <f>IF(SalesData[[#This Row],[discount_given]] &gt; 0, SalesData[[#This Row],[sales_quantity]] * SalesData[[#This Row],[Discount_price]], 0)</f>
        <v>513240</v>
      </c>
      <c r="P333" s="4">
        <f>((SalesData[[#This Row],[Sales with discount]]/SalesData[[#This Row],[total_revenue]])*100)/100</f>
        <v>0.94</v>
      </c>
      <c r="Q333" t="s">
        <v>28</v>
      </c>
      <c r="R333" s="9" t="s">
        <v>34</v>
      </c>
      <c r="S333" s="9" t="s">
        <v>22</v>
      </c>
      <c r="T333" s="10">
        <v>22505</v>
      </c>
      <c r="U333" s="9" t="s">
        <v>36</v>
      </c>
      <c r="V333" s="9" t="s">
        <v>40</v>
      </c>
      <c r="W333" s="9" t="s">
        <v>31</v>
      </c>
    </row>
    <row r="334" spans="1:23" x14ac:dyDescent="0.25">
      <c r="A334" s="1">
        <v>45054</v>
      </c>
      <c r="B334" s="9" t="s">
        <v>32</v>
      </c>
      <c r="C334" s="10">
        <v>356</v>
      </c>
      <c r="D334" s="9" t="s">
        <v>48</v>
      </c>
      <c r="E334" s="3">
        <v>1500</v>
      </c>
      <c r="F334" s="10">
        <v>130</v>
      </c>
      <c r="G334">
        <v>72</v>
      </c>
      <c r="H334" s="3">
        <v>3500</v>
      </c>
      <c r="I334" s="3">
        <f>SalesData[[#This Row],[cost_price]]*SalesData[[#This Row],[sales_quantity]]</f>
        <v>108000</v>
      </c>
      <c r="J334" s="3">
        <v>252000</v>
      </c>
      <c r="K334" s="4">
        <f>((SalesData[[#This Row],[Total Profit]]/SalesData[[#This Row],[total_revenue]])*100)/100</f>
        <v>0.5714285714285714</v>
      </c>
      <c r="L334" s="3">
        <f>SalesData[[#This Row],[total_revenue]]-SalesData[[#This Row],[Total Cost]]</f>
        <v>144000</v>
      </c>
      <c r="M334" s="4">
        <v>0</v>
      </c>
      <c r="N334" s="3">
        <v>3500</v>
      </c>
      <c r="O334" s="3">
        <f>IF(SalesData[[#This Row],[discount_given]] &gt; 0, SalesData[[#This Row],[sales_quantity]] * SalesData[[#This Row],[Discount_price]], 0)</f>
        <v>0</v>
      </c>
      <c r="P334" s="4">
        <f>((SalesData[[#This Row],[Sales with discount]]/SalesData[[#This Row],[total_revenue]])*100)/100</f>
        <v>0</v>
      </c>
      <c r="Q334" t="s">
        <v>38</v>
      </c>
      <c r="R334" s="9" t="s">
        <v>29</v>
      </c>
      <c r="S334" s="9" t="s">
        <v>22</v>
      </c>
      <c r="T334" s="10">
        <v>22706</v>
      </c>
      <c r="U334" s="9" t="s">
        <v>36</v>
      </c>
      <c r="V334" s="9" t="s">
        <v>39</v>
      </c>
      <c r="W334" s="9" t="s">
        <v>25</v>
      </c>
    </row>
    <row r="335" spans="1:23" x14ac:dyDescent="0.25">
      <c r="A335" s="1">
        <v>44585</v>
      </c>
      <c r="B335" s="9" t="s">
        <v>43</v>
      </c>
      <c r="C335" s="10">
        <v>357</v>
      </c>
      <c r="D335" s="9" t="s">
        <v>48</v>
      </c>
      <c r="E335" s="3">
        <v>1500</v>
      </c>
      <c r="F335" s="10">
        <v>76</v>
      </c>
      <c r="G335">
        <v>40</v>
      </c>
      <c r="H335" s="3">
        <v>3500</v>
      </c>
      <c r="I335" s="3">
        <f>SalesData[[#This Row],[cost_price]]*SalesData[[#This Row],[sales_quantity]]</f>
        <v>60000</v>
      </c>
      <c r="J335" s="3">
        <v>140000</v>
      </c>
      <c r="K335" s="4">
        <f>((SalesData[[#This Row],[Total Profit]]/SalesData[[#This Row],[total_revenue]])*100)/100</f>
        <v>0.5714285714285714</v>
      </c>
      <c r="L335" s="3">
        <f>SalesData[[#This Row],[total_revenue]]-SalesData[[#This Row],[Total Cost]]</f>
        <v>80000</v>
      </c>
      <c r="M335" s="4">
        <v>7.0000000000000007E-2</v>
      </c>
      <c r="N335" s="3">
        <v>3255</v>
      </c>
      <c r="O335" s="3">
        <f>IF(SalesData[[#This Row],[discount_given]] &gt; 0, SalesData[[#This Row],[sales_quantity]] * SalesData[[#This Row],[Discount_price]], 0)</f>
        <v>130200</v>
      </c>
      <c r="P335" s="4">
        <f>((SalesData[[#This Row],[Sales with discount]]/SalesData[[#This Row],[total_revenue]])*100)/100</f>
        <v>0.93</v>
      </c>
      <c r="Q335" t="s">
        <v>33</v>
      </c>
      <c r="R335" s="9" t="s">
        <v>21</v>
      </c>
      <c r="S335" s="9" t="s">
        <v>30</v>
      </c>
      <c r="T335" s="10">
        <v>21167</v>
      </c>
      <c r="U335" s="9" t="s">
        <v>23</v>
      </c>
      <c r="V335" s="9" t="s">
        <v>39</v>
      </c>
      <c r="W335" s="9" t="s">
        <v>46</v>
      </c>
    </row>
    <row r="336" spans="1:23" x14ac:dyDescent="0.25">
      <c r="A336" s="1">
        <v>44662</v>
      </c>
      <c r="B336" s="9" t="s">
        <v>26</v>
      </c>
      <c r="C336" s="10">
        <v>358</v>
      </c>
      <c r="D336" s="9" t="s">
        <v>19</v>
      </c>
      <c r="E336" s="3">
        <v>2500</v>
      </c>
      <c r="F336" s="10">
        <v>116</v>
      </c>
      <c r="G336">
        <v>56</v>
      </c>
      <c r="H336" s="3">
        <v>5000</v>
      </c>
      <c r="I336" s="3">
        <f>SalesData[[#This Row],[cost_price]]*SalesData[[#This Row],[sales_quantity]]</f>
        <v>140000</v>
      </c>
      <c r="J336" s="3">
        <v>280000</v>
      </c>
      <c r="K336" s="4">
        <f>((SalesData[[#This Row],[Total Profit]]/SalesData[[#This Row],[total_revenue]])*100)/100</f>
        <v>0.5</v>
      </c>
      <c r="L336" s="3">
        <f>SalesData[[#This Row],[total_revenue]]-SalesData[[#This Row],[Total Cost]]</f>
        <v>140000</v>
      </c>
      <c r="M336" s="4">
        <v>0</v>
      </c>
      <c r="N336" s="3">
        <v>5000</v>
      </c>
      <c r="O336" s="3">
        <f>IF(SalesData[[#This Row],[discount_given]] &gt; 0, SalesData[[#This Row],[sales_quantity]] * SalesData[[#This Row],[Discount_price]], 0)</f>
        <v>0</v>
      </c>
      <c r="P336" s="4">
        <f>((SalesData[[#This Row],[Sales with discount]]/SalesData[[#This Row],[total_revenue]])*100)/100</f>
        <v>0</v>
      </c>
      <c r="Q336" t="s">
        <v>33</v>
      </c>
      <c r="R336" s="9" t="s">
        <v>21</v>
      </c>
      <c r="S336" s="9" t="s">
        <v>22</v>
      </c>
      <c r="T336" s="10">
        <v>22226</v>
      </c>
      <c r="U336" s="9" t="s">
        <v>36</v>
      </c>
      <c r="V336" s="9" t="s">
        <v>24</v>
      </c>
      <c r="W336" s="9" t="s">
        <v>46</v>
      </c>
    </row>
    <row r="337" spans="1:23" x14ac:dyDescent="0.25">
      <c r="A337" s="1">
        <v>45192</v>
      </c>
      <c r="B337" s="9" t="s">
        <v>43</v>
      </c>
      <c r="C337" s="10">
        <v>359</v>
      </c>
      <c r="D337" s="9" t="s">
        <v>27</v>
      </c>
      <c r="E337" s="3">
        <v>1500</v>
      </c>
      <c r="F337" s="10">
        <v>86</v>
      </c>
      <c r="G337">
        <v>69</v>
      </c>
      <c r="H337" s="3">
        <v>3000</v>
      </c>
      <c r="I337" s="3">
        <f>SalesData[[#This Row],[cost_price]]*SalesData[[#This Row],[sales_quantity]]</f>
        <v>103500</v>
      </c>
      <c r="J337" s="3">
        <v>207000</v>
      </c>
      <c r="K337" s="4">
        <f>((SalesData[[#This Row],[Total Profit]]/SalesData[[#This Row],[total_revenue]])*100)/100</f>
        <v>0.5</v>
      </c>
      <c r="L337" s="3">
        <f>SalesData[[#This Row],[total_revenue]]-SalesData[[#This Row],[Total Cost]]</f>
        <v>103500</v>
      </c>
      <c r="M337" s="4">
        <v>0.04</v>
      </c>
      <c r="N337" s="3">
        <v>2880</v>
      </c>
      <c r="O337" s="3">
        <f>IF(SalesData[[#This Row],[discount_given]] &gt; 0, SalesData[[#This Row],[sales_quantity]] * SalesData[[#This Row],[Discount_price]], 0)</f>
        <v>198720</v>
      </c>
      <c r="P337" s="4">
        <f>((SalesData[[#This Row],[Sales with discount]]/SalesData[[#This Row],[total_revenue]])*100)/100</f>
        <v>0.96</v>
      </c>
      <c r="Q337" t="s">
        <v>33</v>
      </c>
      <c r="R337" s="9" t="s">
        <v>29</v>
      </c>
      <c r="S337" s="9" t="s">
        <v>22</v>
      </c>
      <c r="T337" s="10">
        <v>21664</v>
      </c>
      <c r="U337" s="9" t="s">
        <v>36</v>
      </c>
      <c r="V337" s="9" t="s">
        <v>24</v>
      </c>
      <c r="W337" s="9" t="s">
        <v>25</v>
      </c>
    </row>
    <row r="338" spans="1:23" x14ac:dyDescent="0.25">
      <c r="A338" s="1">
        <v>45174</v>
      </c>
      <c r="B338" s="9" t="s">
        <v>37</v>
      </c>
      <c r="C338" s="10">
        <v>360</v>
      </c>
      <c r="D338" s="9" t="s">
        <v>48</v>
      </c>
      <c r="E338" s="3">
        <v>1500</v>
      </c>
      <c r="F338" s="10">
        <v>14</v>
      </c>
      <c r="G338">
        <v>74</v>
      </c>
      <c r="H338" s="3">
        <v>3500</v>
      </c>
      <c r="I338" s="3">
        <f>SalesData[[#This Row],[cost_price]]*SalesData[[#This Row],[sales_quantity]]</f>
        <v>111000</v>
      </c>
      <c r="J338" s="3">
        <v>259000</v>
      </c>
      <c r="K338" s="4">
        <f>((SalesData[[#This Row],[Total Profit]]/SalesData[[#This Row],[total_revenue]])*100)/100</f>
        <v>0.5714285714285714</v>
      </c>
      <c r="L338" s="3">
        <f>SalesData[[#This Row],[total_revenue]]-SalesData[[#This Row],[Total Cost]]</f>
        <v>148000</v>
      </c>
      <c r="M338" s="4">
        <v>0.08</v>
      </c>
      <c r="N338" s="3">
        <v>3220</v>
      </c>
      <c r="O338" s="3">
        <f>IF(SalesData[[#This Row],[discount_given]] &gt; 0, SalesData[[#This Row],[sales_quantity]] * SalesData[[#This Row],[Discount_price]], 0)</f>
        <v>238280</v>
      </c>
      <c r="P338" s="4">
        <f>((SalesData[[#This Row],[Sales with discount]]/SalesData[[#This Row],[total_revenue]])*100)/100</f>
        <v>0.92</v>
      </c>
      <c r="Q338" t="s">
        <v>28</v>
      </c>
      <c r="R338" s="9" t="s">
        <v>34</v>
      </c>
      <c r="S338" s="9" t="s">
        <v>30</v>
      </c>
      <c r="T338" s="10">
        <v>21611</v>
      </c>
      <c r="U338" s="9" t="s">
        <v>36</v>
      </c>
      <c r="V338" s="9" t="s">
        <v>39</v>
      </c>
      <c r="W338" s="9" t="s">
        <v>31</v>
      </c>
    </row>
    <row r="339" spans="1:23" x14ac:dyDescent="0.25">
      <c r="A339" s="1">
        <v>44508</v>
      </c>
      <c r="B339" s="9" t="s">
        <v>53</v>
      </c>
      <c r="C339" s="10">
        <v>361</v>
      </c>
      <c r="D339" s="9" t="s">
        <v>45</v>
      </c>
      <c r="E339" s="3">
        <v>3000</v>
      </c>
      <c r="F339" s="10">
        <v>43</v>
      </c>
      <c r="G339">
        <v>62</v>
      </c>
      <c r="H339" s="3">
        <v>7000</v>
      </c>
      <c r="I339" s="3">
        <f>SalesData[[#This Row],[cost_price]]*SalesData[[#This Row],[sales_quantity]]</f>
        <v>186000</v>
      </c>
      <c r="J339" s="3">
        <v>434000</v>
      </c>
      <c r="K339" s="4">
        <f>((SalesData[[#This Row],[Total Profit]]/SalesData[[#This Row],[total_revenue]])*100)/100</f>
        <v>0.5714285714285714</v>
      </c>
      <c r="L339" s="3">
        <f>SalesData[[#This Row],[total_revenue]]-SalesData[[#This Row],[Total Cost]]</f>
        <v>248000</v>
      </c>
      <c r="M339" s="4">
        <v>0.1</v>
      </c>
      <c r="N339" s="3">
        <v>6300</v>
      </c>
      <c r="O339" s="3">
        <f>IF(SalesData[[#This Row],[discount_given]] &gt; 0, SalesData[[#This Row],[sales_quantity]] * SalesData[[#This Row],[Discount_price]], 0)</f>
        <v>390600</v>
      </c>
      <c r="P339" s="4">
        <f>((SalesData[[#This Row],[Sales with discount]]/SalesData[[#This Row],[total_revenue]])*100)/100</f>
        <v>0.9</v>
      </c>
      <c r="Q339" t="s">
        <v>28</v>
      </c>
      <c r="R339" s="9" t="s">
        <v>21</v>
      </c>
      <c r="S339" s="9" t="s">
        <v>35</v>
      </c>
      <c r="T339" s="10">
        <v>22703</v>
      </c>
      <c r="U339" s="9" t="s">
        <v>36</v>
      </c>
      <c r="V339" s="9" t="s">
        <v>40</v>
      </c>
      <c r="W339" s="9" t="s">
        <v>25</v>
      </c>
    </row>
    <row r="340" spans="1:23" x14ac:dyDescent="0.25">
      <c r="A340" s="1">
        <v>44482</v>
      </c>
      <c r="B340" s="9" t="s">
        <v>53</v>
      </c>
      <c r="C340" s="10">
        <v>363</v>
      </c>
      <c r="D340" s="9" t="s">
        <v>51</v>
      </c>
      <c r="E340" s="3">
        <v>1000</v>
      </c>
      <c r="F340" s="10">
        <v>58</v>
      </c>
      <c r="G340">
        <v>52</v>
      </c>
      <c r="H340" s="3">
        <v>2500</v>
      </c>
      <c r="I340" s="3">
        <f>SalesData[[#This Row],[cost_price]]*SalesData[[#This Row],[sales_quantity]]</f>
        <v>52000</v>
      </c>
      <c r="J340" s="3">
        <v>130000</v>
      </c>
      <c r="K340" s="4">
        <f>((SalesData[[#This Row],[Total Profit]]/SalesData[[#This Row],[total_revenue]])*100)/100</f>
        <v>0.6</v>
      </c>
      <c r="L340" s="3">
        <f>SalesData[[#This Row],[total_revenue]]-SalesData[[#This Row],[Total Cost]]</f>
        <v>78000</v>
      </c>
      <c r="M340" s="4">
        <v>7.0000000000000007E-2</v>
      </c>
      <c r="N340" s="3">
        <v>2325</v>
      </c>
      <c r="O340" s="3">
        <f>IF(SalesData[[#This Row],[discount_given]] &gt; 0, SalesData[[#This Row],[sales_quantity]] * SalesData[[#This Row],[Discount_price]], 0)</f>
        <v>120900</v>
      </c>
      <c r="P340" s="4">
        <f>((SalesData[[#This Row],[Sales with discount]]/SalesData[[#This Row],[total_revenue]])*100)/100</f>
        <v>0.93</v>
      </c>
      <c r="Q340" t="s">
        <v>50</v>
      </c>
      <c r="R340" s="9" t="s">
        <v>42</v>
      </c>
      <c r="S340" s="9" t="s">
        <v>35</v>
      </c>
      <c r="T340" s="10">
        <v>21258</v>
      </c>
      <c r="U340" s="9" t="s">
        <v>23</v>
      </c>
      <c r="V340" s="9" t="s">
        <v>39</v>
      </c>
      <c r="W340" s="9" t="s">
        <v>31</v>
      </c>
    </row>
    <row r="341" spans="1:23" x14ac:dyDescent="0.25">
      <c r="A341" s="1">
        <v>45224</v>
      </c>
      <c r="B341" s="9" t="s">
        <v>47</v>
      </c>
      <c r="C341" s="10">
        <v>364</v>
      </c>
      <c r="D341" s="9" t="s">
        <v>19</v>
      </c>
      <c r="E341" s="3">
        <v>2500</v>
      </c>
      <c r="F341" s="10">
        <v>52</v>
      </c>
      <c r="G341">
        <v>55</v>
      </c>
      <c r="H341" s="3">
        <v>5000</v>
      </c>
      <c r="I341" s="3">
        <f>SalesData[[#This Row],[cost_price]]*SalesData[[#This Row],[sales_quantity]]</f>
        <v>137500</v>
      </c>
      <c r="J341" s="3">
        <v>275000</v>
      </c>
      <c r="K341" s="4">
        <f>((SalesData[[#This Row],[Total Profit]]/SalesData[[#This Row],[total_revenue]])*100)/100</f>
        <v>0.5</v>
      </c>
      <c r="L341" s="3">
        <f>SalesData[[#This Row],[total_revenue]]-SalesData[[#This Row],[Total Cost]]</f>
        <v>137500</v>
      </c>
      <c r="M341" s="4">
        <v>0.09</v>
      </c>
      <c r="N341" s="3">
        <v>4550</v>
      </c>
      <c r="O341" s="3">
        <f>IF(SalesData[[#This Row],[discount_given]] &gt; 0, SalesData[[#This Row],[sales_quantity]] * SalesData[[#This Row],[Discount_price]], 0)</f>
        <v>250250</v>
      </c>
      <c r="P341" s="4">
        <f>((SalesData[[#This Row],[Sales with discount]]/SalesData[[#This Row],[total_revenue]])*100)/100</f>
        <v>0.91</v>
      </c>
      <c r="Q341" t="s">
        <v>28</v>
      </c>
      <c r="R341" s="9" t="s">
        <v>42</v>
      </c>
      <c r="S341" s="9" t="s">
        <v>22</v>
      </c>
      <c r="T341" s="10">
        <v>22488</v>
      </c>
      <c r="U341" s="9" t="s">
        <v>23</v>
      </c>
      <c r="V341" s="9" t="s">
        <v>24</v>
      </c>
      <c r="W341" s="9" t="s">
        <v>31</v>
      </c>
    </row>
    <row r="342" spans="1:23" x14ac:dyDescent="0.25">
      <c r="A342" s="1">
        <v>44764</v>
      </c>
      <c r="B342" s="9" t="s">
        <v>53</v>
      </c>
      <c r="C342" s="10">
        <v>365</v>
      </c>
      <c r="D342" s="9" t="s">
        <v>27</v>
      </c>
      <c r="E342" s="3">
        <v>1500</v>
      </c>
      <c r="F342" s="10">
        <v>23</v>
      </c>
      <c r="G342">
        <v>90</v>
      </c>
      <c r="H342" s="3">
        <v>3000</v>
      </c>
      <c r="I342" s="3">
        <f>SalesData[[#This Row],[cost_price]]*SalesData[[#This Row],[sales_quantity]]</f>
        <v>135000</v>
      </c>
      <c r="J342" s="3">
        <v>270000</v>
      </c>
      <c r="K342" s="4">
        <f>((SalesData[[#This Row],[Total Profit]]/SalesData[[#This Row],[total_revenue]])*100)/100</f>
        <v>0.5</v>
      </c>
      <c r="L342" s="3">
        <f>SalesData[[#This Row],[total_revenue]]-SalesData[[#This Row],[Total Cost]]</f>
        <v>135000</v>
      </c>
      <c r="M342" s="4">
        <v>0.03</v>
      </c>
      <c r="N342" s="3">
        <v>2910</v>
      </c>
      <c r="O342" s="3">
        <f>IF(SalesData[[#This Row],[discount_given]] &gt; 0, SalesData[[#This Row],[sales_quantity]] * SalesData[[#This Row],[Discount_price]], 0)</f>
        <v>261900</v>
      </c>
      <c r="P342" s="4">
        <f>((SalesData[[#This Row],[Sales with discount]]/SalesData[[#This Row],[total_revenue]])*100)/100</f>
        <v>0.97</v>
      </c>
      <c r="Q342" t="s">
        <v>28</v>
      </c>
      <c r="R342" s="9" t="s">
        <v>42</v>
      </c>
      <c r="S342" s="9" t="s">
        <v>22</v>
      </c>
      <c r="T342" s="10">
        <v>21506</v>
      </c>
      <c r="U342" s="9" t="s">
        <v>23</v>
      </c>
      <c r="V342" s="9" t="s">
        <v>40</v>
      </c>
      <c r="W342" s="9" t="s">
        <v>31</v>
      </c>
    </row>
    <row r="343" spans="1:23" x14ac:dyDescent="0.25">
      <c r="A343" s="1">
        <v>45213</v>
      </c>
      <c r="B343" s="9" t="s">
        <v>49</v>
      </c>
      <c r="C343" s="10">
        <v>367</v>
      </c>
      <c r="D343" s="9" t="s">
        <v>27</v>
      </c>
      <c r="E343" s="3">
        <v>1500</v>
      </c>
      <c r="F343" s="10">
        <v>77</v>
      </c>
      <c r="G343">
        <v>6</v>
      </c>
      <c r="H343" s="3">
        <v>3000</v>
      </c>
      <c r="I343" s="3">
        <f>SalesData[[#This Row],[cost_price]]*SalesData[[#This Row],[sales_quantity]]</f>
        <v>9000</v>
      </c>
      <c r="J343" s="3">
        <v>18000</v>
      </c>
      <c r="K343" s="4">
        <f>((SalesData[[#This Row],[Total Profit]]/SalesData[[#This Row],[total_revenue]])*100)/100</f>
        <v>0.5</v>
      </c>
      <c r="L343" s="3">
        <f>SalesData[[#This Row],[total_revenue]]-SalesData[[#This Row],[Total Cost]]</f>
        <v>9000</v>
      </c>
      <c r="M343" s="4">
        <v>0.01</v>
      </c>
      <c r="N343" s="3">
        <v>2970</v>
      </c>
      <c r="O343" s="3">
        <f>IF(SalesData[[#This Row],[discount_given]] &gt; 0, SalesData[[#This Row],[sales_quantity]] * SalesData[[#This Row],[Discount_price]], 0)</f>
        <v>17820</v>
      </c>
      <c r="P343" s="4">
        <f>((SalesData[[#This Row],[Sales with discount]]/SalesData[[#This Row],[total_revenue]])*100)/100</f>
        <v>0.99</v>
      </c>
      <c r="Q343" t="s">
        <v>33</v>
      </c>
      <c r="R343" s="9" t="s">
        <v>34</v>
      </c>
      <c r="S343" s="9" t="s">
        <v>30</v>
      </c>
      <c r="T343" s="10">
        <v>22214</v>
      </c>
      <c r="U343" s="9" t="s">
        <v>36</v>
      </c>
      <c r="V343" s="9" t="s">
        <v>40</v>
      </c>
      <c r="W343" s="9" t="s">
        <v>25</v>
      </c>
    </row>
    <row r="344" spans="1:23" x14ac:dyDescent="0.25">
      <c r="A344" s="1">
        <v>45141</v>
      </c>
      <c r="B344" s="9" t="s">
        <v>26</v>
      </c>
      <c r="C344" s="10">
        <v>369</v>
      </c>
      <c r="D344" s="9" t="s">
        <v>48</v>
      </c>
      <c r="E344" s="3">
        <v>1500</v>
      </c>
      <c r="F344" s="10">
        <v>117</v>
      </c>
      <c r="G344">
        <v>4</v>
      </c>
      <c r="H344" s="3">
        <v>3500</v>
      </c>
      <c r="I344" s="3">
        <f>SalesData[[#This Row],[cost_price]]*SalesData[[#This Row],[sales_quantity]]</f>
        <v>6000</v>
      </c>
      <c r="J344" s="3">
        <v>14000</v>
      </c>
      <c r="K344" s="4">
        <f>((SalesData[[#This Row],[Total Profit]]/SalesData[[#This Row],[total_revenue]])*100)/100</f>
        <v>0.5714285714285714</v>
      </c>
      <c r="L344" s="3">
        <f>SalesData[[#This Row],[total_revenue]]-SalesData[[#This Row],[Total Cost]]</f>
        <v>8000</v>
      </c>
      <c r="M344" s="4">
        <v>0.02</v>
      </c>
      <c r="N344" s="3">
        <v>3430</v>
      </c>
      <c r="O344" s="3">
        <f>IF(SalesData[[#This Row],[discount_given]] &gt; 0, SalesData[[#This Row],[sales_quantity]] * SalesData[[#This Row],[Discount_price]], 0)</f>
        <v>13720</v>
      </c>
      <c r="P344" s="4">
        <f>((SalesData[[#This Row],[Sales with discount]]/SalesData[[#This Row],[total_revenue]])*100)/100</f>
        <v>0.98</v>
      </c>
      <c r="Q344" t="s">
        <v>38</v>
      </c>
      <c r="R344" s="9" t="s">
        <v>29</v>
      </c>
      <c r="S344" s="9" t="s">
        <v>22</v>
      </c>
      <c r="T344" s="10">
        <v>21997</v>
      </c>
      <c r="U344" s="9" t="s">
        <v>36</v>
      </c>
      <c r="V344" s="9" t="s">
        <v>39</v>
      </c>
      <c r="W344" s="9" t="s">
        <v>31</v>
      </c>
    </row>
    <row r="345" spans="1:23" x14ac:dyDescent="0.25">
      <c r="A345" s="1">
        <v>44466</v>
      </c>
      <c r="B345" s="9" t="s">
        <v>47</v>
      </c>
      <c r="C345" s="10">
        <v>370</v>
      </c>
      <c r="D345" s="9" t="s">
        <v>19</v>
      </c>
      <c r="E345" s="3">
        <v>2500</v>
      </c>
      <c r="F345" s="10">
        <v>130</v>
      </c>
      <c r="G345">
        <v>86</v>
      </c>
      <c r="H345" s="3">
        <v>5000</v>
      </c>
      <c r="I345" s="3">
        <f>SalesData[[#This Row],[cost_price]]*SalesData[[#This Row],[sales_quantity]]</f>
        <v>215000</v>
      </c>
      <c r="J345" s="3">
        <v>430000</v>
      </c>
      <c r="K345" s="4">
        <f>((SalesData[[#This Row],[Total Profit]]/SalesData[[#This Row],[total_revenue]])*100)/100</f>
        <v>0.5</v>
      </c>
      <c r="L345" s="3">
        <f>SalesData[[#This Row],[total_revenue]]-SalesData[[#This Row],[Total Cost]]</f>
        <v>215000</v>
      </c>
      <c r="M345" s="4">
        <v>0.02</v>
      </c>
      <c r="N345" s="3">
        <v>4900</v>
      </c>
      <c r="O345" s="3">
        <f>IF(SalesData[[#This Row],[discount_given]] &gt; 0, SalesData[[#This Row],[sales_quantity]] * SalesData[[#This Row],[Discount_price]], 0)</f>
        <v>421400</v>
      </c>
      <c r="P345" s="4">
        <f>((SalesData[[#This Row],[Sales with discount]]/SalesData[[#This Row],[total_revenue]])*100)/100</f>
        <v>0.98</v>
      </c>
      <c r="Q345" t="s">
        <v>28</v>
      </c>
      <c r="R345" s="9" t="s">
        <v>29</v>
      </c>
      <c r="S345" s="9" t="s">
        <v>35</v>
      </c>
      <c r="T345" s="10">
        <v>22366</v>
      </c>
      <c r="U345" s="9" t="s">
        <v>23</v>
      </c>
      <c r="V345" s="9" t="s">
        <v>39</v>
      </c>
      <c r="W345" s="9" t="s">
        <v>46</v>
      </c>
    </row>
    <row r="346" spans="1:23" x14ac:dyDescent="0.25">
      <c r="A346" s="1">
        <v>44891</v>
      </c>
      <c r="B346" s="9" t="s">
        <v>26</v>
      </c>
      <c r="C346" s="10">
        <v>371</v>
      </c>
      <c r="D346" s="9" t="s">
        <v>19</v>
      </c>
      <c r="E346" s="3">
        <v>2500</v>
      </c>
      <c r="F346" s="10">
        <v>15</v>
      </c>
      <c r="G346">
        <v>74</v>
      </c>
      <c r="H346" s="3">
        <v>5000</v>
      </c>
      <c r="I346" s="3">
        <f>SalesData[[#This Row],[cost_price]]*SalesData[[#This Row],[sales_quantity]]</f>
        <v>185000</v>
      </c>
      <c r="J346" s="3">
        <v>370000</v>
      </c>
      <c r="K346" s="4">
        <f>((SalesData[[#This Row],[Total Profit]]/SalesData[[#This Row],[total_revenue]])*100)/100</f>
        <v>0.5</v>
      </c>
      <c r="L346" s="3">
        <f>SalesData[[#This Row],[total_revenue]]-SalesData[[#This Row],[Total Cost]]</f>
        <v>185000</v>
      </c>
      <c r="M346" s="4">
        <v>0.08</v>
      </c>
      <c r="N346" s="3">
        <v>4600</v>
      </c>
      <c r="O346" s="3">
        <f>IF(SalesData[[#This Row],[discount_given]] &gt; 0, SalesData[[#This Row],[sales_quantity]] * SalesData[[#This Row],[Discount_price]], 0)</f>
        <v>340400</v>
      </c>
      <c r="P346" s="4">
        <f>((SalesData[[#This Row],[Sales with discount]]/SalesData[[#This Row],[total_revenue]])*100)/100</f>
        <v>0.92</v>
      </c>
      <c r="Q346" t="s">
        <v>33</v>
      </c>
      <c r="R346" s="9" t="s">
        <v>34</v>
      </c>
      <c r="S346" s="9" t="s">
        <v>35</v>
      </c>
      <c r="T346" s="10">
        <v>22688</v>
      </c>
      <c r="U346" s="9" t="s">
        <v>36</v>
      </c>
      <c r="V346" s="9" t="s">
        <v>24</v>
      </c>
      <c r="W346" s="9" t="s">
        <v>25</v>
      </c>
    </row>
    <row r="347" spans="1:23" x14ac:dyDescent="0.25">
      <c r="A347" s="1">
        <v>44685</v>
      </c>
      <c r="B347" s="9" t="s">
        <v>37</v>
      </c>
      <c r="C347" s="10">
        <v>372</v>
      </c>
      <c r="D347" s="9" t="s">
        <v>51</v>
      </c>
      <c r="E347" s="3">
        <v>1000</v>
      </c>
      <c r="F347" s="10">
        <v>86</v>
      </c>
      <c r="G347">
        <v>74</v>
      </c>
      <c r="H347" s="3">
        <v>2500</v>
      </c>
      <c r="I347" s="3">
        <f>SalesData[[#This Row],[cost_price]]*SalesData[[#This Row],[sales_quantity]]</f>
        <v>74000</v>
      </c>
      <c r="J347" s="3">
        <v>185000</v>
      </c>
      <c r="K347" s="4">
        <f>((SalesData[[#This Row],[Total Profit]]/SalesData[[#This Row],[total_revenue]])*100)/100</f>
        <v>0.6</v>
      </c>
      <c r="L347" s="3">
        <f>SalesData[[#This Row],[total_revenue]]-SalesData[[#This Row],[Total Cost]]</f>
        <v>111000</v>
      </c>
      <c r="M347" s="4">
        <v>0.1</v>
      </c>
      <c r="N347" s="3">
        <v>2250</v>
      </c>
      <c r="O347" s="3">
        <f>IF(SalesData[[#This Row],[discount_given]] &gt; 0, SalesData[[#This Row],[sales_quantity]] * SalesData[[#This Row],[Discount_price]], 0)</f>
        <v>166500</v>
      </c>
      <c r="P347" s="4">
        <f>((SalesData[[#This Row],[Sales with discount]]/SalesData[[#This Row],[total_revenue]])*100)/100</f>
        <v>0.9</v>
      </c>
      <c r="Q347" t="s">
        <v>33</v>
      </c>
      <c r="R347" s="9" t="s">
        <v>29</v>
      </c>
      <c r="S347" s="9" t="s">
        <v>30</v>
      </c>
      <c r="T347" s="10">
        <v>21802</v>
      </c>
      <c r="U347" s="9" t="s">
        <v>23</v>
      </c>
      <c r="V347" s="9" t="s">
        <v>39</v>
      </c>
      <c r="W347" s="9" t="s">
        <v>46</v>
      </c>
    </row>
    <row r="348" spans="1:23" x14ac:dyDescent="0.25">
      <c r="A348" s="1">
        <v>44884</v>
      </c>
      <c r="B348" s="9" t="s">
        <v>26</v>
      </c>
      <c r="C348" s="10">
        <v>373</v>
      </c>
      <c r="D348" s="9" t="s">
        <v>19</v>
      </c>
      <c r="E348" s="3">
        <v>2500</v>
      </c>
      <c r="F348" s="10">
        <v>27</v>
      </c>
      <c r="G348">
        <v>34</v>
      </c>
      <c r="H348" s="3">
        <v>5000</v>
      </c>
      <c r="I348" s="3">
        <f>SalesData[[#This Row],[cost_price]]*SalesData[[#This Row],[sales_quantity]]</f>
        <v>85000</v>
      </c>
      <c r="J348" s="3">
        <v>170000</v>
      </c>
      <c r="K348" s="4">
        <f>((SalesData[[#This Row],[Total Profit]]/SalesData[[#This Row],[total_revenue]])*100)/100</f>
        <v>0.5</v>
      </c>
      <c r="L348" s="3">
        <f>SalesData[[#This Row],[total_revenue]]-SalesData[[#This Row],[Total Cost]]</f>
        <v>85000</v>
      </c>
      <c r="M348" s="4">
        <v>0.06</v>
      </c>
      <c r="N348" s="3">
        <v>4700</v>
      </c>
      <c r="O348" s="3">
        <f>IF(SalesData[[#This Row],[discount_given]] &gt; 0, SalesData[[#This Row],[sales_quantity]] * SalesData[[#This Row],[Discount_price]], 0)</f>
        <v>159800</v>
      </c>
      <c r="P348" s="4">
        <f>((SalesData[[#This Row],[Sales with discount]]/SalesData[[#This Row],[total_revenue]])*100)/100</f>
        <v>0.94</v>
      </c>
      <c r="Q348" t="s">
        <v>33</v>
      </c>
      <c r="R348" s="9" t="s">
        <v>29</v>
      </c>
      <c r="S348" s="9" t="s">
        <v>22</v>
      </c>
      <c r="T348" s="10">
        <v>21274</v>
      </c>
      <c r="U348" s="9" t="s">
        <v>36</v>
      </c>
      <c r="V348" s="9" t="s">
        <v>39</v>
      </c>
      <c r="W348" s="9" t="s">
        <v>31</v>
      </c>
    </row>
    <row r="349" spans="1:23" x14ac:dyDescent="0.25">
      <c r="A349" s="1">
        <v>45046</v>
      </c>
      <c r="B349" s="9" t="s">
        <v>49</v>
      </c>
      <c r="C349" s="10">
        <v>375</v>
      </c>
      <c r="D349" s="9" t="s">
        <v>19</v>
      </c>
      <c r="E349" s="3">
        <v>2500</v>
      </c>
      <c r="F349" s="10">
        <v>112</v>
      </c>
      <c r="G349">
        <v>28</v>
      </c>
      <c r="H349" s="3">
        <v>5000</v>
      </c>
      <c r="I349" s="3">
        <f>SalesData[[#This Row],[cost_price]]*SalesData[[#This Row],[sales_quantity]]</f>
        <v>70000</v>
      </c>
      <c r="J349" s="3">
        <v>140000</v>
      </c>
      <c r="K349" s="4">
        <f>((SalesData[[#This Row],[Total Profit]]/SalesData[[#This Row],[total_revenue]])*100)/100</f>
        <v>0.5</v>
      </c>
      <c r="L349" s="3">
        <f>SalesData[[#This Row],[total_revenue]]-SalesData[[#This Row],[Total Cost]]</f>
        <v>70000</v>
      </c>
      <c r="M349" s="4">
        <v>0</v>
      </c>
      <c r="N349" s="3">
        <v>5000</v>
      </c>
      <c r="O349" s="3">
        <f>IF(SalesData[[#This Row],[discount_given]] &gt; 0, SalesData[[#This Row],[sales_quantity]] * SalesData[[#This Row],[Discount_price]], 0)</f>
        <v>0</v>
      </c>
      <c r="P349" s="4">
        <f>((SalesData[[#This Row],[Sales with discount]]/SalesData[[#This Row],[total_revenue]])*100)/100</f>
        <v>0</v>
      </c>
      <c r="Q349" t="s">
        <v>33</v>
      </c>
      <c r="R349" s="9" t="s">
        <v>29</v>
      </c>
      <c r="S349" s="9" t="s">
        <v>30</v>
      </c>
      <c r="T349" s="10">
        <v>22470</v>
      </c>
      <c r="U349" s="9" t="s">
        <v>36</v>
      </c>
      <c r="V349" s="9" t="s">
        <v>40</v>
      </c>
      <c r="W349" s="9" t="s">
        <v>46</v>
      </c>
    </row>
    <row r="350" spans="1:23" x14ac:dyDescent="0.25">
      <c r="A350" s="1">
        <v>44824</v>
      </c>
      <c r="B350" s="9" t="s">
        <v>18</v>
      </c>
      <c r="C350" s="10">
        <v>377</v>
      </c>
      <c r="D350" s="9" t="s">
        <v>45</v>
      </c>
      <c r="E350" s="3">
        <v>3000</v>
      </c>
      <c r="F350" s="10">
        <v>102</v>
      </c>
      <c r="G350">
        <v>33</v>
      </c>
      <c r="H350" s="3">
        <v>7000</v>
      </c>
      <c r="I350" s="3">
        <f>SalesData[[#This Row],[cost_price]]*SalesData[[#This Row],[sales_quantity]]</f>
        <v>99000</v>
      </c>
      <c r="J350" s="3">
        <v>231000</v>
      </c>
      <c r="K350" s="4">
        <f>((SalesData[[#This Row],[Total Profit]]/SalesData[[#This Row],[total_revenue]])*100)/100</f>
        <v>0.5714285714285714</v>
      </c>
      <c r="L350" s="3">
        <f>SalesData[[#This Row],[total_revenue]]-SalesData[[#This Row],[Total Cost]]</f>
        <v>132000</v>
      </c>
      <c r="M350" s="4">
        <v>0.01</v>
      </c>
      <c r="N350" s="3">
        <v>6930</v>
      </c>
      <c r="O350" s="3">
        <f>IF(SalesData[[#This Row],[discount_given]] &gt; 0, SalesData[[#This Row],[sales_quantity]] * SalesData[[#This Row],[Discount_price]], 0)</f>
        <v>228690</v>
      </c>
      <c r="P350" s="4">
        <f>((SalesData[[#This Row],[Sales with discount]]/SalesData[[#This Row],[total_revenue]])*100)/100</f>
        <v>0.99</v>
      </c>
      <c r="Q350" t="s">
        <v>50</v>
      </c>
      <c r="R350" s="9" t="s">
        <v>34</v>
      </c>
      <c r="S350" s="9" t="s">
        <v>35</v>
      </c>
      <c r="T350" s="10">
        <v>21865</v>
      </c>
      <c r="U350" s="9" t="s">
        <v>23</v>
      </c>
      <c r="V350" s="9" t="s">
        <v>40</v>
      </c>
      <c r="W350" s="9" t="s">
        <v>25</v>
      </c>
    </row>
    <row r="351" spans="1:23" x14ac:dyDescent="0.25">
      <c r="A351" s="1">
        <v>45152</v>
      </c>
      <c r="B351" s="9" t="s">
        <v>41</v>
      </c>
      <c r="C351" s="10">
        <v>378</v>
      </c>
      <c r="D351" s="9" t="s">
        <v>51</v>
      </c>
      <c r="E351" s="3">
        <v>1000</v>
      </c>
      <c r="F351" s="10">
        <v>144</v>
      </c>
      <c r="G351">
        <v>83</v>
      </c>
      <c r="H351" s="3">
        <v>2500</v>
      </c>
      <c r="I351" s="3">
        <f>SalesData[[#This Row],[cost_price]]*SalesData[[#This Row],[sales_quantity]]</f>
        <v>83000</v>
      </c>
      <c r="J351" s="3">
        <v>207500</v>
      </c>
      <c r="K351" s="4">
        <f>((SalesData[[#This Row],[Total Profit]]/SalesData[[#This Row],[total_revenue]])*100)/100</f>
        <v>0.6</v>
      </c>
      <c r="L351" s="3">
        <f>SalesData[[#This Row],[total_revenue]]-SalesData[[#This Row],[Total Cost]]</f>
        <v>124500</v>
      </c>
      <c r="M351" s="4">
        <v>0.08</v>
      </c>
      <c r="N351" s="3">
        <v>2300</v>
      </c>
      <c r="O351" s="3">
        <f>IF(SalesData[[#This Row],[discount_given]] &gt; 0, SalesData[[#This Row],[sales_quantity]] * SalesData[[#This Row],[Discount_price]], 0)</f>
        <v>190900</v>
      </c>
      <c r="P351" s="4">
        <f>((SalesData[[#This Row],[Sales with discount]]/SalesData[[#This Row],[total_revenue]])*100)/100</f>
        <v>0.92</v>
      </c>
      <c r="Q351" t="s">
        <v>28</v>
      </c>
      <c r="R351" s="9" t="s">
        <v>21</v>
      </c>
      <c r="S351" s="9" t="s">
        <v>35</v>
      </c>
      <c r="T351" s="10">
        <v>21767</v>
      </c>
      <c r="U351" s="9" t="s">
        <v>36</v>
      </c>
      <c r="V351" s="9" t="s">
        <v>40</v>
      </c>
      <c r="W351" s="9" t="s">
        <v>31</v>
      </c>
    </row>
    <row r="352" spans="1:23" x14ac:dyDescent="0.25">
      <c r="A352" s="1">
        <v>44469</v>
      </c>
      <c r="B352" s="9" t="s">
        <v>26</v>
      </c>
      <c r="C352" s="10">
        <v>380</v>
      </c>
      <c r="D352" s="9" t="s">
        <v>27</v>
      </c>
      <c r="E352" s="3">
        <v>1500</v>
      </c>
      <c r="F352" s="10">
        <v>109</v>
      </c>
      <c r="G352">
        <v>39</v>
      </c>
      <c r="H352" s="3">
        <v>3000</v>
      </c>
      <c r="I352" s="3">
        <f>SalesData[[#This Row],[cost_price]]*SalesData[[#This Row],[sales_quantity]]</f>
        <v>58500</v>
      </c>
      <c r="J352" s="3">
        <v>117000</v>
      </c>
      <c r="K352" s="4">
        <f>((SalesData[[#This Row],[Total Profit]]/SalesData[[#This Row],[total_revenue]])*100)/100</f>
        <v>0.5</v>
      </c>
      <c r="L352" s="3">
        <f>SalesData[[#This Row],[total_revenue]]-SalesData[[#This Row],[Total Cost]]</f>
        <v>58500</v>
      </c>
      <c r="M352" s="4">
        <v>0</v>
      </c>
      <c r="N352" s="3">
        <v>3000</v>
      </c>
      <c r="O352" s="3">
        <f>IF(SalesData[[#This Row],[discount_given]] &gt; 0, SalesData[[#This Row],[sales_quantity]] * SalesData[[#This Row],[Discount_price]], 0)</f>
        <v>0</v>
      </c>
      <c r="P352" s="4">
        <f>((SalesData[[#This Row],[Sales with discount]]/SalesData[[#This Row],[total_revenue]])*100)/100</f>
        <v>0</v>
      </c>
      <c r="Q352" t="s">
        <v>38</v>
      </c>
      <c r="R352" s="9" t="s">
        <v>29</v>
      </c>
      <c r="S352" s="9" t="s">
        <v>35</v>
      </c>
      <c r="T352" s="10">
        <v>21789</v>
      </c>
      <c r="U352" s="9" t="s">
        <v>23</v>
      </c>
      <c r="V352" s="9" t="s">
        <v>40</v>
      </c>
      <c r="W352" s="9" t="s">
        <v>25</v>
      </c>
    </row>
    <row r="353" spans="1:23" x14ac:dyDescent="0.25">
      <c r="A353" s="1">
        <v>45202</v>
      </c>
      <c r="B353" s="9" t="s">
        <v>43</v>
      </c>
      <c r="C353" s="10">
        <v>382</v>
      </c>
      <c r="D353" s="9" t="s">
        <v>51</v>
      </c>
      <c r="E353" s="3">
        <v>1000</v>
      </c>
      <c r="F353" s="10">
        <v>86</v>
      </c>
      <c r="G353">
        <v>2</v>
      </c>
      <c r="H353" s="3">
        <v>2500</v>
      </c>
      <c r="I353" s="3">
        <f>SalesData[[#This Row],[cost_price]]*SalesData[[#This Row],[sales_quantity]]</f>
        <v>2000</v>
      </c>
      <c r="J353" s="3">
        <v>5000</v>
      </c>
      <c r="K353" s="4">
        <f>((SalesData[[#This Row],[Total Profit]]/SalesData[[#This Row],[total_revenue]])*100)/100</f>
        <v>0.6</v>
      </c>
      <c r="L353" s="3">
        <f>SalesData[[#This Row],[total_revenue]]-SalesData[[#This Row],[Total Cost]]</f>
        <v>3000</v>
      </c>
      <c r="M353" s="4">
        <v>0.03</v>
      </c>
      <c r="N353" s="3">
        <v>2425</v>
      </c>
      <c r="O353" s="3">
        <f>IF(SalesData[[#This Row],[discount_given]] &gt; 0, SalesData[[#This Row],[sales_quantity]] * SalesData[[#This Row],[Discount_price]], 0)</f>
        <v>4850</v>
      </c>
      <c r="P353" s="4">
        <f>((SalesData[[#This Row],[Sales with discount]]/SalesData[[#This Row],[total_revenue]])*100)/100</f>
        <v>0.97</v>
      </c>
      <c r="Q353" t="s">
        <v>38</v>
      </c>
      <c r="R353" s="9" t="s">
        <v>21</v>
      </c>
      <c r="S353" s="9" t="s">
        <v>35</v>
      </c>
      <c r="T353" s="10">
        <v>21060</v>
      </c>
      <c r="U353" s="9" t="s">
        <v>23</v>
      </c>
      <c r="V353" s="9" t="s">
        <v>39</v>
      </c>
      <c r="W353" s="9" t="s">
        <v>25</v>
      </c>
    </row>
    <row r="354" spans="1:23" x14ac:dyDescent="0.25">
      <c r="A354" s="1">
        <v>44509</v>
      </c>
      <c r="B354" s="9" t="s">
        <v>54</v>
      </c>
      <c r="C354" s="10">
        <v>383</v>
      </c>
      <c r="D354" s="9" t="s">
        <v>19</v>
      </c>
      <c r="E354" s="3">
        <v>2500</v>
      </c>
      <c r="F354" s="10">
        <v>76</v>
      </c>
      <c r="G354">
        <v>61</v>
      </c>
      <c r="H354" s="3">
        <v>5000</v>
      </c>
      <c r="I354" s="3">
        <f>SalesData[[#This Row],[cost_price]]*SalesData[[#This Row],[sales_quantity]]</f>
        <v>152500</v>
      </c>
      <c r="J354" s="3">
        <v>305000</v>
      </c>
      <c r="K354" s="4">
        <f>((SalesData[[#This Row],[Total Profit]]/SalesData[[#This Row],[total_revenue]])*100)/100</f>
        <v>0.5</v>
      </c>
      <c r="L354" s="3">
        <f>SalesData[[#This Row],[total_revenue]]-SalesData[[#This Row],[Total Cost]]</f>
        <v>152500</v>
      </c>
      <c r="M354" s="4">
        <v>0.06</v>
      </c>
      <c r="N354" s="3">
        <v>4700</v>
      </c>
      <c r="O354" s="3">
        <f>IF(SalesData[[#This Row],[discount_given]] &gt; 0, SalesData[[#This Row],[sales_quantity]] * SalesData[[#This Row],[Discount_price]], 0)</f>
        <v>286700</v>
      </c>
      <c r="P354" s="4">
        <f>((SalesData[[#This Row],[Sales with discount]]/SalesData[[#This Row],[total_revenue]])*100)/100</f>
        <v>0.94</v>
      </c>
      <c r="Q354" t="s">
        <v>50</v>
      </c>
      <c r="R354" s="9" t="s">
        <v>42</v>
      </c>
      <c r="S354" s="9" t="s">
        <v>35</v>
      </c>
      <c r="T354" s="10">
        <v>22649</v>
      </c>
      <c r="U354" s="9" t="s">
        <v>36</v>
      </c>
      <c r="V354" s="9" t="s">
        <v>39</v>
      </c>
      <c r="W354" s="9" t="s">
        <v>31</v>
      </c>
    </row>
    <row r="355" spans="1:23" x14ac:dyDescent="0.25">
      <c r="A355" s="1">
        <v>44624</v>
      </c>
      <c r="B355" s="9" t="s">
        <v>43</v>
      </c>
      <c r="C355" s="10">
        <v>384</v>
      </c>
      <c r="D355" s="9" t="s">
        <v>45</v>
      </c>
      <c r="E355" s="3">
        <v>3000</v>
      </c>
      <c r="F355" s="10">
        <v>70</v>
      </c>
      <c r="G355">
        <v>63</v>
      </c>
      <c r="H355" s="3">
        <v>7000</v>
      </c>
      <c r="I355" s="3">
        <f>SalesData[[#This Row],[cost_price]]*SalesData[[#This Row],[sales_quantity]]</f>
        <v>189000</v>
      </c>
      <c r="J355" s="3">
        <v>441000</v>
      </c>
      <c r="K355" s="4">
        <f>((SalesData[[#This Row],[Total Profit]]/SalesData[[#This Row],[total_revenue]])*100)/100</f>
        <v>0.5714285714285714</v>
      </c>
      <c r="L355" s="3">
        <f>SalesData[[#This Row],[total_revenue]]-SalesData[[#This Row],[Total Cost]]</f>
        <v>252000</v>
      </c>
      <c r="M355" s="4">
        <v>0.04</v>
      </c>
      <c r="N355" s="3">
        <v>6720</v>
      </c>
      <c r="O355" s="3">
        <f>IF(SalesData[[#This Row],[discount_given]] &gt; 0, SalesData[[#This Row],[sales_quantity]] * SalesData[[#This Row],[Discount_price]], 0)</f>
        <v>423360</v>
      </c>
      <c r="P355" s="4">
        <f>((SalesData[[#This Row],[Sales with discount]]/SalesData[[#This Row],[total_revenue]])*100)/100</f>
        <v>0.96</v>
      </c>
      <c r="Q355" t="s">
        <v>28</v>
      </c>
      <c r="R355" s="9" t="s">
        <v>29</v>
      </c>
      <c r="S355" s="9" t="s">
        <v>30</v>
      </c>
      <c r="T355" s="10">
        <v>22468</v>
      </c>
      <c r="U355" s="9" t="s">
        <v>36</v>
      </c>
      <c r="V355" s="9" t="s">
        <v>40</v>
      </c>
      <c r="W355" s="9" t="s">
        <v>25</v>
      </c>
    </row>
    <row r="356" spans="1:23" x14ac:dyDescent="0.25">
      <c r="A356" s="1">
        <v>45270</v>
      </c>
      <c r="B356" s="9" t="s">
        <v>41</v>
      </c>
      <c r="C356" s="10">
        <v>386</v>
      </c>
      <c r="D356" s="9" t="s">
        <v>27</v>
      </c>
      <c r="E356" s="3">
        <v>1500</v>
      </c>
      <c r="F356" s="10">
        <v>115</v>
      </c>
      <c r="G356">
        <v>78</v>
      </c>
      <c r="H356" s="3">
        <v>3000</v>
      </c>
      <c r="I356" s="3">
        <f>SalesData[[#This Row],[cost_price]]*SalesData[[#This Row],[sales_quantity]]</f>
        <v>117000</v>
      </c>
      <c r="J356" s="3">
        <v>234000</v>
      </c>
      <c r="K356" s="4">
        <f>((SalesData[[#This Row],[Total Profit]]/SalesData[[#This Row],[total_revenue]])*100)/100</f>
        <v>0.5</v>
      </c>
      <c r="L356" s="3">
        <f>SalesData[[#This Row],[total_revenue]]-SalesData[[#This Row],[Total Cost]]</f>
        <v>117000</v>
      </c>
      <c r="M356" s="4">
        <v>0.1</v>
      </c>
      <c r="N356" s="3">
        <v>2700</v>
      </c>
      <c r="O356" s="3">
        <f>IF(SalesData[[#This Row],[discount_given]] &gt; 0, SalesData[[#This Row],[sales_quantity]] * SalesData[[#This Row],[Discount_price]], 0)</f>
        <v>210600</v>
      </c>
      <c r="P356" s="4">
        <f>((SalesData[[#This Row],[Sales with discount]]/SalesData[[#This Row],[total_revenue]])*100)/100</f>
        <v>0.9</v>
      </c>
      <c r="Q356" t="s">
        <v>50</v>
      </c>
      <c r="R356" s="9" t="s">
        <v>42</v>
      </c>
      <c r="S356" s="9" t="s">
        <v>30</v>
      </c>
      <c r="T356" s="10">
        <v>21300</v>
      </c>
      <c r="U356" s="9" t="s">
        <v>36</v>
      </c>
      <c r="V356" s="9" t="s">
        <v>40</v>
      </c>
      <c r="W356" s="9" t="s">
        <v>25</v>
      </c>
    </row>
    <row r="357" spans="1:23" x14ac:dyDescent="0.25">
      <c r="A357" s="1">
        <v>45044</v>
      </c>
      <c r="B357" s="9" t="s">
        <v>43</v>
      </c>
      <c r="C357" s="10">
        <v>387</v>
      </c>
      <c r="D357" s="9" t="s">
        <v>27</v>
      </c>
      <c r="E357" s="3">
        <v>1500</v>
      </c>
      <c r="F357" s="10">
        <v>13</v>
      </c>
      <c r="G357">
        <v>41</v>
      </c>
      <c r="H357" s="3">
        <v>3000</v>
      </c>
      <c r="I357" s="3">
        <f>SalesData[[#This Row],[cost_price]]*SalesData[[#This Row],[sales_quantity]]</f>
        <v>61500</v>
      </c>
      <c r="J357" s="3">
        <v>123000</v>
      </c>
      <c r="K357" s="4">
        <f>((SalesData[[#This Row],[Total Profit]]/SalesData[[#This Row],[total_revenue]])*100)/100</f>
        <v>0.5</v>
      </c>
      <c r="L357" s="3">
        <f>SalesData[[#This Row],[total_revenue]]-SalesData[[#This Row],[Total Cost]]</f>
        <v>61500</v>
      </c>
      <c r="M357" s="4">
        <v>0.05</v>
      </c>
      <c r="N357" s="3">
        <v>2850</v>
      </c>
      <c r="O357" s="3">
        <f>IF(SalesData[[#This Row],[discount_given]] &gt; 0, SalesData[[#This Row],[sales_quantity]] * SalesData[[#This Row],[Discount_price]], 0)</f>
        <v>116850</v>
      </c>
      <c r="P357" s="4">
        <f>((SalesData[[#This Row],[Sales with discount]]/SalesData[[#This Row],[total_revenue]])*100)/100</f>
        <v>0.95</v>
      </c>
      <c r="Q357" t="s">
        <v>50</v>
      </c>
      <c r="R357" s="9" t="s">
        <v>21</v>
      </c>
      <c r="S357" s="9" t="s">
        <v>30</v>
      </c>
      <c r="T357" s="10">
        <v>21202</v>
      </c>
      <c r="U357" s="9" t="s">
        <v>23</v>
      </c>
      <c r="V357" s="9" t="s">
        <v>40</v>
      </c>
      <c r="W357" s="9" t="s">
        <v>31</v>
      </c>
    </row>
    <row r="358" spans="1:23" x14ac:dyDescent="0.25">
      <c r="A358" s="1">
        <v>45020</v>
      </c>
      <c r="B358" s="9" t="s">
        <v>18</v>
      </c>
      <c r="C358" s="10">
        <v>388</v>
      </c>
      <c r="D358" s="9" t="s">
        <v>27</v>
      </c>
      <c r="E358" s="3">
        <v>1500</v>
      </c>
      <c r="F358" s="10">
        <v>133</v>
      </c>
      <c r="G358">
        <v>28</v>
      </c>
      <c r="H358" s="3">
        <v>3000</v>
      </c>
      <c r="I358" s="3">
        <f>SalesData[[#This Row],[cost_price]]*SalesData[[#This Row],[sales_quantity]]</f>
        <v>42000</v>
      </c>
      <c r="J358" s="3">
        <v>84000</v>
      </c>
      <c r="K358" s="4">
        <f>((SalesData[[#This Row],[Total Profit]]/SalesData[[#This Row],[total_revenue]])*100)/100</f>
        <v>0.5</v>
      </c>
      <c r="L358" s="3">
        <f>SalesData[[#This Row],[total_revenue]]-SalesData[[#This Row],[Total Cost]]</f>
        <v>42000</v>
      </c>
      <c r="M358" s="4">
        <v>0.1</v>
      </c>
      <c r="N358" s="3">
        <v>2700</v>
      </c>
      <c r="O358" s="3">
        <f>IF(SalesData[[#This Row],[discount_given]] &gt; 0, SalesData[[#This Row],[sales_quantity]] * SalesData[[#This Row],[Discount_price]], 0)</f>
        <v>75600</v>
      </c>
      <c r="P358" s="4">
        <f>((SalesData[[#This Row],[Sales with discount]]/SalesData[[#This Row],[total_revenue]])*100)/100</f>
        <v>0.9</v>
      </c>
      <c r="Q358" t="s">
        <v>28</v>
      </c>
      <c r="R358" s="9" t="s">
        <v>42</v>
      </c>
      <c r="S358" s="9" t="s">
        <v>22</v>
      </c>
      <c r="T358" s="10">
        <v>22369</v>
      </c>
      <c r="U358" s="9" t="s">
        <v>36</v>
      </c>
      <c r="V358" s="9" t="s">
        <v>24</v>
      </c>
      <c r="W358" s="9" t="s">
        <v>25</v>
      </c>
    </row>
    <row r="359" spans="1:23" x14ac:dyDescent="0.25">
      <c r="A359" s="1">
        <v>44680</v>
      </c>
      <c r="B359" s="9" t="s">
        <v>18</v>
      </c>
      <c r="C359" s="10">
        <v>389</v>
      </c>
      <c r="D359" s="9" t="s">
        <v>45</v>
      </c>
      <c r="E359" s="3">
        <v>3000</v>
      </c>
      <c r="F359" s="10">
        <v>76</v>
      </c>
      <c r="G359">
        <v>95</v>
      </c>
      <c r="H359" s="3">
        <v>7000</v>
      </c>
      <c r="I359" s="3">
        <f>SalesData[[#This Row],[cost_price]]*SalesData[[#This Row],[sales_quantity]]</f>
        <v>285000</v>
      </c>
      <c r="J359" s="3">
        <v>665000</v>
      </c>
      <c r="K359" s="4">
        <f>((SalesData[[#This Row],[Total Profit]]/SalesData[[#This Row],[total_revenue]])*100)/100</f>
        <v>0.5714285714285714</v>
      </c>
      <c r="L359" s="3">
        <f>SalesData[[#This Row],[total_revenue]]-SalesData[[#This Row],[Total Cost]]</f>
        <v>380000</v>
      </c>
      <c r="M359" s="4">
        <v>0.05</v>
      </c>
      <c r="N359" s="3">
        <v>6650</v>
      </c>
      <c r="O359" s="3">
        <f>IF(SalesData[[#This Row],[discount_given]] &gt; 0, SalesData[[#This Row],[sales_quantity]] * SalesData[[#This Row],[Discount_price]], 0)</f>
        <v>631750</v>
      </c>
      <c r="P359" s="4">
        <f>((SalesData[[#This Row],[Sales with discount]]/SalesData[[#This Row],[total_revenue]])*100)/100</f>
        <v>0.95</v>
      </c>
      <c r="Q359" t="s">
        <v>33</v>
      </c>
      <c r="R359" s="9" t="s">
        <v>29</v>
      </c>
      <c r="S359" s="9" t="s">
        <v>35</v>
      </c>
      <c r="T359" s="10">
        <v>21537</v>
      </c>
      <c r="U359" s="9" t="s">
        <v>23</v>
      </c>
      <c r="V359" s="9" t="s">
        <v>39</v>
      </c>
      <c r="W359" s="9" t="s">
        <v>25</v>
      </c>
    </row>
    <row r="360" spans="1:23" x14ac:dyDescent="0.25">
      <c r="A360" s="1">
        <v>44466</v>
      </c>
      <c r="B360" s="9" t="s">
        <v>37</v>
      </c>
      <c r="C360" s="10">
        <v>390</v>
      </c>
      <c r="D360" s="9" t="s">
        <v>51</v>
      </c>
      <c r="E360" s="3">
        <v>1000</v>
      </c>
      <c r="F360" s="10">
        <v>110</v>
      </c>
      <c r="G360">
        <v>73</v>
      </c>
      <c r="H360" s="3">
        <v>2500</v>
      </c>
      <c r="I360" s="3">
        <f>SalesData[[#This Row],[cost_price]]*SalesData[[#This Row],[sales_quantity]]</f>
        <v>73000</v>
      </c>
      <c r="J360" s="3">
        <v>182500</v>
      </c>
      <c r="K360" s="4">
        <f>((SalesData[[#This Row],[Total Profit]]/SalesData[[#This Row],[total_revenue]])*100)/100</f>
        <v>0.6</v>
      </c>
      <c r="L360" s="3">
        <f>SalesData[[#This Row],[total_revenue]]-SalesData[[#This Row],[Total Cost]]</f>
        <v>109500</v>
      </c>
      <c r="M360" s="4">
        <v>0.06</v>
      </c>
      <c r="N360" s="3">
        <v>2350</v>
      </c>
      <c r="O360" s="3">
        <f>IF(SalesData[[#This Row],[discount_given]] &gt; 0, SalesData[[#This Row],[sales_quantity]] * SalesData[[#This Row],[Discount_price]], 0)</f>
        <v>171550</v>
      </c>
      <c r="P360" s="4">
        <f>((SalesData[[#This Row],[Sales with discount]]/SalesData[[#This Row],[total_revenue]])*100)/100</f>
        <v>0.94</v>
      </c>
      <c r="Q360" t="s">
        <v>28</v>
      </c>
      <c r="R360" s="9" t="s">
        <v>29</v>
      </c>
      <c r="S360" s="9" t="s">
        <v>22</v>
      </c>
      <c r="T360" s="10">
        <v>21797</v>
      </c>
      <c r="U360" s="9" t="s">
        <v>23</v>
      </c>
      <c r="V360" s="9" t="s">
        <v>39</v>
      </c>
      <c r="W360" s="9" t="s">
        <v>31</v>
      </c>
    </row>
    <row r="361" spans="1:23" x14ac:dyDescent="0.25">
      <c r="A361" s="1">
        <v>44986</v>
      </c>
      <c r="B361" s="9" t="s">
        <v>49</v>
      </c>
      <c r="C361" s="10">
        <v>391</v>
      </c>
      <c r="D361" s="9" t="s">
        <v>27</v>
      </c>
      <c r="E361" s="3">
        <v>1500</v>
      </c>
      <c r="F361" s="10">
        <v>78</v>
      </c>
      <c r="G361">
        <v>8</v>
      </c>
      <c r="H361" s="3">
        <v>3000</v>
      </c>
      <c r="I361" s="3">
        <f>SalesData[[#This Row],[cost_price]]*SalesData[[#This Row],[sales_quantity]]</f>
        <v>12000</v>
      </c>
      <c r="J361" s="3">
        <v>24000</v>
      </c>
      <c r="K361" s="4">
        <f>((SalesData[[#This Row],[Total Profit]]/SalesData[[#This Row],[total_revenue]])*100)/100</f>
        <v>0.5</v>
      </c>
      <c r="L361" s="3">
        <f>SalesData[[#This Row],[total_revenue]]-SalesData[[#This Row],[Total Cost]]</f>
        <v>12000</v>
      </c>
      <c r="M361" s="4">
        <v>0.04</v>
      </c>
      <c r="N361" s="3">
        <v>2880</v>
      </c>
      <c r="O361" s="3">
        <f>IF(SalesData[[#This Row],[discount_given]] &gt; 0, SalesData[[#This Row],[sales_quantity]] * SalesData[[#This Row],[Discount_price]], 0)</f>
        <v>23040</v>
      </c>
      <c r="P361" s="4">
        <f>((SalesData[[#This Row],[Sales with discount]]/SalesData[[#This Row],[total_revenue]])*100)/100</f>
        <v>0.96</v>
      </c>
      <c r="Q361" t="s">
        <v>20</v>
      </c>
      <c r="R361" s="9" t="s">
        <v>29</v>
      </c>
      <c r="S361" s="9" t="s">
        <v>22</v>
      </c>
      <c r="T361" s="10">
        <v>22151</v>
      </c>
      <c r="U361" s="9" t="s">
        <v>36</v>
      </c>
      <c r="V361" s="9" t="s">
        <v>24</v>
      </c>
      <c r="W361" s="9" t="s">
        <v>46</v>
      </c>
    </row>
    <row r="362" spans="1:23" x14ac:dyDescent="0.25">
      <c r="A362" s="1">
        <v>44662</v>
      </c>
      <c r="B362" s="9" t="s">
        <v>54</v>
      </c>
      <c r="C362" s="10">
        <v>392</v>
      </c>
      <c r="D362" s="9" t="s">
        <v>27</v>
      </c>
      <c r="E362" s="3">
        <v>1500</v>
      </c>
      <c r="F362" s="10">
        <v>70</v>
      </c>
      <c r="G362">
        <v>24</v>
      </c>
      <c r="H362" s="3">
        <v>3000</v>
      </c>
      <c r="I362" s="3">
        <f>SalesData[[#This Row],[cost_price]]*SalesData[[#This Row],[sales_quantity]]</f>
        <v>36000</v>
      </c>
      <c r="J362" s="3">
        <v>72000</v>
      </c>
      <c r="K362" s="4">
        <f>((SalesData[[#This Row],[Total Profit]]/SalesData[[#This Row],[total_revenue]])*100)/100</f>
        <v>0.5</v>
      </c>
      <c r="L362" s="3">
        <f>SalesData[[#This Row],[total_revenue]]-SalesData[[#This Row],[Total Cost]]</f>
        <v>36000</v>
      </c>
      <c r="M362" s="4">
        <v>0.01</v>
      </c>
      <c r="N362" s="3">
        <v>2970</v>
      </c>
      <c r="O362" s="3">
        <f>IF(SalesData[[#This Row],[discount_given]] &gt; 0, SalesData[[#This Row],[sales_quantity]] * SalesData[[#This Row],[Discount_price]], 0)</f>
        <v>71280</v>
      </c>
      <c r="P362" s="4">
        <f>((SalesData[[#This Row],[Sales with discount]]/SalesData[[#This Row],[total_revenue]])*100)/100</f>
        <v>0.99</v>
      </c>
      <c r="Q362" t="s">
        <v>38</v>
      </c>
      <c r="R362" s="9" t="s">
        <v>42</v>
      </c>
      <c r="S362" s="9" t="s">
        <v>30</v>
      </c>
      <c r="T362" s="10">
        <v>21567</v>
      </c>
      <c r="U362" s="9" t="s">
        <v>36</v>
      </c>
      <c r="V362" s="9" t="s">
        <v>40</v>
      </c>
      <c r="W362" s="9" t="s">
        <v>25</v>
      </c>
    </row>
    <row r="363" spans="1:23" x14ac:dyDescent="0.25">
      <c r="A363" s="1">
        <v>44459</v>
      </c>
      <c r="B363" s="9" t="s">
        <v>41</v>
      </c>
      <c r="C363" s="10">
        <v>394</v>
      </c>
      <c r="D363" s="9" t="s">
        <v>48</v>
      </c>
      <c r="E363" s="3">
        <v>1500</v>
      </c>
      <c r="F363" s="10">
        <v>125</v>
      </c>
      <c r="G363">
        <v>69</v>
      </c>
      <c r="H363" s="3">
        <v>3500</v>
      </c>
      <c r="I363" s="3">
        <f>SalesData[[#This Row],[cost_price]]*SalesData[[#This Row],[sales_quantity]]</f>
        <v>103500</v>
      </c>
      <c r="J363" s="3">
        <v>241500</v>
      </c>
      <c r="K363" s="4">
        <f>((SalesData[[#This Row],[Total Profit]]/SalesData[[#This Row],[total_revenue]])*100)/100</f>
        <v>0.5714285714285714</v>
      </c>
      <c r="L363" s="3">
        <f>SalesData[[#This Row],[total_revenue]]-SalesData[[#This Row],[Total Cost]]</f>
        <v>138000</v>
      </c>
      <c r="M363" s="4">
        <v>7.0000000000000007E-2</v>
      </c>
      <c r="N363" s="3">
        <v>3255</v>
      </c>
      <c r="O363" s="3">
        <f>IF(SalesData[[#This Row],[discount_given]] &gt; 0, SalesData[[#This Row],[sales_quantity]] * SalesData[[#This Row],[Discount_price]], 0)</f>
        <v>224595</v>
      </c>
      <c r="P363" s="4">
        <f>((SalesData[[#This Row],[Sales with discount]]/SalesData[[#This Row],[total_revenue]])*100)/100</f>
        <v>0.93</v>
      </c>
      <c r="Q363" t="s">
        <v>28</v>
      </c>
      <c r="R363" s="9" t="s">
        <v>34</v>
      </c>
      <c r="S363" s="9" t="s">
        <v>30</v>
      </c>
      <c r="T363" s="10">
        <v>21054</v>
      </c>
      <c r="U363" s="9" t="s">
        <v>36</v>
      </c>
      <c r="V363" s="9" t="s">
        <v>24</v>
      </c>
      <c r="W363" s="9" t="s">
        <v>25</v>
      </c>
    </row>
    <row r="364" spans="1:23" x14ac:dyDescent="0.25">
      <c r="A364" s="1">
        <v>44638</v>
      </c>
      <c r="B364" s="9" t="s">
        <v>37</v>
      </c>
      <c r="C364" s="10">
        <v>395</v>
      </c>
      <c r="D364" s="9" t="s">
        <v>27</v>
      </c>
      <c r="E364" s="3">
        <v>1500</v>
      </c>
      <c r="F364" s="10">
        <v>17</v>
      </c>
      <c r="G364">
        <v>99</v>
      </c>
      <c r="H364" s="3">
        <v>3000</v>
      </c>
      <c r="I364" s="3">
        <f>SalesData[[#This Row],[cost_price]]*SalesData[[#This Row],[sales_quantity]]</f>
        <v>148500</v>
      </c>
      <c r="J364" s="3">
        <v>297000</v>
      </c>
      <c r="K364" s="4">
        <f>((SalesData[[#This Row],[Total Profit]]/SalesData[[#This Row],[total_revenue]])*100)/100</f>
        <v>0.5</v>
      </c>
      <c r="L364" s="3">
        <f>SalesData[[#This Row],[total_revenue]]-SalesData[[#This Row],[Total Cost]]</f>
        <v>148500</v>
      </c>
      <c r="M364" s="4">
        <v>0.08</v>
      </c>
      <c r="N364" s="3">
        <v>2760</v>
      </c>
      <c r="O364" s="3">
        <f>IF(SalesData[[#This Row],[discount_given]] &gt; 0, SalesData[[#This Row],[sales_quantity]] * SalesData[[#This Row],[Discount_price]], 0)</f>
        <v>273240</v>
      </c>
      <c r="P364" s="4">
        <f>((SalesData[[#This Row],[Sales with discount]]/SalesData[[#This Row],[total_revenue]])*100)/100</f>
        <v>0.92</v>
      </c>
      <c r="Q364" t="s">
        <v>20</v>
      </c>
      <c r="R364" s="9" t="s">
        <v>21</v>
      </c>
      <c r="S364" s="9" t="s">
        <v>22</v>
      </c>
      <c r="T364" s="10">
        <v>22009</v>
      </c>
      <c r="U364" s="9" t="s">
        <v>23</v>
      </c>
      <c r="V364" s="9" t="s">
        <v>40</v>
      </c>
      <c r="W364" s="9" t="s">
        <v>46</v>
      </c>
    </row>
    <row r="365" spans="1:23" x14ac:dyDescent="0.25">
      <c r="A365" s="1">
        <v>44783</v>
      </c>
      <c r="B365" s="9" t="s">
        <v>18</v>
      </c>
      <c r="C365" s="10">
        <v>396</v>
      </c>
      <c r="D365" s="9" t="s">
        <v>45</v>
      </c>
      <c r="E365" s="3">
        <v>3000</v>
      </c>
      <c r="F365" s="10">
        <v>36</v>
      </c>
      <c r="G365">
        <v>90</v>
      </c>
      <c r="H365" s="3">
        <v>7000</v>
      </c>
      <c r="I365" s="3">
        <f>SalesData[[#This Row],[cost_price]]*SalesData[[#This Row],[sales_quantity]]</f>
        <v>270000</v>
      </c>
      <c r="J365" s="3">
        <v>630000</v>
      </c>
      <c r="K365" s="4">
        <f>((SalesData[[#This Row],[Total Profit]]/SalesData[[#This Row],[total_revenue]])*100)/100</f>
        <v>0.5714285714285714</v>
      </c>
      <c r="L365" s="3">
        <f>SalesData[[#This Row],[total_revenue]]-SalesData[[#This Row],[Total Cost]]</f>
        <v>360000</v>
      </c>
      <c r="M365" s="4">
        <v>0.01</v>
      </c>
      <c r="N365" s="3">
        <v>6930</v>
      </c>
      <c r="O365" s="3">
        <f>IF(SalesData[[#This Row],[discount_given]] &gt; 0, SalesData[[#This Row],[sales_quantity]] * SalesData[[#This Row],[Discount_price]], 0)</f>
        <v>623700</v>
      </c>
      <c r="P365" s="4">
        <f>((SalesData[[#This Row],[Sales with discount]]/SalesData[[#This Row],[total_revenue]])*100)/100</f>
        <v>0.99</v>
      </c>
      <c r="Q365" t="s">
        <v>50</v>
      </c>
      <c r="R365" s="9" t="s">
        <v>42</v>
      </c>
      <c r="S365" s="9" t="s">
        <v>30</v>
      </c>
      <c r="T365" s="10">
        <v>21624</v>
      </c>
      <c r="U365" s="9" t="s">
        <v>23</v>
      </c>
      <c r="V365" s="9" t="s">
        <v>24</v>
      </c>
      <c r="W365" s="9" t="s">
        <v>25</v>
      </c>
    </row>
    <row r="366" spans="1:23" x14ac:dyDescent="0.25">
      <c r="A366" s="1">
        <v>45221</v>
      </c>
      <c r="B366" s="9" t="s">
        <v>41</v>
      </c>
      <c r="C366" s="10">
        <v>397</v>
      </c>
      <c r="D366" s="9" t="s">
        <v>19</v>
      </c>
      <c r="E366" s="3">
        <v>2500</v>
      </c>
      <c r="F366" s="10">
        <v>38</v>
      </c>
      <c r="G366">
        <v>86</v>
      </c>
      <c r="H366" s="3">
        <v>5000</v>
      </c>
      <c r="I366" s="3">
        <f>SalesData[[#This Row],[cost_price]]*SalesData[[#This Row],[sales_quantity]]</f>
        <v>215000</v>
      </c>
      <c r="J366" s="3">
        <v>430000</v>
      </c>
      <c r="K366" s="4">
        <f>((SalesData[[#This Row],[Total Profit]]/SalesData[[#This Row],[total_revenue]])*100)/100</f>
        <v>0.5</v>
      </c>
      <c r="L366" s="3">
        <f>SalesData[[#This Row],[total_revenue]]-SalesData[[#This Row],[Total Cost]]</f>
        <v>215000</v>
      </c>
      <c r="M366" s="4">
        <v>0.08</v>
      </c>
      <c r="N366" s="3">
        <v>4600</v>
      </c>
      <c r="O366" s="3">
        <f>IF(SalesData[[#This Row],[discount_given]] &gt; 0, SalesData[[#This Row],[sales_quantity]] * SalesData[[#This Row],[Discount_price]], 0)</f>
        <v>395600</v>
      </c>
      <c r="P366" s="4">
        <f>((SalesData[[#This Row],[Sales with discount]]/SalesData[[#This Row],[total_revenue]])*100)/100</f>
        <v>0.92</v>
      </c>
      <c r="Q366" t="s">
        <v>50</v>
      </c>
      <c r="R366" s="9" t="s">
        <v>21</v>
      </c>
      <c r="S366" s="9" t="s">
        <v>35</v>
      </c>
      <c r="T366" s="10">
        <v>21665</v>
      </c>
      <c r="U366" s="9" t="s">
        <v>23</v>
      </c>
      <c r="V366" s="9" t="s">
        <v>39</v>
      </c>
      <c r="W366" s="9" t="s">
        <v>46</v>
      </c>
    </row>
    <row r="367" spans="1:23" x14ac:dyDescent="0.25">
      <c r="A367" s="1">
        <v>44534</v>
      </c>
      <c r="B367" s="9" t="s">
        <v>18</v>
      </c>
      <c r="C367" s="10">
        <v>398</v>
      </c>
      <c r="D367" s="9" t="s">
        <v>27</v>
      </c>
      <c r="E367" s="3">
        <v>1500</v>
      </c>
      <c r="F367" s="10">
        <v>90</v>
      </c>
      <c r="G367">
        <v>29</v>
      </c>
      <c r="H367" s="3">
        <v>3000</v>
      </c>
      <c r="I367" s="3">
        <f>SalesData[[#This Row],[cost_price]]*SalesData[[#This Row],[sales_quantity]]</f>
        <v>43500</v>
      </c>
      <c r="J367" s="3">
        <v>87000</v>
      </c>
      <c r="K367" s="4">
        <f>((SalesData[[#This Row],[Total Profit]]/SalesData[[#This Row],[total_revenue]])*100)/100</f>
        <v>0.5</v>
      </c>
      <c r="L367" s="3">
        <f>SalesData[[#This Row],[total_revenue]]-SalesData[[#This Row],[Total Cost]]</f>
        <v>43500</v>
      </c>
      <c r="M367" s="4">
        <v>7.0000000000000007E-2</v>
      </c>
      <c r="N367" s="3">
        <v>2790</v>
      </c>
      <c r="O367" s="3">
        <f>IF(SalesData[[#This Row],[discount_given]] &gt; 0, SalesData[[#This Row],[sales_quantity]] * SalesData[[#This Row],[Discount_price]], 0)</f>
        <v>80910</v>
      </c>
      <c r="P367" s="4">
        <f>((SalesData[[#This Row],[Sales with discount]]/SalesData[[#This Row],[total_revenue]])*100)/100</f>
        <v>0.93</v>
      </c>
      <c r="Q367" t="s">
        <v>33</v>
      </c>
      <c r="R367" s="9" t="s">
        <v>42</v>
      </c>
      <c r="S367" s="9" t="s">
        <v>35</v>
      </c>
      <c r="T367" s="10">
        <v>22822</v>
      </c>
      <c r="U367" s="9" t="s">
        <v>36</v>
      </c>
      <c r="V367" s="9" t="s">
        <v>24</v>
      </c>
      <c r="W367" s="9" t="s">
        <v>25</v>
      </c>
    </row>
    <row r="368" spans="1:23" x14ac:dyDescent="0.25">
      <c r="A368" s="1">
        <v>44871</v>
      </c>
      <c r="B368" s="9" t="s">
        <v>47</v>
      </c>
      <c r="C368" s="10">
        <v>399</v>
      </c>
      <c r="D368" s="9" t="s">
        <v>48</v>
      </c>
      <c r="E368" s="3">
        <v>1500</v>
      </c>
      <c r="F368" s="10">
        <v>11</v>
      </c>
      <c r="G368">
        <v>45</v>
      </c>
      <c r="H368" s="3">
        <v>3500</v>
      </c>
      <c r="I368" s="3">
        <f>SalesData[[#This Row],[cost_price]]*SalesData[[#This Row],[sales_quantity]]</f>
        <v>67500</v>
      </c>
      <c r="J368" s="3">
        <v>157500</v>
      </c>
      <c r="K368" s="4">
        <f>((SalesData[[#This Row],[Total Profit]]/SalesData[[#This Row],[total_revenue]])*100)/100</f>
        <v>0.5714285714285714</v>
      </c>
      <c r="L368" s="3">
        <f>SalesData[[#This Row],[total_revenue]]-SalesData[[#This Row],[Total Cost]]</f>
        <v>90000</v>
      </c>
      <c r="M368" s="4">
        <v>0</v>
      </c>
      <c r="N368" s="3">
        <v>3500</v>
      </c>
      <c r="O368" s="3">
        <f>IF(SalesData[[#This Row],[discount_given]] &gt; 0, SalesData[[#This Row],[sales_quantity]] * SalesData[[#This Row],[Discount_price]], 0)</f>
        <v>0</v>
      </c>
      <c r="P368" s="4">
        <f>((SalesData[[#This Row],[Sales with discount]]/SalesData[[#This Row],[total_revenue]])*100)/100</f>
        <v>0</v>
      </c>
      <c r="Q368" t="s">
        <v>20</v>
      </c>
      <c r="R368" s="9" t="s">
        <v>34</v>
      </c>
      <c r="S368" s="9" t="s">
        <v>35</v>
      </c>
      <c r="T368" s="10">
        <v>21768</v>
      </c>
      <c r="U368" s="9" t="s">
        <v>23</v>
      </c>
      <c r="V368" s="9" t="s">
        <v>40</v>
      </c>
      <c r="W368" s="9" t="s">
        <v>46</v>
      </c>
    </row>
    <row r="369" spans="1:23" x14ac:dyDescent="0.25">
      <c r="A369" s="1">
        <v>44594</v>
      </c>
      <c r="B369" s="9" t="s">
        <v>32</v>
      </c>
      <c r="C369" s="10">
        <v>400</v>
      </c>
      <c r="D369" s="9" t="s">
        <v>51</v>
      </c>
      <c r="E369" s="3">
        <v>1000</v>
      </c>
      <c r="F369" s="10">
        <v>140</v>
      </c>
      <c r="G369">
        <v>46</v>
      </c>
      <c r="H369" s="3">
        <v>2500</v>
      </c>
      <c r="I369" s="3">
        <f>SalesData[[#This Row],[cost_price]]*SalesData[[#This Row],[sales_quantity]]</f>
        <v>46000</v>
      </c>
      <c r="J369" s="3">
        <v>115000</v>
      </c>
      <c r="K369" s="4">
        <f>((SalesData[[#This Row],[Total Profit]]/SalesData[[#This Row],[total_revenue]])*100)/100</f>
        <v>0.6</v>
      </c>
      <c r="L369" s="3">
        <f>SalesData[[#This Row],[total_revenue]]-SalesData[[#This Row],[Total Cost]]</f>
        <v>69000</v>
      </c>
      <c r="M369" s="4">
        <v>0.09</v>
      </c>
      <c r="N369" s="3">
        <v>2275</v>
      </c>
      <c r="O369" s="3">
        <f>IF(SalesData[[#This Row],[discount_given]] &gt; 0, SalesData[[#This Row],[sales_quantity]] * SalesData[[#This Row],[Discount_price]], 0)</f>
        <v>104650</v>
      </c>
      <c r="P369" s="4">
        <f>((SalesData[[#This Row],[Sales with discount]]/SalesData[[#This Row],[total_revenue]])*100)/100</f>
        <v>0.91</v>
      </c>
      <c r="Q369" t="s">
        <v>33</v>
      </c>
      <c r="R369" s="9" t="s">
        <v>42</v>
      </c>
      <c r="S369" s="9" t="s">
        <v>35</v>
      </c>
      <c r="T369" s="10">
        <v>22574</v>
      </c>
      <c r="U369" s="9" t="s">
        <v>36</v>
      </c>
      <c r="V369" s="9" t="s">
        <v>39</v>
      </c>
      <c r="W369" s="9" t="s">
        <v>25</v>
      </c>
    </row>
    <row r="370" spans="1:23" x14ac:dyDescent="0.25">
      <c r="A370" s="1">
        <v>44766</v>
      </c>
      <c r="B370" s="9" t="s">
        <v>49</v>
      </c>
      <c r="C370" s="10">
        <v>402</v>
      </c>
      <c r="D370" s="9" t="s">
        <v>45</v>
      </c>
      <c r="E370" s="3">
        <v>3000</v>
      </c>
      <c r="F370" s="10">
        <v>18</v>
      </c>
      <c r="G370">
        <v>74</v>
      </c>
      <c r="H370" s="3">
        <v>7000</v>
      </c>
      <c r="I370" s="3">
        <f>SalesData[[#This Row],[cost_price]]*SalesData[[#This Row],[sales_quantity]]</f>
        <v>222000</v>
      </c>
      <c r="J370" s="3">
        <v>518000</v>
      </c>
      <c r="K370" s="4">
        <f>((SalesData[[#This Row],[Total Profit]]/SalesData[[#This Row],[total_revenue]])*100)/100</f>
        <v>0.5714285714285714</v>
      </c>
      <c r="L370" s="3">
        <f>SalesData[[#This Row],[total_revenue]]-SalesData[[#This Row],[Total Cost]]</f>
        <v>296000</v>
      </c>
      <c r="M370" s="4">
        <v>0.06</v>
      </c>
      <c r="N370" s="3">
        <v>6580</v>
      </c>
      <c r="O370" s="3">
        <f>IF(SalesData[[#This Row],[discount_given]] &gt; 0, SalesData[[#This Row],[sales_quantity]] * SalesData[[#This Row],[Discount_price]], 0)</f>
        <v>486920</v>
      </c>
      <c r="P370" s="4">
        <f>((SalesData[[#This Row],[Sales with discount]]/SalesData[[#This Row],[total_revenue]])*100)/100</f>
        <v>0.94</v>
      </c>
      <c r="Q370" t="s">
        <v>33</v>
      </c>
      <c r="R370" s="9" t="s">
        <v>29</v>
      </c>
      <c r="S370" s="9" t="s">
        <v>35</v>
      </c>
      <c r="T370" s="10">
        <v>21270</v>
      </c>
      <c r="U370" s="9" t="s">
        <v>23</v>
      </c>
      <c r="V370" s="9" t="s">
        <v>40</v>
      </c>
      <c r="W370" s="9" t="s">
        <v>46</v>
      </c>
    </row>
    <row r="371" spans="1:23" x14ac:dyDescent="0.25">
      <c r="A371" s="1">
        <v>45115</v>
      </c>
      <c r="B371" s="9" t="s">
        <v>41</v>
      </c>
      <c r="C371" s="10">
        <v>403</v>
      </c>
      <c r="D371" s="9" t="s">
        <v>45</v>
      </c>
      <c r="E371" s="3">
        <v>3000</v>
      </c>
      <c r="F371" s="10">
        <v>31</v>
      </c>
      <c r="G371">
        <v>85</v>
      </c>
      <c r="H371" s="3">
        <v>7000</v>
      </c>
      <c r="I371" s="3">
        <f>SalesData[[#This Row],[cost_price]]*SalesData[[#This Row],[sales_quantity]]</f>
        <v>255000</v>
      </c>
      <c r="J371" s="3">
        <v>595000</v>
      </c>
      <c r="K371" s="4">
        <f>((SalesData[[#This Row],[Total Profit]]/SalesData[[#This Row],[total_revenue]])*100)/100</f>
        <v>0.5714285714285714</v>
      </c>
      <c r="L371" s="3">
        <f>SalesData[[#This Row],[total_revenue]]-SalesData[[#This Row],[Total Cost]]</f>
        <v>340000</v>
      </c>
      <c r="M371" s="4">
        <v>7.0000000000000007E-2</v>
      </c>
      <c r="N371" s="3">
        <v>6510</v>
      </c>
      <c r="O371" s="3">
        <f>IF(SalesData[[#This Row],[discount_given]] &gt; 0, SalesData[[#This Row],[sales_quantity]] * SalesData[[#This Row],[Discount_price]], 0)</f>
        <v>553350</v>
      </c>
      <c r="P371" s="4">
        <f>((SalesData[[#This Row],[Sales with discount]]/SalesData[[#This Row],[total_revenue]])*100)/100</f>
        <v>0.93</v>
      </c>
      <c r="Q371" t="s">
        <v>33</v>
      </c>
      <c r="R371" s="9" t="s">
        <v>42</v>
      </c>
      <c r="S371" s="9" t="s">
        <v>30</v>
      </c>
      <c r="T371" s="10">
        <v>21182</v>
      </c>
      <c r="U371" s="9" t="s">
        <v>23</v>
      </c>
      <c r="V371" s="9" t="s">
        <v>39</v>
      </c>
      <c r="W371" s="9" t="s">
        <v>46</v>
      </c>
    </row>
    <row r="372" spans="1:23" x14ac:dyDescent="0.25">
      <c r="A372" s="1">
        <v>45180</v>
      </c>
      <c r="B372" s="9" t="s">
        <v>18</v>
      </c>
      <c r="C372" s="10">
        <v>404</v>
      </c>
      <c r="D372" s="9" t="s">
        <v>51</v>
      </c>
      <c r="E372" s="3">
        <v>1000</v>
      </c>
      <c r="F372" s="10">
        <v>117</v>
      </c>
      <c r="G372">
        <v>67</v>
      </c>
      <c r="H372" s="3">
        <v>2500</v>
      </c>
      <c r="I372" s="3">
        <f>SalesData[[#This Row],[cost_price]]*SalesData[[#This Row],[sales_quantity]]</f>
        <v>67000</v>
      </c>
      <c r="J372" s="3">
        <v>167500</v>
      </c>
      <c r="K372" s="4">
        <f>((SalesData[[#This Row],[Total Profit]]/SalesData[[#This Row],[total_revenue]])*100)/100</f>
        <v>0.6</v>
      </c>
      <c r="L372" s="3">
        <f>SalesData[[#This Row],[total_revenue]]-SalesData[[#This Row],[Total Cost]]</f>
        <v>100500</v>
      </c>
      <c r="M372" s="4">
        <v>0.06</v>
      </c>
      <c r="N372" s="3">
        <v>2350</v>
      </c>
      <c r="O372" s="3">
        <f>IF(SalesData[[#This Row],[discount_given]] &gt; 0, SalesData[[#This Row],[sales_quantity]] * SalesData[[#This Row],[Discount_price]], 0)</f>
        <v>157450</v>
      </c>
      <c r="P372" s="4">
        <f>((SalesData[[#This Row],[Sales with discount]]/SalesData[[#This Row],[total_revenue]])*100)/100</f>
        <v>0.94</v>
      </c>
      <c r="Q372" t="s">
        <v>28</v>
      </c>
      <c r="R372" s="9" t="s">
        <v>29</v>
      </c>
      <c r="S372" s="9" t="s">
        <v>22</v>
      </c>
      <c r="T372" s="10">
        <v>21542</v>
      </c>
      <c r="U372" s="9" t="s">
        <v>23</v>
      </c>
      <c r="V372" s="9" t="s">
        <v>40</v>
      </c>
      <c r="W372" s="9" t="s">
        <v>46</v>
      </c>
    </row>
    <row r="373" spans="1:23" x14ac:dyDescent="0.25">
      <c r="A373" s="1">
        <v>45148</v>
      </c>
      <c r="B373" s="9" t="s">
        <v>49</v>
      </c>
      <c r="C373" s="10">
        <v>405</v>
      </c>
      <c r="D373" s="9" t="s">
        <v>51</v>
      </c>
      <c r="E373" s="3">
        <v>1000</v>
      </c>
      <c r="F373" s="10">
        <v>131</v>
      </c>
      <c r="G373">
        <v>2</v>
      </c>
      <c r="H373" s="3">
        <v>2500</v>
      </c>
      <c r="I373" s="3">
        <f>SalesData[[#This Row],[cost_price]]*SalesData[[#This Row],[sales_quantity]]</f>
        <v>2000</v>
      </c>
      <c r="J373" s="3">
        <v>5000</v>
      </c>
      <c r="K373" s="4">
        <f>((SalesData[[#This Row],[Total Profit]]/SalesData[[#This Row],[total_revenue]])*100)/100</f>
        <v>0.6</v>
      </c>
      <c r="L373" s="3">
        <f>SalesData[[#This Row],[total_revenue]]-SalesData[[#This Row],[Total Cost]]</f>
        <v>3000</v>
      </c>
      <c r="M373" s="4">
        <v>0.06</v>
      </c>
      <c r="N373" s="3">
        <v>2350</v>
      </c>
      <c r="O373" s="3">
        <f>IF(SalesData[[#This Row],[discount_given]] &gt; 0, SalesData[[#This Row],[sales_quantity]] * SalesData[[#This Row],[Discount_price]], 0)</f>
        <v>4700</v>
      </c>
      <c r="P373" s="4">
        <f>((SalesData[[#This Row],[Sales with discount]]/SalesData[[#This Row],[total_revenue]])*100)/100</f>
        <v>0.94</v>
      </c>
      <c r="Q373" t="s">
        <v>38</v>
      </c>
      <c r="R373" s="9" t="s">
        <v>29</v>
      </c>
      <c r="S373" s="9" t="s">
        <v>22</v>
      </c>
      <c r="T373" s="10">
        <v>21428</v>
      </c>
      <c r="U373" s="9" t="s">
        <v>36</v>
      </c>
      <c r="V373" s="9" t="s">
        <v>39</v>
      </c>
      <c r="W373" s="9" t="s">
        <v>46</v>
      </c>
    </row>
    <row r="374" spans="1:23" x14ac:dyDescent="0.25">
      <c r="A374" s="1">
        <v>44532</v>
      </c>
      <c r="B374" s="9" t="s">
        <v>37</v>
      </c>
      <c r="C374" s="10">
        <v>406</v>
      </c>
      <c r="D374" s="9" t="s">
        <v>45</v>
      </c>
      <c r="E374" s="3">
        <v>3000</v>
      </c>
      <c r="F374" s="10">
        <v>12</v>
      </c>
      <c r="G374">
        <v>33</v>
      </c>
      <c r="H374" s="3">
        <v>7000</v>
      </c>
      <c r="I374" s="3">
        <f>SalesData[[#This Row],[cost_price]]*SalesData[[#This Row],[sales_quantity]]</f>
        <v>99000</v>
      </c>
      <c r="J374" s="3">
        <v>231000</v>
      </c>
      <c r="K374" s="4">
        <f>((SalesData[[#This Row],[Total Profit]]/SalesData[[#This Row],[total_revenue]])*100)/100</f>
        <v>0.5714285714285714</v>
      </c>
      <c r="L374" s="3">
        <f>SalesData[[#This Row],[total_revenue]]-SalesData[[#This Row],[Total Cost]]</f>
        <v>132000</v>
      </c>
      <c r="M374" s="4">
        <v>0.08</v>
      </c>
      <c r="N374" s="3">
        <v>6440</v>
      </c>
      <c r="O374" s="3">
        <f>IF(SalesData[[#This Row],[discount_given]] &gt; 0, SalesData[[#This Row],[sales_quantity]] * SalesData[[#This Row],[Discount_price]], 0)</f>
        <v>212520</v>
      </c>
      <c r="P374" s="4">
        <f>((SalesData[[#This Row],[Sales with discount]]/SalesData[[#This Row],[total_revenue]])*100)/100</f>
        <v>0.92</v>
      </c>
      <c r="Q374" t="s">
        <v>50</v>
      </c>
      <c r="R374" s="9" t="s">
        <v>34</v>
      </c>
      <c r="S374" s="9" t="s">
        <v>30</v>
      </c>
      <c r="T374" s="10">
        <v>22650</v>
      </c>
      <c r="U374" s="9" t="s">
        <v>36</v>
      </c>
      <c r="V374" s="9" t="s">
        <v>39</v>
      </c>
      <c r="W374" s="9" t="s">
        <v>31</v>
      </c>
    </row>
    <row r="375" spans="1:23" x14ac:dyDescent="0.25">
      <c r="A375" s="1">
        <v>45243</v>
      </c>
      <c r="B375" s="9" t="s">
        <v>52</v>
      </c>
      <c r="C375" s="10">
        <v>407</v>
      </c>
      <c r="D375" s="9" t="s">
        <v>51</v>
      </c>
      <c r="E375" s="3">
        <v>1000</v>
      </c>
      <c r="F375" s="10">
        <v>35</v>
      </c>
      <c r="G375">
        <v>51</v>
      </c>
      <c r="H375" s="3">
        <v>2500</v>
      </c>
      <c r="I375" s="3">
        <f>SalesData[[#This Row],[cost_price]]*SalesData[[#This Row],[sales_quantity]]</f>
        <v>51000</v>
      </c>
      <c r="J375" s="3">
        <v>127500</v>
      </c>
      <c r="K375" s="4">
        <f>((SalesData[[#This Row],[Total Profit]]/SalesData[[#This Row],[total_revenue]])*100)/100</f>
        <v>0.6</v>
      </c>
      <c r="L375" s="3">
        <f>SalesData[[#This Row],[total_revenue]]-SalesData[[#This Row],[Total Cost]]</f>
        <v>76500</v>
      </c>
      <c r="M375" s="4">
        <v>0.1</v>
      </c>
      <c r="N375" s="3">
        <v>2250</v>
      </c>
      <c r="O375" s="3">
        <f>IF(SalesData[[#This Row],[discount_given]] &gt; 0, SalesData[[#This Row],[sales_quantity]] * SalesData[[#This Row],[Discount_price]], 0)</f>
        <v>114750</v>
      </c>
      <c r="P375" s="4">
        <f>((SalesData[[#This Row],[Sales with discount]]/SalesData[[#This Row],[total_revenue]])*100)/100</f>
        <v>0.9</v>
      </c>
      <c r="Q375" t="s">
        <v>33</v>
      </c>
      <c r="R375" s="9" t="s">
        <v>42</v>
      </c>
      <c r="S375" s="9" t="s">
        <v>22</v>
      </c>
      <c r="T375" s="10">
        <v>22171</v>
      </c>
      <c r="U375" s="9" t="s">
        <v>36</v>
      </c>
      <c r="V375" s="9" t="s">
        <v>39</v>
      </c>
      <c r="W375" s="9" t="s">
        <v>25</v>
      </c>
    </row>
    <row r="376" spans="1:23" x14ac:dyDescent="0.25">
      <c r="A376" s="1">
        <v>45037</v>
      </c>
      <c r="B376" s="9" t="s">
        <v>37</v>
      </c>
      <c r="C376" s="10">
        <v>408</v>
      </c>
      <c r="D376" s="9" t="s">
        <v>19</v>
      </c>
      <c r="E376" s="3">
        <v>2500</v>
      </c>
      <c r="F376" s="10">
        <v>43</v>
      </c>
      <c r="G376">
        <v>76</v>
      </c>
      <c r="H376" s="3">
        <v>5000</v>
      </c>
      <c r="I376" s="3">
        <f>SalesData[[#This Row],[cost_price]]*SalesData[[#This Row],[sales_quantity]]</f>
        <v>190000</v>
      </c>
      <c r="J376" s="3">
        <v>380000</v>
      </c>
      <c r="K376" s="4">
        <f>((SalesData[[#This Row],[Total Profit]]/SalesData[[#This Row],[total_revenue]])*100)/100</f>
        <v>0.5</v>
      </c>
      <c r="L376" s="3">
        <f>SalesData[[#This Row],[total_revenue]]-SalesData[[#This Row],[Total Cost]]</f>
        <v>190000</v>
      </c>
      <c r="M376" s="4">
        <v>0</v>
      </c>
      <c r="N376" s="3">
        <v>5000</v>
      </c>
      <c r="O376" s="3">
        <f>IF(SalesData[[#This Row],[discount_given]] &gt; 0, SalesData[[#This Row],[sales_quantity]] * SalesData[[#This Row],[Discount_price]], 0)</f>
        <v>0</v>
      </c>
      <c r="P376" s="4">
        <f>((SalesData[[#This Row],[Sales with discount]]/SalesData[[#This Row],[total_revenue]])*100)/100</f>
        <v>0</v>
      </c>
      <c r="Q376" t="s">
        <v>38</v>
      </c>
      <c r="R376" s="9" t="s">
        <v>34</v>
      </c>
      <c r="S376" s="9" t="s">
        <v>35</v>
      </c>
      <c r="T376" s="10">
        <v>22317</v>
      </c>
      <c r="U376" s="9" t="s">
        <v>36</v>
      </c>
      <c r="V376" s="9" t="s">
        <v>39</v>
      </c>
      <c r="W376" s="9" t="s">
        <v>46</v>
      </c>
    </row>
    <row r="377" spans="1:23" x14ac:dyDescent="0.25">
      <c r="A377" s="1">
        <v>45197</v>
      </c>
      <c r="B377" s="9" t="s">
        <v>43</v>
      </c>
      <c r="C377" s="10">
        <v>409</v>
      </c>
      <c r="D377" s="9" t="s">
        <v>19</v>
      </c>
      <c r="E377" s="3">
        <v>2500</v>
      </c>
      <c r="F377" s="10">
        <v>42</v>
      </c>
      <c r="G377">
        <v>49</v>
      </c>
      <c r="H377" s="3">
        <v>5000</v>
      </c>
      <c r="I377" s="3">
        <f>SalesData[[#This Row],[cost_price]]*SalesData[[#This Row],[sales_quantity]]</f>
        <v>122500</v>
      </c>
      <c r="J377" s="3">
        <v>245000</v>
      </c>
      <c r="K377" s="4">
        <f>((SalesData[[#This Row],[Total Profit]]/SalesData[[#This Row],[total_revenue]])*100)/100</f>
        <v>0.5</v>
      </c>
      <c r="L377" s="3">
        <f>SalesData[[#This Row],[total_revenue]]-SalesData[[#This Row],[Total Cost]]</f>
        <v>122500</v>
      </c>
      <c r="M377" s="4">
        <v>0.02</v>
      </c>
      <c r="N377" s="3">
        <v>4900</v>
      </c>
      <c r="O377" s="3">
        <f>IF(SalesData[[#This Row],[discount_given]] &gt; 0, SalesData[[#This Row],[sales_quantity]] * SalesData[[#This Row],[Discount_price]], 0)</f>
        <v>240100</v>
      </c>
      <c r="P377" s="4">
        <f>((SalesData[[#This Row],[Sales with discount]]/SalesData[[#This Row],[total_revenue]])*100)/100</f>
        <v>0.98</v>
      </c>
      <c r="Q377" t="s">
        <v>28</v>
      </c>
      <c r="R377" s="9" t="s">
        <v>34</v>
      </c>
      <c r="S377" s="9" t="s">
        <v>35</v>
      </c>
      <c r="T377" s="10">
        <v>22418</v>
      </c>
      <c r="U377" s="9" t="s">
        <v>23</v>
      </c>
      <c r="V377" s="9" t="s">
        <v>39</v>
      </c>
      <c r="W377" s="9" t="s">
        <v>46</v>
      </c>
    </row>
    <row r="378" spans="1:23" x14ac:dyDescent="0.25">
      <c r="A378" s="1">
        <v>44433</v>
      </c>
      <c r="B378" s="9" t="s">
        <v>47</v>
      </c>
      <c r="C378" s="10">
        <v>410</v>
      </c>
      <c r="D378" s="9" t="s">
        <v>27</v>
      </c>
      <c r="E378" s="3">
        <v>1500</v>
      </c>
      <c r="F378" s="10">
        <v>42</v>
      </c>
      <c r="G378">
        <v>66</v>
      </c>
      <c r="H378" s="3">
        <v>3000</v>
      </c>
      <c r="I378" s="3">
        <f>SalesData[[#This Row],[cost_price]]*SalesData[[#This Row],[sales_quantity]]</f>
        <v>99000</v>
      </c>
      <c r="J378" s="3">
        <v>198000</v>
      </c>
      <c r="K378" s="4">
        <f>((SalesData[[#This Row],[Total Profit]]/SalesData[[#This Row],[total_revenue]])*100)/100</f>
        <v>0.5</v>
      </c>
      <c r="L378" s="3">
        <f>SalesData[[#This Row],[total_revenue]]-SalesData[[#This Row],[Total Cost]]</f>
        <v>99000</v>
      </c>
      <c r="M378" s="4">
        <v>0.02</v>
      </c>
      <c r="N378" s="3">
        <v>2940</v>
      </c>
      <c r="O378" s="3">
        <f>IF(SalesData[[#This Row],[discount_given]] &gt; 0, SalesData[[#This Row],[sales_quantity]] * SalesData[[#This Row],[Discount_price]], 0)</f>
        <v>194040</v>
      </c>
      <c r="P378" s="4">
        <f>((SalesData[[#This Row],[Sales with discount]]/SalesData[[#This Row],[total_revenue]])*100)/100</f>
        <v>0.98</v>
      </c>
      <c r="Q378" t="s">
        <v>28</v>
      </c>
      <c r="R378" s="9" t="s">
        <v>42</v>
      </c>
      <c r="S378" s="9" t="s">
        <v>22</v>
      </c>
      <c r="T378" s="10">
        <v>21242</v>
      </c>
      <c r="U378" s="9" t="s">
        <v>23</v>
      </c>
      <c r="V378" s="9" t="s">
        <v>39</v>
      </c>
      <c r="W378" s="9" t="s">
        <v>25</v>
      </c>
    </row>
    <row r="379" spans="1:23" x14ac:dyDescent="0.25">
      <c r="A379" s="1">
        <v>44919</v>
      </c>
      <c r="B379" s="9" t="s">
        <v>18</v>
      </c>
      <c r="C379" s="10">
        <v>412</v>
      </c>
      <c r="D379" s="9" t="s">
        <v>48</v>
      </c>
      <c r="E379" s="3">
        <v>1500</v>
      </c>
      <c r="F379" s="10">
        <v>19</v>
      </c>
      <c r="G379">
        <v>52</v>
      </c>
      <c r="H379" s="3">
        <v>3500</v>
      </c>
      <c r="I379" s="3">
        <f>SalesData[[#This Row],[cost_price]]*SalesData[[#This Row],[sales_quantity]]</f>
        <v>78000</v>
      </c>
      <c r="J379" s="3">
        <v>182000</v>
      </c>
      <c r="K379" s="4">
        <f>((SalesData[[#This Row],[Total Profit]]/SalesData[[#This Row],[total_revenue]])*100)/100</f>
        <v>0.5714285714285714</v>
      </c>
      <c r="L379" s="3">
        <f>SalesData[[#This Row],[total_revenue]]-SalesData[[#This Row],[Total Cost]]</f>
        <v>104000</v>
      </c>
      <c r="M379" s="4">
        <v>0.05</v>
      </c>
      <c r="N379" s="3">
        <v>3325</v>
      </c>
      <c r="O379" s="3">
        <f>IF(SalesData[[#This Row],[discount_given]] &gt; 0, SalesData[[#This Row],[sales_quantity]] * SalesData[[#This Row],[Discount_price]], 0)</f>
        <v>172900</v>
      </c>
      <c r="P379" s="4">
        <f>((SalesData[[#This Row],[Sales with discount]]/SalesData[[#This Row],[total_revenue]])*100)/100</f>
        <v>0.95</v>
      </c>
      <c r="Q379" t="s">
        <v>28</v>
      </c>
      <c r="R379" s="9" t="s">
        <v>21</v>
      </c>
      <c r="S379" s="9" t="s">
        <v>30</v>
      </c>
      <c r="T379" s="10">
        <v>22037</v>
      </c>
      <c r="U379" s="9" t="s">
        <v>36</v>
      </c>
      <c r="V379" s="9" t="s">
        <v>39</v>
      </c>
      <c r="W379" s="9" t="s">
        <v>25</v>
      </c>
    </row>
    <row r="380" spans="1:23" x14ac:dyDescent="0.25">
      <c r="A380" s="1">
        <v>44655</v>
      </c>
      <c r="B380" s="9" t="s">
        <v>41</v>
      </c>
      <c r="C380" s="10">
        <v>413</v>
      </c>
      <c r="D380" s="9" t="s">
        <v>48</v>
      </c>
      <c r="E380" s="3">
        <v>1500</v>
      </c>
      <c r="F380" s="10">
        <v>126</v>
      </c>
      <c r="G380">
        <v>9</v>
      </c>
      <c r="H380" s="3">
        <v>3500</v>
      </c>
      <c r="I380" s="3">
        <f>SalesData[[#This Row],[cost_price]]*SalesData[[#This Row],[sales_quantity]]</f>
        <v>13500</v>
      </c>
      <c r="J380" s="3">
        <v>31500</v>
      </c>
      <c r="K380" s="4">
        <f>((SalesData[[#This Row],[Total Profit]]/SalesData[[#This Row],[total_revenue]])*100)/100</f>
        <v>0.5714285714285714</v>
      </c>
      <c r="L380" s="3">
        <f>SalesData[[#This Row],[total_revenue]]-SalesData[[#This Row],[Total Cost]]</f>
        <v>18000</v>
      </c>
      <c r="M380" s="4">
        <v>0.04</v>
      </c>
      <c r="N380" s="3">
        <v>3360</v>
      </c>
      <c r="O380" s="3">
        <f>IF(SalesData[[#This Row],[discount_given]] &gt; 0, SalesData[[#This Row],[sales_quantity]] * SalesData[[#This Row],[Discount_price]], 0)</f>
        <v>30240</v>
      </c>
      <c r="P380" s="4">
        <f>((SalesData[[#This Row],[Sales with discount]]/SalesData[[#This Row],[total_revenue]])*100)/100</f>
        <v>0.96</v>
      </c>
      <c r="Q380" t="s">
        <v>50</v>
      </c>
      <c r="R380" s="9" t="s">
        <v>34</v>
      </c>
      <c r="S380" s="9" t="s">
        <v>30</v>
      </c>
      <c r="T380" s="10">
        <v>22497</v>
      </c>
      <c r="U380" s="9" t="s">
        <v>36</v>
      </c>
      <c r="V380" s="9" t="s">
        <v>39</v>
      </c>
      <c r="W380" s="9" t="s">
        <v>31</v>
      </c>
    </row>
    <row r="381" spans="1:23" x14ac:dyDescent="0.25">
      <c r="A381" s="1">
        <v>45208</v>
      </c>
      <c r="B381" s="9" t="s">
        <v>54</v>
      </c>
      <c r="C381" s="10">
        <v>414</v>
      </c>
      <c r="D381" s="9" t="s">
        <v>48</v>
      </c>
      <c r="E381" s="3">
        <v>1500</v>
      </c>
      <c r="F381" s="10">
        <v>100</v>
      </c>
      <c r="G381">
        <v>38</v>
      </c>
      <c r="H381" s="3">
        <v>3500</v>
      </c>
      <c r="I381" s="3">
        <f>SalesData[[#This Row],[cost_price]]*SalesData[[#This Row],[sales_quantity]]</f>
        <v>57000</v>
      </c>
      <c r="J381" s="3">
        <v>133000</v>
      </c>
      <c r="K381" s="4">
        <f>((SalesData[[#This Row],[Total Profit]]/SalesData[[#This Row],[total_revenue]])*100)/100</f>
        <v>0.5714285714285714</v>
      </c>
      <c r="L381" s="3">
        <f>SalesData[[#This Row],[total_revenue]]-SalesData[[#This Row],[Total Cost]]</f>
        <v>76000</v>
      </c>
      <c r="M381" s="4">
        <v>0.01</v>
      </c>
      <c r="N381" s="3">
        <v>3465</v>
      </c>
      <c r="O381" s="3">
        <f>IF(SalesData[[#This Row],[discount_given]] &gt; 0, SalesData[[#This Row],[sales_quantity]] * SalesData[[#This Row],[Discount_price]], 0)</f>
        <v>131670</v>
      </c>
      <c r="P381" s="4">
        <f>((SalesData[[#This Row],[Sales with discount]]/SalesData[[#This Row],[total_revenue]])*100)/100</f>
        <v>0.99</v>
      </c>
      <c r="Q381" t="s">
        <v>20</v>
      </c>
      <c r="R381" s="9" t="s">
        <v>29</v>
      </c>
      <c r="S381" s="9" t="s">
        <v>30</v>
      </c>
      <c r="T381" s="10">
        <v>22603</v>
      </c>
      <c r="U381" s="9" t="s">
        <v>23</v>
      </c>
      <c r="V381" s="9" t="s">
        <v>24</v>
      </c>
      <c r="W381" s="9" t="s">
        <v>46</v>
      </c>
    </row>
    <row r="382" spans="1:23" x14ac:dyDescent="0.25">
      <c r="A382" s="1">
        <v>44806</v>
      </c>
      <c r="B382" s="9" t="s">
        <v>43</v>
      </c>
      <c r="C382" s="10">
        <v>415</v>
      </c>
      <c r="D382" s="9" t="s">
        <v>19</v>
      </c>
      <c r="E382" s="3">
        <v>2500</v>
      </c>
      <c r="F382" s="10">
        <v>136</v>
      </c>
      <c r="G382">
        <v>25</v>
      </c>
      <c r="H382" s="3">
        <v>5000</v>
      </c>
      <c r="I382" s="3">
        <f>SalesData[[#This Row],[cost_price]]*SalesData[[#This Row],[sales_quantity]]</f>
        <v>62500</v>
      </c>
      <c r="J382" s="3">
        <v>125000</v>
      </c>
      <c r="K382" s="4">
        <f>((SalesData[[#This Row],[Total Profit]]/SalesData[[#This Row],[total_revenue]])*100)/100</f>
        <v>0.5</v>
      </c>
      <c r="L382" s="3">
        <f>SalesData[[#This Row],[total_revenue]]-SalesData[[#This Row],[Total Cost]]</f>
        <v>62500</v>
      </c>
      <c r="M382" s="4">
        <v>7.0000000000000007E-2</v>
      </c>
      <c r="N382" s="3">
        <v>4650</v>
      </c>
      <c r="O382" s="3">
        <f>IF(SalesData[[#This Row],[discount_given]] &gt; 0, SalesData[[#This Row],[sales_quantity]] * SalesData[[#This Row],[Discount_price]], 0)</f>
        <v>116250</v>
      </c>
      <c r="P382" s="4">
        <f>((SalesData[[#This Row],[Sales with discount]]/SalesData[[#This Row],[total_revenue]])*100)/100</f>
        <v>0.93</v>
      </c>
      <c r="Q382" t="s">
        <v>33</v>
      </c>
      <c r="R382" s="9" t="s">
        <v>29</v>
      </c>
      <c r="S382" s="9" t="s">
        <v>35</v>
      </c>
      <c r="T382" s="10">
        <v>21914</v>
      </c>
      <c r="U382" s="9" t="s">
        <v>36</v>
      </c>
      <c r="V382" s="9" t="s">
        <v>40</v>
      </c>
      <c r="W382" s="9" t="s">
        <v>25</v>
      </c>
    </row>
    <row r="383" spans="1:23" x14ac:dyDescent="0.25">
      <c r="A383" s="1">
        <v>44559</v>
      </c>
      <c r="B383" s="9" t="s">
        <v>37</v>
      </c>
      <c r="C383" s="10">
        <v>416</v>
      </c>
      <c r="D383" s="9" t="s">
        <v>45</v>
      </c>
      <c r="E383" s="3">
        <v>3000</v>
      </c>
      <c r="F383" s="10">
        <v>114</v>
      </c>
      <c r="G383">
        <v>32</v>
      </c>
      <c r="H383" s="3">
        <v>7000</v>
      </c>
      <c r="I383" s="3">
        <f>SalesData[[#This Row],[cost_price]]*SalesData[[#This Row],[sales_quantity]]</f>
        <v>96000</v>
      </c>
      <c r="J383" s="3">
        <v>224000</v>
      </c>
      <c r="K383" s="4">
        <f>((SalesData[[#This Row],[Total Profit]]/SalesData[[#This Row],[total_revenue]])*100)/100</f>
        <v>0.5714285714285714</v>
      </c>
      <c r="L383" s="3">
        <f>SalesData[[#This Row],[total_revenue]]-SalesData[[#This Row],[Total Cost]]</f>
        <v>128000</v>
      </c>
      <c r="M383" s="4">
        <v>0.08</v>
      </c>
      <c r="N383" s="3">
        <v>6440</v>
      </c>
      <c r="O383" s="3">
        <f>IF(SalesData[[#This Row],[discount_given]] &gt; 0, SalesData[[#This Row],[sales_quantity]] * SalesData[[#This Row],[Discount_price]], 0)</f>
        <v>206080</v>
      </c>
      <c r="P383" s="4">
        <f>((SalesData[[#This Row],[Sales with discount]]/SalesData[[#This Row],[total_revenue]])*100)/100</f>
        <v>0.92</v>
      </c>
      <c r="Q383" t="s">
        <v>20</v>
      </c>
      <c r="R383" s="9" t="s">
        <v>42</v>
      </c>
      <c r="S383" s="9" t="s">
        <v>22</v>
      </c>
      <c r="T383" s="10">
        <v>21787</v>
      </c>
      <c r="U383" s="9" t="s">
        <v>36</v>
      </c>
      <c r="V383" s="9" t="s">
        <v>40</v>
      </c>
      <c r="W383" s="9" t="s">
        <v>25</v>
      </c>
    </row>
    <row r="384" spans="1:23" x14ac:dyDescent="0.25">
      <c r="A384" s="1">
        <v>45230</v>
      </c>
      <c r="B384" s="9" t="s">
        <v>47</v>
      </c>
      <c r="C384" s="10">
        <v>417</v>
      </c>
      <c r="D384" s="9" t="s">
        <v>48</v>
      </c>
      <c r="E384" s="3">
        <v>1500</v>
      </c>
      <c r="F384" s="10">
        <v>62</v>
      </c>
      <c r="G384">
        <v>69</v>
      </c>
      <c r="H384" s="3">
        <v>3500</v>
      </c>
      <c r="I384" s="3">
        <f>SalesData[[#This Row],[cost_price]]*SalesData[[#This Row],[sales_quantity]]</f>
        <v>103500</v>
      </c>
      <c r="J384" s="3">
        <v>241500</v>
      </c>
      <c r="K384" s="4">
        <f>((SalesData[[#This Row],[Total Profit]]/SalesData[[#This Row],[total_revenue]])*100)/100</f>
        <v>0.5714285714285714</v>
      </c>
      <c r="L384" s="3">
        <f>SalesData[[#This Row],[total_revenue]]-SalesData[[#This Row],[Total Cost]]</f>
        <v>138000</v>
      </c>
      <c r="M384" s="4">
        <v>0.03</v>
      </c>
      <c r="N384" s="3">
        <v>3395</v>
      </c>
      <c r="O384" s="3">
        <f>IF(SalesData[[#This Row],[discount_given]] &gt; 0, SalesData[[#This Row],[sales_quantity]] * SalesData[[#This Row],[Discount_price]], 0)</f>
        <v>234255</v>
      </c>
      <c r="P384" s="4">
        <f>((SalesData[[#This Row],[Sales with discount]]/SalesData[[#This Row],[total_revenue]])*100)/100</f>
        <v>0.97</v>
      </c>
      <c r="Q384" t="s">
        <v>38</v>
      </c>
      <c r="R384" s="9" t="s">
        <v>34</v>
      </c>
      <c r="S384" s="9" t="s">
        <v>22</v>
      </c>
      <c r="T384" s="10">
        <v>22946</v>
      </c>
      <c r="U384" s="9" t="s">
        <v>23</v>
      </c>
      <c r="V384" s="9" t="s">
        <v>39</v>
      </c>
      <c r="W384" s="9" t="s">
        <v>25</v>
      </c>
    </row>
    <row r="385" spans="1:23" x14ac:dyDescent="0.25">
      <c r="A385" s="1">
        <v>44941</v>
      </c>
      <c r="B385" s="9" t="s">
        <v>44</v>
      </c>
      <c r="C385" s="10">
        <v>418</v>
      </c>
      <c r="D385" s="9" t="s">
        <v>45</v>
      </c>
      <c r="E385" s="3">
        <v>3000</v>
      </c>
      <c r="F385" s="10">
        <v>93</v>
      </c>
      <c r="G385">
        <v>99</v>
      </c>
      <c r="H385" s="3">
        <v>7000</v>
      </c>
      <c r="I385" s="3">
        <f>SalesData[[#This Row],[cost_price]]*SalesData[[#This Row],[sales_quantity]]</f>
        <v>297000</v>
      </c>
      <c r="J385" s="3">
        <v>693000</v>
      </c>
      <c r="K385" s="4">
        <f>((SalesData[[#This Row],[Total Profit]]/SalesData[[#This Row],[total_revenue]])*100)/100</f>
        <v>0.5714285714285714</v>
      </c>
      <c r="L385" s="3">
        <f>SalesData[[#This Row],[total_revenue]]-SalesData[[#This Row],[Total Cost]]</f>
        <v>396000</v>
      </c>
      <c r="M385" s="4">
        <v>0.1</v>
      </c>
      <c r="N385" s="3">
        <v>6300</v>
      </c>
      <c r="O385" s="3">
        <f>IF(SalesData[[#This Row],[discount_given]] &gt; 0, SalesData[[#This Row],[sales_quantity]] * SalesData[[#This Row],[Discount_price]], 0)</f>
        <v>623700</v>
      </c>
      <c r="P385" s="4">
        <f>((SalesData[[#This Row],[Sales with discount]]/SalesData[[#This Row],[total_revenue]])*100)/100</f>
        <v>0.9</v>
      </c>
      <c r="Q385" t="s">
        <v>38</v>
      </c>
      <c r="R385" s="9" t="s">
        <v>21</v>
      </c>
      <c r="S385" s="9" t="s">
        <v>22</v>
      </c>
      <c r="T385" s="10">
        <v>22320</v>
      </c>
      <c r="U385" s="9" t="s">
        <v>23</v>
      </c>
      <c r="V385" s="9" t="s">
        <v>40</v>
      </c>
      <c r="W385" s="9" t="s">
        <v>46</v>
      </c>
    </row>
    <row r="386" spans="1:23" x14ac:dyDescent="0.25">
      <c r="A386" s="1">
        <v>45194</v>
      </c>
      <c r="B386" s="9" t="s">
        <v>43</v>
      </c>
      <c r="C386" s="10">
        <v>419</v>
      </c>
      <c r="D386" s="9" t="s">
        <v>48</v>
      </c>
      <c r="E386" s="3">
        <v>1500</v>
      </c>
      <c r="F386" s="10">
        <v>135</v>
      </c>
      <c r="G386">
        <v>81</v>
      </c>
      <c r="H386" s="3">
        <v>3500</v>
      </c>
      <c r="I386" s="3">
        <f>SalesData[[#This Row],[cost_price]]*SalesData[[#This Row],[sales_quantity]]</f>
        <v>121500</v>
      </c>
      <c r="J386" s="3">
        <v>283500</v>
      </c>
      <c r="K386" s="4">
        <f>((SalesData[[#This Row],[Total Profit]]/SalesData[[#This Row],[total_revenue]])*100)/100</f>
        <v>0.5714285714285714</v>
      </c>
      <c r="L386" s="3">
        <f>SalesData[[#This Row],[total_revenue]]-SalesData[[#This Row],[Total Cost]]</f>
        <v>162000</v>
      </c>
      <c r="M386" s="4">
        <v>7.0000000000000007E-2</v>
      </c>
      <c r="N386" s="3">
        <v>3255</v>
      </c>
      <c r="O386" s="3">
        <f>IF(SalesData[[#This Row],[discount_given]] &gt; 0, SalesData[[#This Row],[sales_quantity]] * SalesData[[#This Row],[Discount_price]], 0)</f>
        <v>263655</v>
      </c>
      <c r="P386" s="4">
        <f>((SalesData[[#This Row],[Sales with discount]]/SalesData[[#This Row],[total_revenue]])*100)/100</f>
        <v>0.93</v>
      </c>
      <c r="Q386" t="s">
        <v>38</v>
      </c>
      <c r="R386" s="9" t="s">
        <v>21</v>
      </c>
      <c r="S386" s="9" t="s">
        <v>30</v>
      </c>
      <c r="T386" s="10">
        <v>22205</v>
      </c>
      <c r="U386" s="9" t="s">
        <v>23</v>
      </c>
      <c r="V386" s="9" t="s">
        <v>40</v>
      </c>
      <c r="W386" s="9" t="s">
        <v>46</v>
      </c>
    </row>
    <row r="387" spans="1:23" x14ac:dyDescent="0.25">
      <c r="A387" s="1">
        <v>45243</v>
      </c>
      <c r="B387" s="9" t="s">
        <v>26</v>
      </c>
      <c r="C387" s="10">
        <v>420</v>
      </c>
      <c r="D387" s="9" t="s">
        <v>27</v>
      </c>
      <c r="E387" s="3">
        <v>1500</v>
      </c>
      <c r="F387" s="10">
        <v>26</v>
      </c>
      <c r="G387">
        <v>37</v>
      </c>
      <c r="H387" s="3">
        <v>3000</v>
      </c>
      <c r="I387" s="3">
        <f>SalesData[[#This Row],[cost_price]]*SalesData[[#This Row],[sales_quantity]]</f>
        <v>55500</v>
      </c>
      <c r="J387" s="3">
        <v>111000</v>
      </c>
      <c r="K387" s="4">
        <f>((SalesData[[#This Row],[Total Profit]]/SalesData[[#This Row],[total_revenue]])*100)/100</f>
        <v>0.5</v>
      </c>
      <c r="L387" s="3">
        <f>SalesData[[#This Row],[total_revenue]]-SalesData[[#This Row],[Total Cost]]</f>
        <v>55500</v>
      </c>
      <c r="M387" s="4">
        <v>0.02</v>
      </c>
      <c r="N387" s="3">
        <v>2940</v>
      </c>
      <c r="O387" s="3">
        <f>IF(SalesData[[#This Row],[discount_given]] &gt; 0, SalesData[[#This Row],[sales_quantity]] * SalesData[[#This Row],[Discount_price]], 0)</f>
        <v>108780</v>
      </c>
      <c r="P387" s="4">
        <f>((SalesData[[#This Row],[Sales with discount]]/SalesData[[#This Row],[total_revenue]])*100)/100</f>
        <v>0.98</v>
      </c>
      <c r="Q387" t="s">
        <v>28</v>
      </c>
      <c r="R387" s="9" t="s">
        <v>21</v>
      </c>
      <c r="S387" s="9" t="s">
        <v>30</v>
      </c>
      <c r="T387" s="10">
        <v>21861</v>
      </c>
      <c r="U387" s="9" t="s">
        <v>23</v>
      </c>
      <c r="V387" s="9" t="s">
        <v>40</v>
      </c>
      <c r="W387" s="9" t="s">
        <v>46</v>
      </c>
    </row>
    <row r="388" spans="1:23" x14ac:dyDescent="0.25">
      <c r="A388" s="1">
        <v>44471</v>
      </c>
      <c r="B388" s="9" t="s">
        <v>37</v>
      </c>
      <c r="C388" s="10">
        <v>422</v>
      </c>
      <c r="D388" s="9" t="s">
        <v>27</v>
      </c>
      <c r="E388" s="3">
        <v>1500</v>
      </c>
      <c r="F388" s="10">
        <v>31</v>
      </c>
      <c r="G388">
        <v>39</v>
      </c>
      <c r="H388" s="3">
        <v>3000</v>
      </c>
      <c r="I388" s="3">
        <f>SalesData[[#This Row],[cost_price]]*SalesData[[#This Row],[sales_quantity]]</f>
        <v>58500</v>
      </c>
      <c r="J388" s="3">
        <v>117000</v>
      </c>
      <c r="K388" s="4">
        <f>((SalesData[[#This Row],[Total Profit]]/SalesData[[#This Row],[total_revenue]])*100)/100</f>
        <v>0.5</v>
      </c>
      <c r="L388" s="3">
        <f>SalesData[[#This Row],[total_revenue]]-SalesData[[#This Row],[Total Cost]]</f>
        <v>58500</v>
      </c>
      <c r="M388" s="4">
        <v>0.01</v>
      </c>
      <c r="N388" s="3">
        <v>2970</v>
      </c>
      <c r="O388" s="3">
        <f>IF(SalesData[[#This Row],[discount_given]] &gt; 0, SalesData[[#This Row],[sales_quantity]] * SalesData[[#This Row],[Discount_price]], 0)</f>
        <v>115830</v>
      </c>
      <c r="P388" s="4">
        <f>((SalesData[[#This Row],[Sales with discount]]/SalesData[[#This Row],[total_revenue]])*100)/100</f>
        <v>0.99</v>
      </c>
      <c r="Q388" t="s">
        <v>20</v>
      </c>
      <c r="R388" s="9" t="s">
        <v>29</v>
      </c>
      <c r="S388" s="9" t="s">
        <v>30</v>
      </c>
      <c r="T388" s="10">
        <v>22769</v>
      </c>
      <c r="U388" s="9" t="s">
        <v>36</v>
      </c>
      <c r="V388" s="9" t="s">
        <v>40</v>
      </c>
      <c r="W388" s="9" t="s">
        <v>31</v>
      </c>
    </row>
    <row r="389" spans="1:23" x14ac:dyDescent="0.25">
      <c r="A389" s="1">
        <v>44978</v>
      </c>
      <c r="B389" s="9" t="s">
        <v>52</v>
      </c>
      <c r="C389" s="10">
        <v>423</v>
      </c>
      <c r="D389" s="9" t="s">
        <v>27</v>
      </c>
      <c r="E389" s="3">
        <v>1500</v>
      </c>
      <c r="F389" s="10">
        <v>54</v>
      </c>
      <c r="G389">
        <v>96</v>
      </c>
      <c r="H389" s="3">
        <v>3000</v>
      </c>
      <c r="I389" s="3">
        <f>SalesData[[#This Row],[cost_price]]*SalesData[[#This Row],[sales_quantity]]</f>
        <v>144000</v>
      </c>
      <c r="J389" s="3">
        <v>288000</v>
      </c>
      <c r="K389" s="4">
        <f>((SalesData[[#This Row],[Total Profit]]/SalesData[[#This Row],[total_revenue]])*100)/100</f>
        <v>0.5</v>
      </c>
      <c r="L389" s="3">
        <f>SalesData[[#This Row],[total_revenue]]-SalesData[[#This Row],[Total Cost]]</f>
        <v>144000</v>
      </c>
      <c r="M389" s="4">
        <v>0.02</v>
      </c>
      <c r="N389" s="3">
        <v>2940</v>
      </c>
      <c r="O389" s="3">
        <f>IF(SalesData[[#This Row],[discount_given]] &gt; 0, SalesData[[#This Row],[sales_quantity]] * SalesData[[#This Row],[Discount_price]], 0)</f>
        <v>282240</v>
      </c>
      <c r="P389" s="4">
        <f>((SalesData[[#This Row],[Sales with discount]]/SalesData[[#This Row],[total_revenue]])*100)/100</f>
        <v>0.98</v>
      </c>
      <c r="Q389" t="s">
        <v>50</v>
      </c>
      <c r="R389" s="9" t="s">
        <v>21</v>
      </c>
      <c r="S389" s="9" t="s">
        <v>30</v>
      </c>
      <c r="T389" s="10">
        <v>21287</v>
      </c>
      <c r="U389" s="9" t="s">
        <v>36</v>
      </c>
      <c r="V389" s="9" t="s">
        <v>39</v>
      </c>
      <c r="W389" s="9" t="s">
        <v>31</v>
      </c>
    </row>
    <row r="390" spans="1:23" x14ac:dyDescent="0.25">
      <c r="A390" s="1">
        <v>45214</v>
      </c>
      <c r="B390" s="9" t="s">
        <v>49</v>
      </c>
      <c r="C390" s="10">
        <v>424</v>
      </c>
      <c r="D390" s="9" t="s">
        <v>45</v>
      </c>
      <c r="E390" s="3">
        <v>3000</v>
      </c>
      <c r="F390" s="10">
        <v>47</v>
      </c>
      <c r="G390">
        <v>45</v>
      </c>
      <c r="H390" s="3">
        <v>7000</v>
      </c>
      <c r="I390" s="3">
        <f>SalesData[[#This Row],[cost_price]]*SalesData[[#This Row],[sales_quantity]]</f>
        <v>135000</v>
      </c>
      <c r="J390" s="3">
        <v>315000</v>
      </c>
      <c r="K390" s="4">
        <f>((SalesData[[#This Row],[Total Profit]]/SalesData[[#This Row],[total_revenue]])*100)/100</f>
        <v>0.5714285714285714</v>
      </c>
      <c r="L390" s="3">
        <f>SalesData[[#This Row],[total_revenue]]-SalesData[[#This Row],[Total Cost]]</f>
        <v>180000</v>
      </c>
      <c r="M390" s="4">
        <v>0</v>
      </c>
      <c r="N390" s="3">
        <v>7000</v>
      </c>
      <c r="O390" s="3">
        <f>IF(SalesData[[#This Row],[discount_given]] &gt; 0, SalesData[[#This Row],[sales_quantity]] * SalesData[[#This Row],[Discount_price]], 0)</f>
        <v>0</v>
      </c>
      <c r="P390" s="4">
        <f>((SalesData[[#This Row],[Sales with discount]]/SalesData[[#This Row],[total_revenue]])*100)/100</f>
        <v>0</v>
      </c>
      <c r="Q390" t="s">
        <v>20</v>
      </c>
      <c r="R390" s="9" t="s">
        <v>21</v>
      </c>
      <c r="S390" s="9" t="s">
        <v>22</v>
      </c>
      <c r="T390" s="10">
        <v>21962</v>
      </c>
      <c r="U390" s="9" t="s">
        <v>23</v>
      </c>
      <c r="V390" s="9" t="s">
        <v>40</v>
      </c>
      <c r="W390" s="9" t="s">
        <v>46</v>
      </c>
    </row>
    <row r="391" spans="1:23" x14ac:dyDescent="0.25">
      <c r="A391" s="1">
        <v>44784</v>
      </c>
      <c r="B391" s="9" t="s">
        <v>49</v>
      </c>
      <c r="C391" s="10">
        <v>425</v>
      </c>
      <c r="D391" s="9" t="s">
        <v>45</v>
      </c>
      <c r="E391" s="3">
        <v>3000</v>
      </c>
      <c r="F391" s="10">
        <v>35</v>
      </c>
      <c r="G391">
        <v>88</v>
      </c>
      <c r="H391" s="3">
        <v>7000</v>
      </c>
      <c r="I391" s="3">
        <f>SalesData[[#This Row],[cost_price]]*SalesData[[#This Row],[sales_quantity]]</f>
        <v>264000</v>
      </c>
      <c r="J391" s="3">
        <v>616000</v>
      </c>
      <c r="K391" s="4">
        <f>((SalesData[[#This Row],[Total Profit]]/SalesData[[#This Row],[total_revenue]])*100)/100</f>
        <v>0.5714285714285714</v>
      </c>
      <c r="L391" s="3">
        <f>SalesData[[#This Row],[total_revenue]]-SalesData[[#This Row],[Total Cost]]</f>
        <v>352000</v>
      </c>
      <c r="M391" s="4">
        <v>0.03</v>
      </c>
      <c r="N391" s="3">
        <v>6790</v>
      </c>
      <c r="O391" s="3">
        <f>IF(SalesData[[#This Row],[discount_given]] &gt; 0, SalesData[[#This Row],[sales_quantity]] * SalesData[[#This Row],[Discount_price]], 0)</f>
        <v>597520</v>
      </c>
      <c r="P391" s="4">
        <f>((SalesData[[#This Row],[Sales with discount]]/SalesData[[#This Row],[total_revenue]])*100)/100</f>
        <v>0.97</v>
      </c>
      <c r="Q391" t="s">
        <v>33</v>
      </c>
      <c r="R391" s="9" t="s">
        <v>21</v>
      </c>
      <c r="S391" s="9" t="s">
        <v>22</v>
      </c>
      <c r="T391" s="10">
        <v>22870</v>
      </c>
      <c r="U391" s="9" t="s">
        <v>23</v>
      </c>
      <c r="V391" s="9" t="s">
        <v>40</v>
      </c>
      <c r="W391" s="9" t="s">
        <v>31</v>
      </c>
    </row>
    <row r="392" spans="1:23" x14ac:dyDescent="0.25">
      <c r="A392" s="1">
        <v>45139</v>
      </c>
      <c r="B392" s="9" t="s">
        <v>43</v>
      </c>
      <c r="C392" s="10">
        <v>426</v>
      </c>
      <c r="D392" s="9" t="s">
        <v>51</v>
      </c>
      <c r="E392" s="3">
        <v>1000</v>
      </c>
      <c r="F392" s="10">
        <v>74</v>
      </c>
      <c r="G392">
        <v>88</v>
      </c>
      <c r="H392" s="3">
        <v>2500</v>
      </c>
      <c r="I392" s="3">
        <f>SalesData[[#This Row],[cost_price]]*SalesData[[#This Row],[sales_quantity]]</f>
        <v>88000</v>
      </c>
      <c r="J392" s="3">
        <v>220000</v>
      </c>
      <c r="K392" s="4">
        <f>((SalesData[[#This Row],[Total Profit]]/SalesData[[#This Row],[total_revenue]])*100)/100</f>
        <v>0.6</v>
      </c>
      <c r="L392" s="3">
        <f>SalesData[[#This Row],[total_revenue]]-SalesData[[#This Row],[Total Cost]]</f>
        <v>132000</v>
      </c>
      <c r="M392" s="4">
        <v>0.03</v>
      </c>
      <c r="N392" s="3">
        <v>2425</v>
      </c>
      <c r="O392" s="3">
        <f>IF(SalesData[[#This Row],[discount_given]] &gt; 0, SalesData[[#This Row],[sales_quantity]] * SalesData[[#This Row],[Discount_price]], 0)</f>
        <v>213400</v>
      </c>
      <c r="P392" s="4">
        <f>((SalesData[[#This Row],[Sales with discount]]/SalesData[[#This Row],[total_revenue]])*100)/100</f>
        <v>0.97</v>
      </c>
      <c r="Q392" t="s">
        <v>28</v>
      </c>
      <c r="R392" s="9" t="s">
        <v>42</v>
      </c>
      <c r="S392" s="9" t="s">
        <v>22</v>
      </c>
      <c r="T392" s="10">
        <v>21268</v>
      </c>
      <c r="U392" s="9" t="s">
        <v>36</v>
      </c>
      <c r="V392" s="9" t="s">
        <v>40</v>
      </c>
      <c r="W392" s="9" t="s">
        <v>46</v>
      </c>
    </row>
    <row r="393" spans="1:23" x14ac:dyDescent="0.25">
      <c r="A393" s="1">
        <v>44977</v>
      </c>
      <c r="B393" s="9" t="s">
        <v>41</v>
      </c>
      <c r="C393" s="10">
        <v>427</v>
      </c>
      <c r="D393" s="9" t="s">
        <v>27</v>
      </c>
      <c r="E393" s="3">
        <v>1500</v>
      </c>
      <c r="F393" s="10">
        <v>102</v>
      </c>
      <c r="G393">
        <v>10</v>
      </c>
      <c r="H393" s="3">
        <v>3000</v>
      </c>
      <c r="I393" s="3">
        <f>SalesData[[#This Row],[cost_price]]*SalesData[[#This Row],[sales_quantity]]</f>
        <v>15000</v>
      </c>
      <c r="J393" s="3">
        <v>30000</v>
      </c>
      <c r="K393" s="4">
        <f>((SalesData[[#This Row],[Total Profit]]/SalesData[[#This Row],[total_revenue]])*100)/100</f>
        <v>0.5</v>
      </c>
      <c r="L393" s="3">
        <f>SalesData[[#This Row],[total_revenue]]-SalesData[[#This Row],[Total Cost]]</f>
        <v>15000</v>
      </c>
      <c r="M393" s="4">
        <v>7.0000000000000007E-2</v>
      </c>
      <c r="N393" s="3">
        <v>2790</v>
      </c>
      <c r="O393" s="3">
        <f>IF(SalesData[[#This Row],[discount_given]] &gt; 0, SalesData[[#This Row],[sales_quantity]] * SalesData[[#This Row],[Discount_price]], 0)</f>
        <v>27900</v>
      </c>
      <c r="P393" s="4">
        <f>((SalesData[[#This Row],[Sales with discount]]/SalesData[[#This Row],[total_revenue]])*100)/100</f>
        <v>0.93</v>
      </c>
      <c r="Q393" t="s">
        <v>38</v>
      </c>
      <c r="R393" s="9" t="s">
        <v>42</v>
      </c>
      <c r="S393" s="9" t="s">
        <v>35</v>
      </c>
      <c r="T393" s="10">
        <v>22435</v>
      </c>
      <c r="U393" s="9" t="s">
        <v>36</v>
      </c>
      <c r="V393" s="9" t="s">
        <v>24</v>
      </c>
      <c r="W393" s="9" t="s">
        <v>25</v>
      </c>
    </row>
    <row r="394" spans="1:23" x14ac:dyDescent="0.25">
      <c r="A394" s="1">
        <v>44819</v>
      </c>
      <c r="B394" s="9" t="s">
        <v>53</v>
      </c>
      <c r="C394" s="10">
        <v>429</v>
      </c>
      <c r="D394" s="9" t="s">
        <v>48</v>
      </c>
      <c r="E394" s="3">
        <v>1500</v>
      </c>
      <c r="F394" s="10">
        <v>40</v>
      </c>
      <c r="G394">
        <v>64</v>
      </c>
      <c r="H394" s="3">
        <v>3500</v>
      </c>
      <c r="I394" s="3">
        <f>SalesData[[#This Row],[cost_price]]*SalesData[[#This Row],[sales_quantity]]</f>
        <v>96000</v>
      </c>
      <c r="J394" s="3">
        <v>224000</v>
      </c>
      <c r="K394" s="4">
        <f>((SalesData[[#This Row],[Total Profit]]/SalesData[[#This Row],[total_revenue]])*100)/100</f>
        <v>0.5714285714285714</v>
      </c>
      <c r="L394" s="3">
        <f>SalesData[[#This Row],[total_revenue]]-SalesData[[#This Row],[Total Cost]]</f>
        <v>128000</v>
      </c>
      <c r="M394" s="4">
        <v>0.05</v>
      </c>
      <c r="N394" s="3">
        <v>3325</v>
      </c>
      <c r="O394" s="3">
        <f>IF(SalesData[[#This Row],[discount_given]] &gt; 0, SalesData[[#This Row],[sales_quantity]] * SalesData[[#This Row],[Discount_price]], 0)</f>
        <v>212800</v>
      </c>
      <c r="P394" s="4">
        <f>((SalesData[[#This Row],[Sales with discount]]/SalesData[[#This Row],[total_revenue]])*100)/100</f>
        <v>0.95</v>
      </c>
      <c r="Q394" t="s">
        <v>28</v>
      </c>
      <c r="R394" s="9" t="s">
        <v>34</v>
      </c>
      <c r="S394" s="9" t="s">
        <v>30</v>
      </c>
      <c r="T394" s="10">
        <v>21525</v>
      </c>
      <c r="U394" s="9" t="s">
        <v>36</v>
      </c>
      <c r="V394" s="9" t="s">
        <v>24</v>
      </c>
      <c r="W394" s="9" t="s">
        <v>31</v>
      </c>
    </row>
    <row r="395" spans="1:23" x14ac:dyDescent="0.25">
      <c r="A395" s="1">
        <v>44777</v>
      </c>
      <c r="B395" s="9" t="s">
        <v>43</v>
      </c>
      <c r="C395" s="10">
        <v>430</v>
      </c>
      <c r="D395" s="9" t="s">
        <v>27</v>
      </c>
      <c r="E395" s="3">
        <v>1500</v>
      </c>
      <c r="F395" s="10">
        <v>50</v>
      </c>
      <c r="G395">
        <v>77</v>
      </c>
      <c r="H395" s="3">
        <v>3000</v>
      </c>
      <c r="I395" s="3">
        <f>SalesData[[#This Row],[cost_price]]*SalesData[[#This Row],[sales_quantity]]</f>
        <v>115500</v>
      </c>
      <c r="J395" s="3">
        <v>231000</v>
      </c>
      <c r="K395" s="4">
        <f>((SalesData[[#This Row],[Total Profit]]/SalesData[[#This Row],[total_revenue]])*100)/100</f>
        <v>0.5</v>
      </c>
      <c r="L395" s="3">
        <f>SalesData[[#This Row],[total_revenue]]-SalesData[[#This Row],[Total Cost]]</f>
        <v>115500</v>
      </c>
      <c r="M395" s="4">
        <v>0.08</v>
      </c>
      <c r="N395" s="3">
        <v>2760</v>
      </c>
      <c r="O395" s="3">
        <f>IF(SalesData[[#This Row],[discount_given]] &gt; 0, SalesData[[#This Row],[sales_quantity]] * SalesData[[#This Row],[Discount_price]], 0)</f>
        <v>212520</v>
      </c>
      <c r="P395" s="4">
        <f>((SalesData[[#This Row],[Sales with discount]]/SalesData[[#This Row],[total_revenue]])*100)/100</f>
        <v>0.92</v>
      </c>
      <c r="Q395" t="s">
        <v>50</v>
      </c>
      <c r="R395" s="9" t="s">
        <v>34</v>
      </c>
      <c r="S395" s="9" t="s">
        <v>35</v>
      </c>
      <c r="T395" s="10">
        <v>22115</v>
      </c>
      <c r="U395" s="9" t="s">
        <v>23</v>
      </c>
      <c r="V395" s="9" t="s">
        <v>24</v>
      </c>
      <c r="W395" s="9" t="s">
        <v>25</v>
      </c>
    </row>
    <row r="396" spans="1:23" x14ac:dyDescent="0.25">
      <c r="A396" s="1">
        <v>45082</v>
      </c>
      <c r="B396" s="9" t="s">
        <v>53</v>
      </c>
      <c r="C396" s="10">
        <v>431</v>
      </c>
      <c r="D396" s="9" t="s">
        <v>51</v>
      </c>
      <c r="E396" s="3">
        <v>1000</v>
      </c>
      <c r="F396" s="10">
        <v>99</v>
      </c>
      <c r="G396">
        <v>66</v>
      </c>
      <c r="H396" s="3">
        <v>2500</v>
      </c>
      <c r="I396" s="3">
        <f>SalesData[[#This Row],[cost_price]]*SalesData[[#This Row],[sales_quantity]]</f>
        <v>66000</v>
      </c>
      <c r="J396" s="3">
        <v>165000</v>
      </c>
      <c r="K396" s="4">
        <f>((SalesData[[#This Row],[Total Profit]]/SalesData[[#This Row],[total_revenue]])*100)/100</f>
        <v>0.6</v>
      </c>
      <c r="L396" s="3">
        <f>SalesData[[#This Row],[total_revenue]]-SalesData[[#This Row],[Total Cost]]</f>
        <v>99000</v>
      </c>
      <c r="M396" s="4">
        <v>0.03</v>
      </c>
      <c r="N396" s="3">
        <v>2425</v>
      </c>
      <c r="O396" s="3">
        <f>IF(SalesData[[#This Row],[discount_given]] &gt; 0, SalesData[[#This Row],[sales_quantity]] * SalesData[[#This Row],[Discount_price]], 0)</f>
        <v>160050</v>
      </c>
      <c r="P396" s="4">
        <f>((SalesData[[#This Row],[Sales with discount]]/SalesData[[#This Row],[total_revenue]])*100)/100</f>
        <v>0.97</v>
      </c>
      <c r="Q396" t="s">
        <v>38</v>
      </c>
      <c r="R396" s="9" t="s">
        <v>29</v>
      </c>
      <c r="S396" s="9" t="s">
        <v>30</v>
      </c>
      <c r="T396" s="10">
        <v>22343</v>
      </c>
      <c r="U396" s="9" t="s">
        <v>36</v>
      </c>
      <c r="V396" s="9" t="s">
        <v>40</v>
      </c>
      <c r="W396" s="9" t="s">
        <v>46</v>
      </c>
    </row>
    <row r="397" spans="1:23" x14ac:dyDescent="0.25">
      <c r="A397" s="1">
        <v>44845</v>
      </c>
      <c r="B397" s="9" t="s">
        <v>43</v>
      </c>
      <c r="C397" s="10">
        <v>432</v>
      </c>
      <c r="D397" s="9" t="s">
        <v>27</v>
      </c>
      <c r="E397" s="3">
        <v>1500</v>
      </c>
      <c r="F397" s="10">
        <v>95</v>
      </c>
      <c r="G397">
        <v>41</v>
      </c>
      <c r="H397" s="3">
        <v>3000</v>
      </c>
      <c r="I397" s="3">
        <f>SalesData[[#This Row],[cost_price]]*SalesData[[#This Row],[sales_quantity]]</f>
        <v>61500</v>
      </c>
      <c r="J397" s="3">
        <v>123000</v>
      </c>
      <c r="K397" s="4">
        <f>((SalesData[[#This Row],[Total Profit]]/SalesData[[#This Row],[total_revenue]])*100)/100</f>
        <v>0.5</v>
      </c>
      <c r="L397" s="3">
        <f>SalesData[[#This Row],[total_revenue]]-SalesData[[#This Row],[Total Cost]]</f>
        <v>61500</v>
      </c>
      <c r="M397" s="4">
        <v>0.08</v>
      </c>
      <c r="N397" s="3">
        <v>2760</v>
      </c>
      <c r="O397" s="3">
        <f>IF(SalesData[[#This Row],[discount_given]] &gt; 0, SalesData[[#This Row],[sales_quantity]] * SalesData[[#This Row],[Discount_price]], 0)</f>
        <v>113160</v>
      </c>
      <c r="P397" s="4">
        <f>((SalesData[[#This Row],[Sales with discount]]/SalesData[[#This Row],[total_revenue]])*100)/100</f>
        <v>0.92</v>
      </c>
      <c r="Q397" t="s">
        <v>50</v>
      </c>
      <c r="R397" s="9" t="s">
        <v>42</v>
      </c>
      <c r="S397" s="9" t="s">
        <v>35</v>
      </c>
      <c r="T397" s="10">
        <v>21618</v>
      </c>
      <c r="U397" s="9" t="s">
        <v>23</v>
      </c>
      <c r="V397" s="9" t="s">
        <v>40</v>
      </c>
      <c r="W397" s="9" t="s">
        <v>25</v>
      </c>
    </row>
    <row r="398" spans="1:23" x14ac:dyDescent="0.25">
      <c r="A398" s="1">
        <v>44626</v>
      </c>
      <c r="B398" s="9" t="s">
        <v>54</v>
      </c>
      <c r="C398" s="10">
        <v>433</v>
      </c>
      <c r="D398" s="9" t="s">
        <v>45</v>
      </c>
      <c r="E398" s="3">
        <v>3000</v>
      </c>
      <c r="F398" s="10">
        <v>33</v>
      </c>
      <c r="G398">
        <v>37</v>
      </c>
      <c r="H398" s="3">
        <v>7000</v>
      </c>
      <c r="I398" s="3">
        <f>SalesData[[#This Row],[cost_price]]*SalesData[[#This Row],[sales_quantity]]</f>
        <v>111000</v>
      </c>
      <c r="J398" s="3">
        <v>259000</v>
      </c>
      <c r="K398" s="4">
        <f>((SalesData[[#This Row],[Total Profit]]/SalesData[[#This Row],[total_revenue]])*100)/100</f>
        <v>0.5714285714285714</v>
      </c>
      <c r="L398" s="3">
        <f>SalesData[[#This Row],[total_revenue]]-SalesData[[#This Row],[Total Cost]]</f>
        <v>148000</v>
      </c>
      <c r="M398" s="4">
        <v>0.03</v>
      </c>
      <c r="N398" s="3">
        <v>6790</v>
      </c>
      <c r="O398" s="3">
        <f>IF(SalesData[[#This Row],[discount_given]] &gt; 0, SalesData[[#This Row],[sales_quantity]] * SalesData[[#This Row],[Discount_price]], 0)</f>
        <v>251230</v>
      </c>
      <c r="P398" s="4">
        <f>((SalesData[[#This Row],[Sales with discount]]/SalesData[[#This Row],[total_revenue]])*100)/100</f>
        <v>0.97</v>
      </c>
      <c r="Q398" t="s">
        <v>33</v>
      </c>
      <c r="R398" s="9" t="s">
        <v>21</v>
      </c>
      <c r="S398" s="9" t="s">
        <v>22</v>
      </c>
      <c r="T398" s="10">
        <v>22307</v>
      </c>
      <c r="U398" s="9" t="s">
        <v>23</v>
      </c>
      <c r="V398" s="9" t="s">
        <v>40</v>
      </c>
      <c r="W398" s="9" t="s">
        <v>31</v>
      </c>
    </row>
    <row r="399" spans="1:23" x14ac:dyDescent="0.25">
      <c r="A399" s="1">
        <v>45154</v>
      </c>
      <c r="B399" s="9" t="s">
        <v>52</v>
      </c>
      <c r="C399" s="10">
        <v>434</v>
      </c>
      <c r="D399" s="9" t="s">
        <v>48</v>
      </c>
      <c r="E399" s="3">
        <v>1500</v>
      </c>
      <c r="F399" s="10">
        <v>89</v>
      </c>
      <c r="G399">
        <v>26</v>
      </c>
      <c r="H399" s="3">
        <v>3500</v>
      </c>
      <c r="I399" s="3">
        <f>SalesData[[#This Row],[cost_price]]*SalesData[[#This Row],[sales_quantity]]</f>
        <v>39000</v>
      </c>
      <c r="J399" s="3">
        <v>91000</v>
      </c>
      <c r="K399" s="4">
        <f>((SalesData[[#This Row],[Total Profit]]/SalesData[[#This Row],[total_revenue]])*100)/100</f>
        <v>0.5714285714285714</v>
      </c>
      <c r="L399" s="3">
        <f>SalesData[[#This Row],[total_revenue]]-SalesData[[#This Row],[Total Cost]]</f>
        <v>52000</v>
      </c>
      <c r="M399" s="4">
        <v>0.06</v>
      </c>
      <c r="N399" s="3">
        <v>3290</v>
      </c>
      <c r="O399" s="3">
        <f>IF(SalesData[[#This Row],[discount_given]] &gt; 0, SalesData[[#This Row],[sales_quantity]] * SalesData[[#This Row],[Discount_price]], 0)</f>
        <v>85540</v>
      </c>
      <c r="P399" s="4">
        <f>((SalesData[[#This Row],[Sales with discount]]/SalesData[[#This Row],[total_revenue]])*100)/100</f>
        <v>0.94</v>
      </c>
      <c r="Q399" t="s">
        <v>33</v>
      </c>
      <c r="R399" s="9" t="s">
        <v>21</v>
      </c>
      <c r="S399" s="9" t="s">
        <v>30</v>
      </c>
      <c r="T399" s="10">
        <v>22668</v>
      </c>
      <c r="U399" s="9" t="s">
        <v>23</v>
      </c>
      <c r="V399" s="9" t="s">
        <v>39</v>
      </c>
      <c r="W399" s="9" t="s">
        <v>25</v>
      </c>
    </row>
    <row r="400" spans="1:23" x14ac:dyDescent="0.25">
      <c r="A400" s="1">
        <v>45098</v>
      </c>
      <c r="B400" s="9" t="s">
        <v>44</v>
      </c>
      <c r="C400" s="10">
        <v>437</v>
      </c>
      <c r="D400" s="9" t="s">
        <v>48</v>
      </c>
      <c r="E400" s="3">
        <v>1500</v>
      </c>
      <c r="F400" s="10">
        <v>135</v>
      </c>
      <c r="G400">
        <v>13</v>
      </c>
      <c r="H400" s="3">
        <v>3500</v>
      </c>
      <c r="I400" s="3">
        <f>SalesData[[#This Row],[cost_price]]*SalesData[[#This Row],[sales_quantity]]</f>
        <v>19500</v>
      </c>
      <c r="J400" s="3">
        <v>45500</v>
      </c>
      <c r="K400" s="4">
        <f>((SalesData[[#This Row],[Total Profit]]/SalesData[[#This Row],[total_revenue]])*100)/100</f>
        <v>0.5714285714285714</v>
      </c>
      <c r="L400" s="3">
        <f>SalesData[[#This Row],[total_revenue]]-SalesData[[#This Row],[Total Cost]]</f>
        <v>26000</v>
      </c>
      <c r="M400" s="4">
        <v>0.1</v>
      </c>
      <c r="N400" s="3">
        <v>3150</v>
      </c>
      <c r="O400" s="3">
        <f>IF(SalesData[[#This Row],[discount_given]] &gt; 0, SalesData[[#This Row],[sales_quantity]] * SalesData[[#This Row],[Discount_price]], 0)</f>
        <v>40950</v>
      </c>
      <c r="P400" s="4">
        <f>((SalesData[[#This Row],[Sales with discount]]/SalesData[[#This Row],[total_revenue]])*100)/100</f>
        <v>0.9</v>
      </c>
      <c r="Q400" t="s">
        <v>20</v>
      </c>
      <c r="R400" s="9" t="s">
        <v>29</v>
      </c>
      <c r="S400" s="9" t="s">
        <v>35</v>
      </c>
      <c r="T400" s="10">
        <v>21208</v>
      </c>
      <c r="U400" s="9" t="s">
        <v>23</v>
      </c>
      <c r="V400" s="9" t="s">
        <v>40</v>
      </c>
      <c r="W400" s="9" t="s">
        <v>31</v>
      </c>
    </row>
    <row r="401" spans="1:23" x14ac:dyDescent="0.25">
      <c r="A401" s="1">
        <v>44630</v>
      </c>
      <c r="B401" s="9" t="s">
        <v>37</v>
      </c>
      <c r="C401" s="10">
        <v>439</v>
      </c>
      <c r="D401" s="9" t="s">
        <v>19</v>
      </c>
      <c r="E401" s="3">
        <v>2500</v>
      </c>
      <c r="F401" s="10">
        <v>87</v>
      </c>
      <c r="G401">
        <v>33</v>
      </c>
      <c r="H401" s="3">
        <v>5000</v>
      </c>
      <c r="I401" s="3">
        <f>SalesData[[#This Row],[cost_price]]*SalesData[[#This Row],[sales_quantity]]</f>
        <v>82500</v>
      </c>
      <c r="J401" s="3">
        <v>165000</v>
      </c>
      <c r="K401" s="4">
        <f>((SalesData[[#This Row],[Total Profit]]/SalesData[[#This Row],[total_revenue]])*100)/100</f>
        <v>0.5</v>
      </c>
      <c r="L401" s="3">
        <f>SalesData[[#This Row],[total_revenue]]-SalesData[[#This Row],[Total Cost]]</f>
        <v>82500</v>
      </c>
      <c r="M401" s="4">
        <v>0.08</v>
      </c>
      <c r="N401" s="3">
        <v>4600</v>
      </c>
      <c r="O401" s="3">
        <f>IF(SalesData[[#This Row],[discount_given]] &gt; 0, SalesData[[#This Row],[sales_quantity]] * SalesData[[#This Row],[Discount_price]], 0)</f>
        <v>151800</v>
      </c>
      <c r="P401" s="4">
        <f>((SalesData[[#This Row],[Sales with discount]]/SalesData[[#This Row],[total_revenue]])*100)/100</f>
        <v>0.92</v>
      </c>
      <c r="Q401" t="s">
        <v>33</v>
      </c>
      <c r="R401" s="9" t="s">
        <v>21</v>
      </c>
      <c r="S401" s="9" t="s">
        <v>22</v>
      </c>
      <c r="T401" s="10">
        <v>22556</v>
      </c>
      <c r="U401" s="9" t="s">
        <v>23</v>
      </c>
      <c r="V401" s="9" t="s">
        <v>24</v>
      </c>
      <c r="W401" s="9" t="s">
        <v>46</v>
      </c>
    </row>
    <row r="402" spans="1:23" x14ac:dyDescent="0.25">
      <c r="A402" s="1">
        <v>44414</v>
      </c>
      <c r="B402" s="9" t="s">
        <v>52</v>
      </c>
      <c r="C402" s="10">
        <v>440</v>
      </c>
      <c r="D402" s="9" t="s">
        <v>19</v>
      </c>
      <c r="E402" s="3">
        <v>2500</v>
      </c>
      <c r="F402" s="10">
        <v>76</v>
      </c>
      <c r="G402">
        <v>24</v>
      </c>
      <c r="H402" s="3">
        <v>5000</v>
      </c>
      <c r="I402" s="3">
        <f>SalesData[[#This Row],[cost_price]]*SalesData[[#This Row],[sales_quantity]]</f>
        <v>60000</v>
      </c>
      <c r="J402" s="3">
        <v>120000</v>
      </c>
      <c r="K402" s="4">
        <f>((SalesData[[#This Row],[Total Profit]]/SalesData[[#This Row],[total_revenue]])*100)/100</f>
        <v>0.5</v>
      </c>
      <c r="L402" s="3">
        <f>SalesData[[#This Row],[total_revenue]]-SalesData[[#This Row],[Total Cost]]</f>
        <v>60000</v>
      </c>
      <c r="M402" s="4">
        <v>7.0000000000000007E-2</v>
      </c>
      <c r="N402" s="3">
        <v>4650</v>
      </c>
      <c r="O402" s="3">
        <f>IF(SalesData[[#This Row],[discount_given]] &gt; 0, SalesData[[#This Row],[sales_quantity]] * SalesData[[#This Row],[Discount_price]], 0)</f>
        <v>111600</v>
      </c>
      <c r="P402" s="4">
        <f>((SalesData[[#This Row],[Sales with discount]]/SalesData[[#This Row],[total_revenue]])*100)/100</f>
        <v>0.93</v>
      </c>
      <c r="Q402" t="s">
        <v>38</v>
      </c>
      <c r="R402" s="9" t="s">
        <v>21</v>
      </c>
      <c r="S402" s="9" t="s">
        <v>30</v>
      </c>
      <c r="T402" s="10">
        <v>22070</v>
      </c>
      <c r="U402" s="9" t="s">
        <v>23</v>
      </c>
      <c r="V402" s="9" t="s">
        <v>24</v>
      </c>
      <c r="W402" s="9" t="s">
        <v>25</v>
      </c>
    </row>
    <row r="403" spans="1:23" x14ac:dyDescent="0.25">
      <c r="A403" s="1">
        <v>44667</v>
      </c>
      <c r="B403" s="9" t="s">
        <v>44</v>
      </c>
      <c r="C403" s="10">
        <v>441</v>
      </c>
      <c r="D403" s="9" t="s">
        <v>51</v>
      </c>
      <c r="E403" s="3">
        <v>1000</v>
      </c>
      <c r="F403" s="10">
        <v>124</v>
      </c>
      <c r="G403">
        <v>37</v>
      </c>
      <c r="H403" s="3">
        <v>2500</v>
      </c>
      <c r="I403" s="3">
        <f>SalesData[[#This Row],[cost_price]]*SalesData[[#This Row],[sales_quantity]]</f>
        <v>37000</v>
      </c>
      <c r="J403" s="3">
        <v>92500</v>
      </c>
      <c r="K403" s="4">
        <f>((SalesData[[#This Row],[Total Profit]]/SalesData[[#This Row],[total_revenue]])*100)/100</f>
        <v>0.6</v>
      </c>
      <c r="L403" s="3">
        <f>SalesData[[#This Row],[total_revenue]]-SalesData[[#This Row],[Total Cost]]</f>
        <v>55500</v>
      </c>
      <c r="M403" s="4">
        <v>0.08</v>
      </c>
      <c r="N403" s="3">
        <v>2300</v>
      </c>
      <c r="O403" s="3">
        <f>IF(SalesData[[#This Row],[discount_given]] &gt; 0, SalesData[[#This Row],[sales_quantity]] * SalesData[[#This Row],[Discount_price]], 0)</f>
        <v>85100</v>
      </c>
      <c r="P403" s="4">
        <f>((SalesData[[#This Row],[Sales with discount]]/SalesData[[#This Row],[total_revenue]])*100)/100</f>
        <v>0.92</v>
      </c>
      <c r="Q403" t="s">
        <v>20</v>
      </c>
      <c r="R403" s="9" t="s">
        <v>42</v>
      </c>
      <c r="S403" s="9" t="s">
        <v>22</v>
      </c>
      <c r="T403" s="10">
        <v>22414</v>
      </c>
      <c r="U403" s="9" t="s">
        <v>36</v>
      </c>
      <c r="V403" s="9" t="s">
        <v>24</v>
      </c>
      <c r="W403" s="9" t="s">
        <v>25</v>
      </c>
    </row>
    <row r="404" spans="1:23" x14ac:dyDescent="0.25">
      <c r="A404" s="1">
        <v>44715</v>
      </c>
      <c r="B404" s="9" t="s">
        <v>37</v>
      </c>
      <c r="C404" s="10">
        <v>442</v>
      </c>
      <c r="D404" s="9" t="s">
        <v>19</v>
      </c>
      <c r="E404" s="3">
        <v>2500</v>
      </c>
      <c r="F404" s="10">
        <v>132</v>
      </c>
      <c r="G404">
        <v>91</v>
      </c>
      <c r="H404" s="3">
        <v>5000</v>
      </c>
      <c r="I404" s="3">
        <f>SalesData[[#This Row],[cost_price]]*SalesData[[#This Row],[sales_quantity]]</f>
        <v>227500</v>
      </c>
      <c r="J404" s="3">
        <v>455000</v>
      </c>
      <c r="K404" s="4">
        <f>((SalesData[[#This Row],[Total Profit]]/SalesData[[#This Row],[total_revenue]])*100)/100</f>
        <v>0.5</v>
      </c>
      <c r="L404" s="3">
        <f>SalesData[[#This Row],[total_revenue]]-SalesData[[#This Row],[Total Cost]]</f>
        <v>227500</v>
      </c>
      <c r="M404" s="4">
        <v>0.02</v>
      </c>
      <c r="N404" s="3">
        <v>4900</v>
      </c>
      <c r="O404" s="3">
        <f>IF(SalesData[[#This Row],[discount_given]] &gt; 0, SalesData[[#This Row],[sales_quantity]] * SalesData[[#This Row],[Discount_price]], 0)</f>
        <v>445900</v>
      </c>
      <c r="P404" s="4">
        <f>((SalesData[[#This Row],[Sales with discount]]/SalesData[[#This Row],[total_revenue]])*100)/100</f>
        <v>0.98</v>
      </c>
      <c r="Q404" t="s">
        <v>28</v>
      </c>
      <c r="R404" s="9" t="s">
        <v>42</v>
      </c>
      <c r="S404" s="9" t="s">
        <v>35</v>
      </c>
      <c r="T404" s="10">
        <v>22732</v>
      </c>
      <c r="U404" s="9" t="s">
        <v>23</v>
      </c>
      <c r="V404" s="9" t="s">
        <v>40</v>
      </c>
      <c r="W404" s="9" t="s">
        <v>25</v>
      </c>
    </row>
    <row r="405" spans="1:23" x14ac:dyDescent="0.25">
      <c r="A405" s="1">
        <v>45026</v>
      </c>
      <c r="B405" s="9" t="s">
        <v>18</v>
      </c>
      <c r="C405" s="10">
        <v>443</v>
      </c>
      <c r="D405" s="9" t="s">
        <v>19</v>
      </c>
      <c r="E405" s="3">
        <v>2500</v>
      </c>
      <c r="F405" s="10">
        <v>37</v>
      </c>
      <c r="G405">
        <v>75</v>
      </c>
      <c r="H405" s="3">
        <v>5000</v>
      </c>
      <c r="I405" s="3">
        <f>SalesData[[#This Row],[cost_price]]*SalesData[[#This Row],[sales_quantity]]</f>
        <v>187500</v>
      </c>
      <c r="J405" s="3">
        <v>375000</v>
      </c>
      <c r="K405" s="4">
        <f>((SalesData[[#This Row],[Total Profit]]/SalesData[[#This Row],[total_revenue]])*100)/100</f>
        <v>0.5</v>
      </c>
      <c r="L405" s="3">
        <f>SalesData[[#This Row],[total_revenue]]-SalesData[[#This Row],[Total Cost]]</f>
        <v>187500</v>
      </c>
      <c r="M405" s="4">
        <v>7.0000000000000007E-2</v>
      </c>
      <c r="N405" s="3">
        <v>4650</v>
      </c>
      <c r="O405" s="3">
        <f>IF(SalesData[[#This Row],[discount_given]] &gt; 0, SalesData[[#This Row],[sales_quantity]] * SalesData[[#This Row],[Discount_price]], 0)</f>
        <v>348750</v>
      </c>
      <c r="P405" s="4">
        <f>((SalesData[[#This Row],[Sales with discount]]/SalesData[[#This Row],[total_revenue]])*100)/100</f>
        <v>0.93</v>
      </c>
      <c r="Q405" t="s">
        <v>38</v>
      </c>
      <c r="R405" s="9" t="s">
        <v>21</v>
      </c>
      <c r="S405" s="9" t="s">
        <v>30</v>
      </c>
      <c r="T405" s="10">
        <v>21511</v>
      </c>
      <c r="U405" s="9" t="s">
        <v>23</v>
      </c>
      <c r="V405" s="9" t="s">
        <v>39</v>
      </c>
      <c r="W405" s="9" t="s">
        <v>31</v>
      </c>
    </row>
    <row r="406" spans="1:23" x14ac:dyDescent="0.25">
      <c r="A406" s="1">
        <v>44373</v>
      </c>
      <c r="B406" s="9" t="s">
        <v>37</v>
      </c>
      <c r="C406" s="10">
        <v>446</v>
      </c>
      <c r="D406" s="9" t="s">
        <v>45</v>
      </c>
      <c r="E406" s="3">
        <v>3000</v>
      </c>
      <c r="F406" s="10">
        <v>67</v>
      </c>
      <c r="G406">
        <v>71</v>
      </c>
      <c r="H406" s="3">
        <v>7000</v>
      </c>
      <c r="I406" s="3">
        <f>SalesData[[#This Row],[cost_price]]*SalesData[[#This Row],[sales_quantity]]</f>
        <v>213000</v>
      </c>
      <c r="J406" s="3">
        <v>497000</v>
      </c>
      <c r="K406" s="4">
        <f>((SalesData[[#This Row],[Total Profit]]/SalesData[[#This Row],[total_revenue]])*100)/100</f>
        <v>0.5714285714285714</v>
      </c>
      <c r="L406" s="3">
        <f>SalesData[[#This Row],[total_revenue]]-SalesData[[#This Row],[Total Cost]]</f>
        <v>284000</v>
      </c>
      <c r="M406" s="4">
        <v>0.02</v>
      </c>
      <c r="N406" s="3">
        <v>6860</v>
      </c>
      <c r="O406" s="3">
        <f>IF(SalesData[[#This Row],[discount_given]] &gt; 0, SalesData[[#This Row],[sales_quantity]] * SalesData[[#This Row],[Discount_price]], 0)</f>
        <v>487060</v>
      </c>
      <c r="P406" s="4">
        <f>((SalesData[[#This Row],[Sales with discount]]/SalesData[[#This Row],[total_revenue]])*100)/100</f>
        <v>0.98</v>
      </c>
      <c r="Q406" t="s">
        <v>38</v>
      </c>
      <c r="R406" s="9" t="s">
        <v>29</v>
      </c>
      <c r="S406" s="9" t="s">
        <v>35</v>
      </c>
      <c r="T406" s="10">
        <v>22605</v>
      </c>
      <c r="U406" s="9" t="s">
        <v>23</v>
      </c>
      <c r="V406" s="9" t="s">
        <v>40</v>
      </c>
      <c r="W406" s="9" t="s">
        <v>25</v>
      </c>
    </row>
    <row r="407" spans="1:23" x14ac:dyDescent="0.25">
      <c r="A407" s="1">
        <v>44619</v>
      </c>
      <c r="B407" s="9" t="s">
        <v>49</v>
      </c>
      <c r="C407" s="10">
        <v>447</v>
      </c>
      <c r="D407" s="9" t="s">
        <v>27</v>
      </c>
      <c r="E407" s="3">
        <v>1500</v>
      </c>
      <c r="F407" s="10">
        <v>30</v>
      </c>
      <c r="G407">
        <v>81</v>
      </c>
      <c r="H407" s="3">
        <v>3000</v>
      </c>
      <c r="I407" s="3">
        <f>SalesData[[#This Row],[cost_price]]*SalesData[[#This Row],[sales_quantity]]</f>
        <v>121500</v>
      </c>
      <c r="J407" s="3">
        <v>243000</v>
      </c>
      <c r="K407" s="4">
        <f>((SalesData[[#This Row],[Total Profit]]/SalesData[[#This Row],[total_revenue]])*100)/100</f>
        <v>0.5</v>
      </c>
      <c r="L407" s="3">
        <f>SalesData[[#This Row],[total_revenue]]-SalesData[[#This Row],[Total Cost]]</f>
        <v>121500</v>
      </c>
      <c r="M407" s="4">
        <v>0.1</v>
      </c>
      <c r="N407" s="3">
        <v>2700</v>
      </c>
      <c r="O407" s="3">
        <f>IF(SalesData[[#This Row],[discount_given]] &gt; 0, SalesData[[#This Row],[sales_quantity]] * SalesData[[#This Row],[Discount_price]], 0)</f>
        <v>218700</v>
      </c>
      <c r="P407" s="4">
        <f>((SalesData[[#This Row],[Sales with discount]]/SalesData[[#This Row],[total_revenue]])*100)/100</f>
        <v>0.9</v>
      </c>
      <c r="Q407" t="s">
        <v>38</v>
      </c>
      <c r="R407" s="9" t="s">
        <v>34</v>
      </c>
      <c r="S407" s="9" t="s">
        <v>22</v>
      </c>
      <c r="T407" s="10">
        <v>21717</v>
      </c>
      <c r="U407" s="9" t="s">
        <v>36</v>
      </c>
      <c r="V407" s="9" t="s">
        <v>39</v>
      </c>
      <c r="W407" s="9" t="s">
        <v>25</v>
      </c>
    </row>
    <row r="408" spans="1:23" x14ac:dyDescent="0.25">
      <c r="A408" s="1">
        <v>44897</v>
      </c>
      <c r="B408" s="9" t="s">
        <v>47</v>
      </c>
      <c r="C408" s="10">
        <v>448</v>
      </c>
      <c r="D408" s="9" t="s">
        <v>48</v>
      </c>
      <c r="E408" s="3">
        <v>1500</v>
      </c>
      <c r="F408" s="10">
        <v>136</v>
      </c>
      <c r="G408">
        <v>54</v>
      </c>
      <c r="H408" s="3">
        <v>3500</v>
      </c>
      <c r="I408" s="3">
        <f>SalesData[[#This Row],[cost_price]]*SalesData[[#This Row],[sales_quantity]]</f>
        <v>81000</v>
      </c>
      <c r="J408" s="3">
        <v>189000</v>
      </c>
      <c r="K408" s="4">
        <f>((SalesData[[#This Row],[Total Profit]]/SalesData[[#This Row],[total_revenue]])*100)/100</f>
        <v>0.5714285714285714</v>
      </c>
      <c r="L408" s="3">
        <f>SalesData[[#This Row],[total_revenue]]-SalesData[[#This Row],[Total Cost]]</f>
        <v>108000</v>
      </c>
      <c r="M408" s="4">
        <v>0.1</v>
      </c>
      <c r="N408" s="3">
        <v>3150</v>
      </c>
      <c r="O408" s="3">
        <f>IF(SalesData[[#This Row],[discount_given]] &gt; 0, SalesData[[#This Row],[sales_quantity]] * SalesData[[#This Row],[Discount_price]], 0)</f>
        <v>170100</v>
      </c>
      <c r="P408" s="4">
        <f>((SalesData[[#This Row],[Sales with discount]]/SalesData[[#This Row],[total_revenue]])*100)/100</f>
        <v>0.9</v>
      </c>
      <c r="Q408" t="s">
        <v>38</v>
      </c>
      <c r="R408" s="9" t="s">
        <v>42</v>
      </c>
      <c r="S408" s="9" t="s">
        <v>35</v>
      </c>
      <c r="T408" s="10">
        <v>22541</v>
      </c>
      <c r="U408" s="9" t="s">
        <v>23</v>
      </c>
      <c r="V408" s="9" t="s">
        <v>40</v>
      </c>
      <c r="W408" s="9" t="s">
        <v>46</v>
      </c>
    </row>
    <row r="409" spans="1:23" x14ac:dyDescent="0.25">
      <c r="A409" s="1">
        <v>45020</v>
      </c>
      <c r="B409" s="9" t="s">
        <v>37</v>
      </c>
      <c r="C409" s="10">
        <v>449</v>
      </c>
      <c r="D409" s="9" t="s">
        <v>19</v>
      </c>
      <c r="E409" s="3">
        <v>2500</v>
      </c>
      <c r="F409" s="10">
        <v>146</v>
      </c>
      <c r="G409">
        <v>21</v>
      </c>
      <c r="H409" s="3">
        <v>5000</v>
      </c>
      <c r="I409" s="3">
        <f>SalesData[[#This Row],[cost_price]]*SalesData[[#This Row],[sales_quantity]]</f>
        <v>52500</v>
      </c>
      <c r="J409" s="3">
        <v>105000</v>
      </c>
      <c r="K409" s="4">
        <f>((SalesData[[#This Row],[Total Profit]]/SalesData[[#This Row],[total_revenue]])*100)/100</f>
        <v>0.5</v>
      </c>
      <c r="L409" s="3">
        <f>SalesData[[#This Row],[total_revenue]]-SalesData[[#This Row],[Total Cost]]</f>
        <v>52500</v>
      </c>
      <c r="M409" s="4">
        <v>0.02</v>
      </c>
      <c r="N409" s="3">
        <v>4900</v>
      </c>
      <c r="O409" s="3">
        <f>IF(SalesData[[#This Row],[discount_given]] &gt; 0, SalesData[[#This Row],[sales_quantity]] * SalesData[[#This Row],[Discount_price]], 0)</f>
        <v>102900</v>
      </c>
      <c r="P409" s="4">
        <f>((SalesData[[#This Row],[Sales with discount]]/SalesData[[#This Row],[total_revenue]])*100)/100</f>
        <v>0.98</v>
      </c>
      <c r="Q409" t="s">
        <v>38</v>
      </c>
      <c r="R409" s="9" t="s">
        <v>21</v>
      </c>
      <c r="S409" s="9" t="s">
        <v>35</v>
      </c>
      <c r="T409" s="10">
        <v>21222</v>
      </c>
      <c r="U409" s="9" t="s">
        <v>23</v>
      </c>
      <c r="V409" s="9" t="s">
        <v>24</v>
      </c>
      <c r="W409" s="9" t="s">
        <v>46</v>
      </c>
    </row>
    <row r="410" spans="1:23" x14ac:dyDescent="0.25">
      <c r="A410" s="1">
        <v>44856</v>
      </c>
      <c r="B410" s="9" t="s">
        <v>26</v>
      </c>
      <c r="C410" s="10">
        <v>450</v>
      </c>
      <c r="D410" s="9" t="s">
        <v>51</v>
      </c>
      <c r="E410" s="3">
        <v>1000</v>
      </c>
      <c r="F410" s="10">
        <v>143</v>
      </c>
      <c r="G410">
        <v>98</v>
      </c>
      <c r="H410" s="3">
        <v>2500</v>
      </c>
      <c r="I410" s="3">
        <f>SalesData[[#This Row],[cost_price]]*SalesData[[#This Row],[sales_quantity]]</f>
        <v>98000</v>
      </c>
      <c r="J410" s="3">
        <v>245000</v>
      </c>
      <c r="K410" s="4">
        <f>((SalesData[[#This Row],[Total Profit]]/SalesData[[#This Row],[total_revenue]])*100)/100</f>
        <v>0.6</v>
      </c>
      <c r="L410" s="3">
        <f>SalesData[[#This Row],[total_revenue]]-SalesData[[#This Row],[Total Cost]]</f>
        <v>147000</v>
      </c>
      <c r="M410" s="4">
        <v>0</v>
      </c>
      <c r="N410" s="3">
        <v>2500</v>
      </c>
      <c r="O410" s="3">
        <f>IF(SalesData[[#This Row],[discount_given]] &gt; 0, SalesData[[#This Row],[sales_quantity]] * SalesData[[#This Row],[Discount_price]], 0)</f>
        <v>0</v>
      </c>
      <c r="P410" s="4">
        <f>((SalesData[[#This Row],[Sales with discount]]/SalesData[[#This Row],[total_revenue]])*100)/100</f>
        <v>0</v>
      </c>
      <c r="Q410" t="s">
        <v>38</v>
      </c>
      <c r="R410" s="9" t="s">
        <v>21</v>
      </c>
      <c r="S410" s="9" t="s">
        <v>22</v>
      </c>
      <c r="T410" s="10">
        <v>21844</v>
      </c>
      <c r="U410" s="9" t="s">
        <v>23</v>
      </c>
      <c r="V410" s="9" t="s">
        <v>40</v>
      </c>
      <c r="W410" s="9" t="s">
        <v>46</v>
      </c>
    </row>
    <row r="411" spans="1:23" x14ac:dyDescent="0.25">
      <c r="A411" s="1">
        <v>45122</v>
      </c>
      <c r="B411" s="9" t="s">
        <v>18</v>
      </c>
      <c r="C411" s="10">
        <v>451</v>
      </c>
      <c r="D411" s="9" t="s">
        <v>27</v>
      </c>
      <c r="E411" s="3">
        <v>1500</v>
      </c>
      <c r="F411" s="10">
        <v>57</v>
      </c>
      <c r="G411">
        <v>12</v>
      </c>
      <c r="H411" s="3">
        <v>3000</v>
      </c>
      <c r="I411" s="3">
        <f>SalesData[[#This Row],[cost_price]]*SalesData[[#This Row],[sales_quantity]]</f>
        <v>18000</v>
      </c>
      <c r="J411" s="3">
        <v>36000</v>
      </c>
      <c r="K411" s="4">
        <f>((SalesData[[#This Row],[Total Profit]]/SalesData[[#This Row],[total_revenue]])*100)/100</f>
        <v>0.5</v>
      </c>
      <c r="L411" s="3">
        <f>SalesData[[#This Row],[total_revenue]]-SalesData[[#This Row],[Total Cost]]</f>
        <v>18000</v>
      </c>
      <c r="M411" s="4">
        <v>0.08</v>
      </c>
      <c r="N411" s="3">
        <v>2760</v>
      </c>
      <c r="O411" s="3">
        <f>IF(SalesData[[#This Row],[discount_given]] &gt; 0, SalesData[[#This Row],[sales_quantity]] * SalesData[[#This Row],[Discount_price]], 0)</f>
        <v>33120</v>
      </c>
      <c r="P411" s="4">
        <f>((SalesData[[#This Row],[Sales with discount]]/SalesData[[#This Row],[total_revenue]])*100)/100</f>
        <v>0.92</v>
      </c>
      <c r="Q411" t="s">
        <v>20</v>
      </c>
      <c r="R411" s="9" t="s">
        <v>34</v>
      </c>
      <c r="S411" s="9" t="s">
        <v>22</v>
      </c>
      <c r="T411" s="10">
        <v>22148</v>
      </c>
      <c r="U411" s="9" t="s">
        <v>36</v>
      </c>
      <c r="V411" s="9" t="s">
        <v>39</v>
      </c>
      <c r="W411" s="9" t="s">
        <v>31</v>
      </c>
    </row>
    <row r="412" spans="1:23" x14ac:dyDescent="0.25">
      <c r="A412" s="1">
        <v>44677</v>
      </c>
      <c r="B412" s="9" t="s">
        <v>49</v>
      </c>
      <c r="C412" s="10">
        <v>452</v>
      </c>
      <c r="D412" s="9" t="s">
        <v>48</v>
      </c>
      <c r="E412" s="3">
        <v>1500</v>
      </c>
      <c r="F412" s="10">
        <v>51</v>
      </c>
      <c r="G412">
        <v>96</v>
      </c>
      <c r="H412" s="3">
        <v>3500</v>
      </c>
      <c r="I412" s="3">
        <f>SalesData[[#This Row],[cost_price]]*SalesData[[#This Row],[sales_quantity]]</f>
        <v>144000</v>
      </c>
      <c r="J412" s="3">
        <v>336000</v>
      </c>
      <c r="K412" s="4">
        <f>((SalesData[[#This Row],[Total Profit]]/SalesData[[#This Row],[total_revenue]])*100)/100</f>
        <v>0.5714285714285714</v>
      </c>
      <c r="L412" s="3">
        <f>SalesData[[#This Row],[total_revenue]]-SalesData[[#This Row],[Total Cost]]</f>
        <v>192000</v>
      </c>
      <c r="M412" s="4">
        <v>0.01</v>
      </c>
      <c r="N412" s="3">
        <v>3465</v>
      </c>
      <c r="O412" s="3">
        <f>IF(SalesData[[#This Row],[discount_given]] &gt; 0, SalesData[[#This Row],[sales_quantity]] * SalesData[[#This Row],[Discount_price]], 0)</f>
        <v>332640</v>
      </c>
      <c r="P412" s="4">
        <f>((SalesData[[#This Row],[Sales with discount]]/SalesData[[#This Row],[total_revenue]])*100)/100</f>
        <v>0.99</v>
      </c>
      <c r="Q412" t="s">
        <v>28</v>
      </c>
      <c r="R412" s="9" t="s">
        <v>34</v>
      </c>
      <c r="S412" s="9" t="s">
        <v>22</v>
      </c>
      <c r="T412" s="10">
        <v>22136</v>
      </c>
      <c r="U412" s="9" t="s">
        <v>36</v>
      </c>
      <c r="V412" s="9" t="s">
        <v>39</v>
      </c>
      <c r="W412" s="9" t="s">
        <v>31</v>
      </c>
    </row>
    <row r="413" spans="1:23" x14ac:dyDescent="0.25">
      <c r="A413" s="1">
        <v>44401</v>
      </c>
      <c r="B413" s="9" t="s">
        <v>47</v>
      </c>
      <c r="C413" s="10">
        <v>453</v>
      </c>
      <c r="D413" s="9" t="s">
        <v>45</v>
      </c>
      <c r="E413" s="3">
        <v>3000</v>
      </c>
      <c r="F413" s="10">
        <v>63</v>
      </c>
      <c r="G413">
        <v>95</v>
      </c>
      <c r="H413" s="3">
        <v>7000</v>
      </c>
      <c r="I413" s="3">
        <f>SalesData[[#This Row],[cost_price]]*SalesData[[#This Row],[sales_quantity]]</f>
        <v>285000</v>
      </c>
      <c r="J413" s="3">
        <v>665000</v>
      </c>
      <c r="K413" s="4">
        <f>((SalesData[[#This Row],[Total Profit]]/SalesData[[#This Row],[total_revenue]])*100)/100</f>
        <v>0.5714285714285714</v>
      </c>
      <c r="L413" s="3">
        <f>SalesData[[#This Row],[total_revenue]]-SalesData[[#This Row],[Total Cost]]</f>
        <v>380000</v>
      </c>
      <c r="M413" s="4">
        <v>0</v>
      </c>
      <c r="N413" s="3">
        <v>7000</v>
      </c>
      <c r="O413" s="3">
        <f>IF(SalesData[[#This Row],[discount_given]] &gt; 0, SalesData[[#This Row],[sales_quantity]] * SalesData[[#This Row],[Discount_price]], 0)</f>
        <v>0</v>
      </c>
      <c r="P413" s="4">
        <f>((SalesData[[#This Row],[Sales with discount]]/SalesData[[#This Row],[total_revenue]])*100)/100</f>
        <v>0</v>
      </c>
      <c r="Q413" t="s">
        <v>28</v>
      </c>
      <c r="R413" s="9" t="s">
        <v>29</v>
      </c>
      <c r="S413" s="9" t="s">
        <v>22</v>
      </c>
      <c r="T413" s="10">
        <v>22634</v>
      </c>
      <c r="U413" s="9" t="s">
        <v>23</v>
      </c>
      <c r="V413" s="9" t="s">
        <v>24</v>
      </c>
      <c r="W413" s="9" t="s">
        <v>46</v>
      </c>
    </row>
    <row r="414" spans="1:23" x14ac:dyDescent="0.25">
      <c r="A414" s="1">
        <v>44369</v>
      </c>
      <c r="B414" s="9" t="s">
        <v>18</v>
      </c>
      <c r="C414" s="10">
        <v>454</v>
      </c>
      <c r="D414" s="9" t="s">
        <v>27</v>
      </c>
      <c r="E414" s="3">
        <v>1500</v>
      </c>
      <c r="F414" s="10">
        <v>74</v>
      </c>
      <c r="G414">
        <v>19</v>
      </c>
      <c r="H414" s="3">
        <v>3000</v>
      </c>
      <c r="I414" s="3">
        <f>SalesData[[#This Row],[cost_price]]*SalesData[[#This Row],[sales_quantity]]</f>
        <v>28500</v>
      </c>
      <c r="J414" s="3">
        <v>57000</v>
      </c>
      <c r="K414" s="4">
        <f>((SalesData[[#This Row],[Total Profit]]/SalesData[[#This Row],[total_revenue]])*100)/100</f>
        <v>0.5</v>
      </c>
      <c r="L414" s="3">
        <f>SalesData[[#This Row],[total_revenue]]-SalesData[[#This Row],[Total Cost]]</f>
        <v>28500</v>
      </c>
      <c r="M414" s="4">
        <v>0.01</v>
      </c>
      <c r="N414" s="3">
        <v>2970</v>
      </c>
      <c r="O414" s="3">
        <f>IF(SalesData[[#This Row],[discount_given]] &gt; 0, SalesData[[#This Row],[sales_quantity]] * SalesData[[#This Row],[Discount_price]], 0)</f>
        <v>56430</v>
      </c>
      <c r="P414" s="4">
        <f>((SalesData[[#This Row],[Sales with discount]]/SalesData[[#This Row],[total_revenue]])*100)/100</f>
        <v>0.99</v>
      </c>
      <c r="Q414" t="s">
        <v>50</v>
      </c>
      <c r="R414" s="9" t="s">
        <v>29</v>
      </c>
      <c r="S414" s="9" t="s">
        <v>35</v>
      </c>
      <c r="T414" s="10">
        <v>22280</v>
      </c>
      <c r="U414" s="9" t="s">
        <v>36</v>
      </c>
      <c r="V414" s="9" t="s">
        <v>24</v>
      </c>
      <c r="W414" s="9" t="s">
        <v>46</v>
      </c>
    </row>
    <row r="415" spans="1:23" x14ac:dyDescent="0.25">
      <c r="A415" s="1">
        <v>44387</v>
      </c>
      <c r="B415" s="9" t="s">
        <v>49</v>
      </c>
      <c r="C415" s="10">
        <v>455</v>
      </c>
      <c r="D415" s="9" t="s">
        <v>48</v>
      </c>
      <c r="E415" s="3">
        <v>1500</v>
      </c>
      <c r="F415" s="10">
        <v>27</v>
      </c>
      <c r="G415">
        <v>27</v>
      </c>
      <c r="H415" s="3">
        <v>3500</v>
      </c>
      <c r="I415" s="3">
        <f>SalesData[[#This Row],[cost_price]]*SalesData[[#This Row],[sales_quantity]]</f>
        <v>40500</v>
      </c>
      <c r="J415" s="3">
        <v>94500</v>
      </c>
      <c r="K415" s="4">
        <f>((SalesData[[#This Row],[Total Profit]]/SalesData[[#This Row],[total_revenue]])*100)/100</f>
        <v>0.5714285714285714</v>
      </c>
      <c r="L415" s="3">
        <f>SalesData[[#This Row],[total_revenue]]-SalesData[[#This Row],[Total Cost]]</f>
        <v>54000</v>
      </c>
      <c r="M415" s="4">
        <v>0.04</v>
      </c>
      <c r="N415" s="3">
        <v>3360</v>
      </c>
      <c r="O415" s="3">
        <f>IF(SalesData[[#This Row],[discount_given]] &gt; 0, SalesData[[#This Row],[sales_quantity]] * SalesData[[#This Row],[Discount_price]], 0)</f>
        <v>90720</v>
      </c>
      <c r="P415" s="4">
        <f>((SalesData[[#This Row],[Sales with discount]]/SalesData[[#This Row],[total_revenue]])*100)/100</f>
        <v>0.96</v>
      </c>
      <c r="Q415" t="s">
        <v>28</v>
      </c>
      <c r="R415" s="9" t="s">
        <v>34</v>
      </c>
      <c r="S415" s="9" t="s">
        <v>30</v>
      </c>
      <c r="T415" s="10">
        <v>21142</v>
      </c>
      <c r="U415" s="9" t="s">
        <v>23</v>
      </c>
      <c r="V415" s="9" t="s">
        <v>40</v>
      </c>
      <c r="W415" s="9" t="s">
        <v>31</v>
      </c>
    </row>
    <row r="416" spans="1:23" x14ac:dyDescent="0.25">
      <c r="A416" s="1">
        <v>44611</v>
      </c>
      <c r="B416" s="9" t="s">
        <v>44</v>
      </c>
      <c r="C416" s="10">
        <v>456</v>
      </c>
      <c r="D416" s="9" t="s">
        <v>48</v>
      </c>
      <c r="E416" s="3">
        <v>1500</v>
      </c>
      <c r="F416" s="10">
        <v>88</v>
      </c>
      <c r="G416">
        <v>78</v>
      </c>
      <c r="H416" s="3">
        <v>3500</v>
      </c>
      <c r="I416" s="3">
        <f>SalesData[[#This Row],[cost_price]]*SalesData[[#This Row],[sales_quantity]]</f>
        <v>117000</v>
      </c>
      <c r="J416" s="3">
        <v>273000</v>
      </c>
      <c r="K416" s="4">
        <f>((SalesData[[#This Row],[Total Profit]]/SalesData[[#This Row],[total_revenue]])*100)/100</f>
        <v>0.5714285714285714</v>
      </c>
      <c r="L416" s="3">
        <f>SalesData[[#This Row],[total_revenue]]-SalesData[[#This Row],[Total Cost]]</f>
        <v>156000</v>
      </c>
      <c r="M416" s="4">
        <v>0.03</v>
      </c>
      <c r="N416" s="3">
        <v>3395</v>
      </c>
      <c r="O416" s="3">
        <f>IF(SalesData[[#This Row],[discount_given]] &gt; 0, SalesData[[#This Row],[sales_quantity]] * SalesData[[#This Row],[Discount_price]], 0)</f>
        <v>264810</v>
      </c>
      <c r="P416" s="4">
        <f>((SalesData[[#This Row],[Sales with discount]]/SalesData[[#This Row],[total_revenue]])*100)/100</f>
        <v>0.97</v>
      </c>
      <c r="Q416" t="s">
        <v>28</v>
      </c>
      <c r="R416" s="9" t="s">
        <v>29</v>
      </c>
      <c r="S416" s="9" t="s">
        <v>30</v>
      </c>
      <c r="T416" s="10">
        <v>21605</v>
      </c>
      <c r="U416" s="9" t="s">
        <v>36</v>
      </c>
      <c r="V416" s="9" t="s">
        <v>39</v>
      </c>
      <c r="W416" s="9" t="s">
        <v>25</v>
      </c>
    </row>
    <row r="417" spans="1:23" x14ac:dyDescent="0.25">
      <c r="A417" s="1">
        <v>45005</v>
      </c>
      <c r="B417" s="9" t="s">
        <v>52</v>
      </c>
      <c r="C417" s="10">
        <v>457</v>
      </c>
      <c r="D417" s="9" t="s">
        <v>51</v>
      </c>
      <c r="E417" s="3">
        <v>1000</v>
      </c>
      <c r="F417" s="10">
        <v>58</v>
      </c>
      <c r="G417">
        <v>60</v>
      </c>
      <c r="H417" s="3">
        <v>2500</v>
      </c>
      <c r="I417" s="3">
        <f>SalesData[[#This Row],[cost_price]]*SalesData[[#This Row],[sales_quantity]]</f>
        <v>60000</v>
      </c>
      <c r="J417" s="3">
        <v>150000</v>
      </c>
      <c r="K417" s="4">
        <f>((SalesData[[#This Row],[Total Profit]]/SalesData[[#This Row],[total_revenue]])*100)/100</f>
        <v>0.6</v>
      </c>
      <c r="L417" s="3">
        <f>SalesData[[#This Row],[total_revenue]]-SalesData[[#This Row],[Total Cost]]</f>
        <v>90000</v>
      </c>
      <c r="M417" s="4">
        <v>0.03</v>
      </c>
      <c r="N417" s="3">
        <v>2425</v>
      </c>
      <c r="O417" s="3">
        <f>IF(SalesData[[#This Row],[discount_given]] &gt; 0, SalesData[[#This Row],[sales_quantity]] * SalesData[[#This Row],[Discount_price]], 0)</f>
        <v>145500</v>
      </c>
      <c r="P417" s="4">
        <f>((SalesData[[#This Row],[Sales with discount]]/SalesData[[#This Row],[total_revenue]])*100)/100</f>
        <v>0.97</v>
      </c>
      <c r="Q417" t="s">
        <v>50</v>
      </c>
      <c r="R417" s="9" t="s">
        <v>34</v>
      </c>
      <c r="S417" s="9" t="s">
        <v>35</v>
      </c>
      <c r="T417" s="10">
        <v>21632</v>
      </c>
      <c r="U417" s="9" t="s">
        <v>23</v>
      </c>
      <c r="V417" s="9" t="s">
        <v>40</v>
      </c>
      <c r="W417" s="9" t="s">
        <v>46</v>
      </c>
    </row>
    <row r="418" spans="1:23" x14ac:dyDescent="0.25">
      <c r="A418" s="1">
        <v>44544</v>
      </c>
      <c r="B418" s="9" t="s">
        <v>41</v>
      </c>
      <c r="C418" s="10">
        <v>458</v>
      </c>
      <c r="D418" s="9" t="s">
        <v>45</v>
      </c>
      <c r="E418" s="3">
        <v>3000</v>
      </c>
      <c r="F418" s="10">
        <v>138</v>
      </c>
      <c r="G418">
        <v>26</v>
      </c>
      <c r="H418" s="3">
        <v>7000</v>
      </c>
      <c r="I418" s="3">
        <f>SalesData[[#This Row],[cost_price]]*SalesData[[#This Row],[sales_quantity]]</f>
        <v>78000</v>
      </c>
      <c r="J418" s="3">
        <v>182000</v>
      </c>
      <c r="K418" s="4">
        <f>((SalesData[[#This Row],[Total Profit]]/SalesData[[#This Row],[total_revenue]])*100)/100</f>
        <v>0.5714285714285714</v>
      </c>
      <c r="L418" s="3">
        <f>SalesData[[#This Row],[total_revenue]]-SalesData[[#This Row],[Total Cost]]</f>
        <v>104000</v>
      </c>
      <c r="M418" s="4">
        <v>7.0000000000000007E-2</v>
      </c>
      <c r="N418" s="3">
        <v>6510</v>
      </c>
      <c r="O418" s="3">
        <f>IF(SalesData[[#This Row],[discount_given]] &gt; 0, SalesData[[#This Row],[sales_quantity]] * SalesData[[#This Row],[Discount_price]], 0)</f>
        <v>169260</v>
      </c>
      <c r="P418" s="4">
        <f>((SalesData[[#This Row],[Sales with discount]]/SalesData[[#This Row],[total_revenue]])*100)/100</f>
        <v>0.93</v>
      </c>
      <c r="Q418" t="s">
        <v>28</v>
      </c>
      <c r="R418" s="9" t="s">
        <v>42</v>
      </c>
      <c r="S418" s="9" t="s">
        <v>22</v>
      </c>
      <c r="T418" s="10">
        <v>22837</v>
      </c>
      <c r="U418" s="9" t="s">
        <v>36</v>
      </c>
      <c r="V418" s="9" t="s">
        <v>39</v>
      </c>
      <c r="W418" s="9" t="s">
        <v>25</v>
      </c>
    </row>
    <row r="419" spans="1:23" x14ac:dyDescent="0.25">
      <c r="A419" s="1">
        <v>44749</v>
      </c>
      <c r="B419" s="9" t="s">
        <v>49</v>
      </c>
      <c r="C419" s="10">
        <v>460</v>
      </c>
      <c r="D419" s="9" t="s">
        <v>48</v>
      </c>
      <c r="E419" s="3">
        <v>1500</v>
      </c>
      <c r="F419" s="10">
        <v>87</v>
      </c>
      <c r="G419">
        <v>51</v>
      </c>
      <c r="H419" s="3">
        <v>3500</v>
      </c>
      <c r="I419" s="3">
        <f>SalesData[[#This Row],[cost_price]]*SalesData[[#This Row],[sales_quantity]]</f>
        <v>76500</v>
      </c>
      <c r="J419" s="3">
        <v>178500</v>
      </c>
      <c r="K419" s="4">
        <f>((SalesData[[#This Row],[Total Profit]]/SalesData[[#This Row],[total_revenue]])*100)/100</f>
        <v>0.5714285714285714</v>
      </c>
      <c r="L419" s="3">
        <f>SalesData[[#This Row],[total_revenue]]-SalesData[[#This Row],[Total Cost]]</f>
        <v>102000</v>
      </c>
      <c r="M419" s="4">
        <v>0.02</v>
      </c>
      <c r="N419" s="3">
        <v>3430</v>
      </c>
      <c r="O419" s="3">
        <f>IF(SalesData[[#This Row],[discount_given]] &gt; 0, SalesData[[#This Row],[sales_quantity]] * SalesData[[#This Row],[Discount_price]], 0)</f>
        <v>174930</v>
      </c>
      <c r="P419" s="4">
        <f>((SalesData[[#This Row],[Sales with discount]]/SalesData[[#This Row],[total_revenue]])*100)/100</f>
        <v>0.98</v>
      </c>
      <c r="Q419" t="s">
        <v>38</v>
      </c>
      <c r="R419" s="9" t="s">
        <v>21</v>
      </c>
      <c r="S419" s="9" t="s">
        <v>22</v>
      </c>
      <c r="T419" s="10">
        <v>21277</v>
      </c>
      <c r="U419" s="9" t="s">
        <v>23</v>
      </c>
      <c r="V419" s="9" t="s">
        <v>39</v>
      </c>
      <c r="W419" s="9" t="s">
        <v>46</v>
      </c>
    </row>
    <row r="420" spans="1:23" x14ac:dyDescent="0.25">
      <c r="A420" s="1">
        <v>44661</v>
      </c>
      <c r="B420" s="9" t="s">
        <v>18</v>
      </c>
      <c r="C420" s="10">
        <v>462</v>
      </c>
      <c r="D420" s="9" t="s">
        <v>48</v>
      </c>
      <c r="E420" s="3">
        <v>1500</v>
      </c>
      <c r="F420" s="10">
        <v>25</v>
      </c>
      <c r="G420">
        <v>55</v>
      </c>
      <c r="H420" s="3">
        <v>3500</v>
      </c>
      <c r="I420" s="3">
        <f>SalesData[[#This Row],[cost_price]]*SalesData[[#This Row],[sales_quantity]]</f>
        <v>82500</v>
      </c>
      <c r="J420" s="3">
        <v>192500</v>
      </c>
      <c r="K420" s="4">
        <f>((SalesData[[#This Row],[Total Profit]]/SalesData[[#This Row],[total_revenue]])*100)/100</f>
        <v>0.5714285714285714</v>
      </c>
      <c r="L420" s="3">
        <f>SalesData[[#This Row],[total_revenue]]-SalesData[[#This Row],[Total Cost]]</f>
        <v>110000</v>
      </c>
      <c r="M420" s="4">
        <v>0</v>
      </c>
      <c r="N420" s="3">
        <v>3500</v>
      </c>
      <c r="O420" s="3">
        <f>IF(SalesData[[#This Row],[discount_given]] &gt; 0, SalesData[[#This Row],[sales_quantity]] * SalesData[[#This Row],[Discount_price]], 0)</f>
        <v>0</v>
      </c>
      <c r="P420" s="4">
        <f>((SalesData[[#This Row],[Sales with discount]]/SalesData[[#This Row],[total_revenue]])*100)/100</f>
        <v>0</v>
      </c>
      <c r="Q420" t="s">
        <v>38</v>
      </c>
      <c r="R420" s="9" t="s">
        <v>21</v>
      </c>
      <c r="S420" s="9" t="s">
        <v>30</v>
      </c>
      <c r="T420" s="10">
        <v>22662</v>
      </c>
      <c r="U420" s="9" t="s">
        <v>36</v>
      </c>
      <c r="V420" s="9" t="s">
        <v>40</v>
      </c>
      <c r="W420" s="9" t="s">
        <v>46</v>
      </c>
    </row>
    <row r="421" spans="1:23" x14ac:dyDescent="0.25">
      <c r="A421" s="1">
        <v>44753</v>
      </c>
      <c r="B421" s="9" t="s">
        <v>43</v>
      </c>
      <c r="C421" s="10">
        <v>463</v>
      </c>
      <c r="D421" s="9" t="s">
        <v>27</v>
      </c>
      <c r="E421" s="3">
        <v>1500</v>
      </c>
      <c r="F421" s="10">
        <v>55</v>
      </c>
      <c r="G421">
        <v>89</v>
      </c>
      <c r="H421" s="3">
        <v>3000</v>
      </c>
      <c r="I421" s="3">
        <f>SalesData[[#This Row],[cost_price]]*SalesData[[#This Row],[sales_quantity]]</f>
        <v>133500</v>
      </c>
      <c r="J421" s="3">
        <v>267000</v>
      </c>
      <c r="K421" s="4">
        <f>((SalesData[[#This Row],[Total Profit]]/SalesData[[#This Row],[total_revenue]])*100)/100</f>
        <v>0.5</v>
      </c>
      <c r="L421" s="3">
        <f>SalesData[[#This Row],[total_revenue]]-SalesData[[#This Row],[Total Cost]]</f>
        <v>133500</v>
      </c>
      <c r="M421" s="4">
        <v>0.02</v>
      </c>
      <c r="N421" s="3">
        <v>2940</v>
      </c>
      <c r="O421" s="3">
        <f>IF(SalesData[[#This Row],[discount_given]] &gt; 0, SalesData[[#This Row],[sales_quantity]] * SalesData[[#This Row],[Discount_price]], 0)</f>
        <v>261660</v>
      </c>
      <c r="P421" s="4">
        <f>((SalesData[[#This Row],[Sales with discount]]/SalesData[[#This Row],[total_revenue]])*100)/100</f>
        <v>0.98</v>
      </c>
      <c r="Q421" t="s">
        <v>38</v>
      </c>
      <c r="R421" s="9" t="s">
        <v>29</v>
      </c>
      <c r="S421" s="9" t="s">
        <v>35</v>
      </c>
      <c r="T421" s="10">
        <v>22647</v>
      </c>
      <c r="U421" s="9" t="s">
        <v>23</v>
      </c>
      <c r="V421" s="9" t="s">
        <v>24</v>
      </c>
      <c r="W421" s="9" t="s">
        <v>25</v>
      </c>
    </row>
    <row r="422" spans="1:23" x14ac:dyDescent="0.25">
      <c r="A422" s="1">
        <v>45273</v>
      </c>
      <c r="B422" s="9" t="s">
        <v>54</v>
      </c>
      <c r="C422" s="10">
        <v>464</v>
      </c>
      <c r="D422" s="9" t="s">
        <v>27</v>
      </c>
      <c r="E422" s="3">
        <v>1500</v>
      </c>
      <c r="F422" s="10">
        <v>115</v>
      </c>
      <c r="G422">
        <v>74</v>
      </c>
      <c r="H422" s="3">
        <v>3000</v>
      </c>
      <c r="I422" s="3">
        <f>SalesData[[#This Row],[cost_price]]*SalesData[[#This Row],[sales_quantity]]</f>
        <v>111000</v>
      </c>
      <c r="J422" s="3">
        <v>222000</v>
      </c>
      <c r="K422" s="4">
        <f>((SalesData[[#This Row],[Total Profit]]/SalesData[[#This Row],[total_revenue]])*100)/100</f>
        <v>0.5</v>
      </c>
      <c r="L422" s="3">
        <f>SalesData[[#This Row],[total_revenue]]-SalesData[[#This Row],[Total Cost]]</f>
        <v>111000</v>
      </c>
      <c r="M422" s="4">
        <v>0.02</v>
      </c>
      <c r="N422" s="3">
        <v>2940</v>
      </c>
      <c r="O422" s="3">
        <f>IF(SalesData[[#This Row],[discount_given]] &gt; 0, SalesData[[#This Row],[sales_quantity]] * SalesData[[#This Row],[Discount_price]], 0)</f>
        <v>217560</v>
      </c>
      <c r="P422" s="4">
        <f>((SalesData[[#This Row],[Sales with discount]]/SalesData[[#This Row],[total_revenue]])*100)/100</f>
        <v>0.98</v>
      </c>
      <c r="Q422" t="s">
        <v>20</v>
      </c>
      <c r="R422" s="9" t="s">
        <v>29</v>
      </c>
      <c r="S422" s="9" t="s">
        <v>35</v>
      </c>
      <c r="T422" s="10">
        <v>22860</v>
      </c>
      <c r="U422" s="9" t="s">
        <v>36</v>
      </c>
      <c r="V422" s="9" t="s">
        <v>24</v>
      </c>
      <c r="W422" s="9" t="s">
        <v>46</v>
      </c>
    </row>
    <row r="423" spans="1:23" x14ac:dyDescent="0.25">
      <c r="A423" s="1">
        <v>45019</v>
      </c>
      <c r="B423" s="9" t="s">
        <v>44</v>
      </c>
      <c r="C423" s="10">
        <v>466</v>
      </c>
      <c r="D423" s="9" t="s">
        <v>51</v>
      </c>
      <c r="E423" s="3">
        <v>1000</v>
      </c>
      <c r="F423" s="10">
        <v>118</v>
      </c>
      <c r="G423">
        <v>91</v>
      </c>
      <c r="H423" s="3">
        <v>2500</v>
      </c>
      <c r="I423" s="3">
        <f>SalesData[[#This Row],[cost_price]]*SalesData[[#This Row],[sales_quantity]]</f>
        <v>91000</v>
      </c>
      <c r="J423" s="3">
        <v>227500</v>
      </c>
      <c r="K423" s="4">
        <f>((SalesData[[#This Row],[Total Profit]]/SalesData[[#This Row],[total_revenue]])*100)/100</f>
        <v>0.6</v>
      </c>
      <c r="L423" s="3">
        <f>SalesData[[#This Row],[total_revenue]]-SalesData[[#This Row],[Total Cost]]</f>
        <v>136500</v>
      </c>
      <c r="M423" s="4">
        <v>0.09</v>
      </c>
      <c r="N423" s="3">
        <v>2275</v>
      </c>
      <c r="O423" s="3">
        <f>IF(SalesData[[#This Row],[discount_given]] &gt; 0, SalesData[[#This Row],[sales_quantity]] * SalesData[[#This Row],[Discount_price]], 0)</f>
        <v>207025</v>
      </c>
      <c r="P423" s="4">
        <f>((SalesData[[#This Row],[Sales with discount]]/SalesData[[#This Row],[total_revenue]])*100)/100</f>
        <v>0.91</v>
      </c>
      <c r="Q423" t="s">
        <v>50</v>
      </c>
      <c r="R423" s="9" t="s">
        <v>34</v>
      </c>
      <c r="S423" s="9" t="s">
        <v>30</v>
      </c>
      <c r="T423" s="10">
        <v>22288</v>
      </c>
      <c r="U423" s="9" t="s">
        <v>23</v>
      </c>
      <c r="V423" s="9" t="s">
        <v>40</v>
      </c>
      <c r="W423" s="9" t="s">
        <v>25</v>
      </c>
    </row>
    <row r="424" spans="1:23" x14ac:dyDescent="0.25">
      <c r="A424" s="1">
        <v>45220</v>
      </c>
      <c r="B424" s="9" t="s">
        <v>43</v>
      </c>
      <c r="C424" s="10">
        <v>467</v>
      </c>
      <c r="D424" s="9" t="s">
        <v>19</v>
      </c>
      <c r="E424" s="3">
        <v>2500</v>
      </c>
      <c r="F424" s="10">
        <v>98</v>
      </c>
      <c r="G424">
        <v>61</v>
      </c>
      <c r="H424" s="3">
        <v>5000</v>
      </c>
      <c r="I424" s="3">
        <f>SalesData[[#This Row],[cost_price]]*SalesData[[#This Row],[sales_quantity]]</f>
        <v>152500</v>
      </c>
      <c r="J424" s="3">
        <v>305000</v>
      </c>
      <c r="K424" s="4">
        <f>((SalesData[[#This Row],[Total Profit]]/SalesData[[#This Row],[total_revenue]])*100)/100</f>
        <v>0.5</v>
      </c>
      <c r="L424" s="3">
        <f>SalesData[[#This Row],[total_revenue]]-SalesData[[#This Row],[Total Cost]]</f>
        <v>152500</v>
      </c>
      <c r="M424" s="4">
        <v>7.0000000000000007E-2</v>
      </c>
      <c r="N424" s="3">
        <v>4650</v>
      </c>
      <c r="O424" s="3">
        <f>IF(SalesData[[#This Row],[discount_given]] &gt; 0, SalesData[[#This Row],[sales_quantity]] * SalesData[[#This Row],[Discount_price]], 0)</f>
        <v>283650</v>
      </c>
      <c r="P424" s="4">
        <f>((SalesData[[#This Row],[Sales with discount]]/SalesData[[#This Row],[total_revenue]])*100)/100</f>
        <v>0.93</v>
      </c>
      <c r="Q424" t="s">
        <v>20</v>
      </c>
      <c r="R424" s="9" t="s">
        <v>34</v>
      </c>
      <c r="S424" s="9" t="s">
        <v>22</v>
      </c>
      <c r="T424" s="10">
        <v>22653</v>
      </c>
      <c r="U424" s="9" t="s">
        <v>36</v>
      </c>
      <c r="V424" s="9" t="s">
        <v>39</v>
      </c>
      <c r="W424" s="9" t="s">
        <v>46</v>
      </c>
    </row>
    <row r="425" spans="1:23" x14ac:dyDescent="0.25">
      <c r="A425" s="1">
        <v>44893</v>
      </c>
      <c r="B425" s="9" t="s">
        <v>52</v>
      </c>
      <c r="C425" s="10">
        <v>468</v>
      </c>
      <c r="D425" s="9" t="s">
        <v>19</v>
      </c>
      <c r="E425" s="3">
        <v>2500</v>
      </c>
      <c r="F425" s="10">
        <v>40</v>
      </c>
      <c r="G425">
        <v>20</v>
      </c>
      <c r="H425" s="3">
        <v>5000</v>
      </c>
      <c r="I425" s="3">
        <f>SalesData[[#This Row],[cost_price]]*SalesData[[#This Row],[sales_quantity]]</f>
        <v>50000</v>
      </c>
      <c r="J425" s="3">
        <v>100000</v>
      </c>
      <c r="K425" s="4">
        <f>((SalesData[[#This Row],[Total Profit]]/SalesData[[#This Row],[total_revenue]])*100)/100</f>
        <v>0.5</v>
      </c>
      <c r="L425" s="3">
        <f>SalesData[[#This Row],[total_revenue]]-SalesData[[#This Row],[Total Cost]]</f>
        <v>50000</v>
      </c>
      <c r="M425" s="4">
        <v>7.0000000000000007E-2</v>
      </c>
      <c r="N425" s="3">
        <v>4650</v>
      </c>
      <c r="O425" s="3">
        <f>IF(SalesData[[#This Row],[discount_given]] &gt; 0, SalesData[[#This Row],[sales_quantity]] * SalesData[[#This Row],[Discount_price]], 0)</f>
        <v>93000</v>
      </c>
      <c r="P425" s="4">
        <f>((SalesData[[#This Row],[Sales with discount]]/SalesData[[#This Row],[total_revenue]])*100)/100</f>
        <v>0.93</v>
      </c>
      <c r="Q425" t="s">
        <v>33</v>
      </c>
      <c r="R425" s="9" t="s">
        <v>34</v>
      </c>
      <c r="S425" s="9" t="s">
        <v>22</v>
      </c>
      <c r="T425" s="10">
        <v>22929</v>
      </c>
      <c r="U425" s="9" t="s">
        <v>36</v>
      </c>
      <c r="V425" s="9" t="s">
        <v>24</v>
      </c>
      <c r="W425" s="9" t="s">
        <v>25</v>
      </c>
    </row>
    <row r="426" spans="1:23" x14ac:dyDescent="0.25">
      <c r="A426" s="1">
        <v>44455</v>
      </c>
      <c r="B426" s="9" t="s">
        <v>53</v>
      </c>
      <c r="C426" s="10">
        <v>469</v>
      </c>
      <c r="D426" s="9" t="s">
        <v>45</v>
      </c>
      <c r="E426" s="3">
        <v>3000</v>
      </c>
      <c r="F426" s="10">
        <v>148</v>
      </c>
      <c r="G426">
        <v>67</v>
      </c>
      <c r="H426" s="3">
        <v>7000</v>
      </c>
      <c r="I426" s="3">
        <f>SalesData[[#This Row],[cost_price]]*SalesData[[#This Row],[sales_quantity]]</f>
        <v>201000</v>
      </c>
      <c r="J426" s="3">
        <v>469000</v>
      </c>
      <c r="K426" s="4">
        <f>((SalesData[[#This Row],[Total Profit]]/SalesData[[#This Row],[total_revenue]])*100)/100</f>
        <v>0.5714285714285714</v>
      </c>
      <c r="L426" s="3">
        <f>SalesData[[#This Row],[total_revenue]]-SalesData[[#This Row],[Total Cost]]</f>
        <v>268000</v>
      </c>
      <c r="M426" s="4">
        <v>0.09</v>
      </c>
      <c r="N426" s="3">
        <v>6370</v>
      </c>
      <c r="O426" s="3">
        <f>IF(SalesData[[#This Row],[discount_given]] &gt; 0, SalesData[[#This Row],[sales_quantity]] * SalesData[[#This Row],[Discount_price]], 0)</f>
        <v>426790</v>
      </c>
      <c r="P426" s="4">
        <f>((SalesData[[#This Row],[Sales with discount]]/SalesData[[#This Row],[total_revenue]])*100)/100</f>
        <v>0.91</v>
      </c>
      <c r="Q426" t="s">
        <v>38</v>
      </c>
      <c r="R426" s="9" t="s">
        <v>29</v>
      </c>
      <c r="S426" s="9" t="s">
        <v>35</v>
      </c>
      <c r="T426" s="10">
        <v>22309</v>
      </c>
      <c r="U426" s="9" t="s">
        <v>23</v>
      </c>
      <c r="V426" s="9" t="s">
        <v>24</v>
      </c>
      <c r="W426" s="9" t="s">
        <v>46</v>
      </c>
    </row>
    <row r="427" spans="1:23" x14ac:dyDescent="0.25">
      <c r="A427" s="1">
        <v>44972</v>
      </c>
      <c r="B427" s="9" t="s">
        <v>37</v>
      </c>
      <c r="C427" s="10">
        <v>470</v>
      </c>
      <c r="D427" s="9" t="s">
        <v>19</v>
      </c>
      <c r="E427" s="3">
        <v>2500</v>
      </c>
      <c r="F427" s="10">
        <v>32</v>
      </c>
      <c r="G427">
        <v>44</v>
      </c>
      <c r="H427" s="3">
        <v>5000</v>
      </c>
      <c r="I427" s="3">
        <f>SalesData[[#This Row],[cost_price]]*SalesData[[#This Row],[sales_quantity]]</f>
        <v>110000</v>
      </c>
      <c r="J427" s="3">
        <v>220000</v>
      </c>
      <c r="K427" s="4">
        <f>((SalesData[[#This Row],[Total Profit]]/SalesData[[#This Row],[total_revenue]])*100)/100</f>
        <v>0.5</v>
      </c>
      <c r="L427" s="3">
        <f>SalesData[[#This Row],[total_revenue]]-SalesData[[#This Row],[Total Cost]]</f>
        <v>110000</v>
      </c>
      <c r="M427" s="4">
        <v>0.09</v>
      </c>
      <c r="N427" s="3">
        <v>4550</v>
      </c>
      <c r="O427" s="3">
        <f>IF(SalesData[[#This Row],[discount_given]] &gt; 0, SalesData[[#This Row],[sales_quantity]] * SalesData[[#This Row],[Discount_price]], 0)</f>
        <v>200200</v>
      </c>
      <c r="P427" s="4">
        <f>((SalesData[[#This Row],[Sales with discount]]/SalesData[[#This Row],[total_revenue]])*100)/100</f>
        <v>0.91</v>
      </c>
      <c r="Q427" t="s">
        <v>38</v>
      </c>
      <c r="R427" s="9" t="s">
        <v>42</v>
      </c>
      <c r="S427" s="9" t="s">
        <v>35</v>
      </c>
      <c r="T427" s="10">
        <v>21512</v>
      </c>
      <c r="U427" s="9" t="s">
        <v>23</v>
      </c>
      <c r="V427" s="9" t="s">
        <v>24</v>
      </c>
      <c r="W427" s="9" t="s">
        <v>25</v>
      </c>
    </row>
    <row r="428" spans="1:23" x14ac:dyDescent="0.25">
      <c r="A428" s="1">
        <v>45164</v>
      </c>
      <c r="B428" s="9" t="s">
        <v>37</v>
      </c>
      <c r="C428" s="10">
        <v>471</v>
      </c>
      <c r="D428" s="9" t="s">
        <v>27</v>
      </c>
      <c r="E428" s="3">
        <v>1500</v>
      </c>
      <c r="F428" s="10">
        <v>56</v>
      </c>
      <c r="G428">
        <v>87</v>
      </c>
      <c r="H428" s="3">
        <v>3000</v>
      </c>
      <c r="I428" s="3">
        <f>SalesData[[#This Row],[cost_price]]*SalesData[[#This Row],[sales_quantity]]</f>
        <v>130500</v>
      </c>
      <c r="J428" s="3">
        <v>261000</v>
      </c>
      <c r="K428" s="4">
        <f>((SalesData[[#This Row],[Total Profit]]/SalesData[[#This Row],[total_revenue]])*100)/100</f>
        <v>0.5</v>
      </c>
      <c r="L428" s="3">
        <f>SalesData[[#This Row],[total_revenue]]-SalesData[[#This Row],[Total Cost]]</f>
        <v>130500</v>
      </c>
      <c r="M428" s="4">
        <v>7.0000000000000007E-2</v>
      </c>
      <c r="N428" s="3">
        <v>2790</v>
      </c>
      <c r="O428" s="3">
        <f>IF(SalesData[[#This Row],[discount_given]] &gt; 0, SalesData[[#This Row],[sales_quantity]] * SalesData[[#This Row],[Discount_price]], 0)</f>
        <v>242730</v>
      </c>
      <c r="P428" s="4">
        <f>((SalesData[[#This Row],[Sales with discount]]/SalesData[[#This Row],[total_revenue]])*100)/100</f>
        <v>0.93</v>
      </c>
      <c r="Q428" t="s">
        <v>33</v>
      </c>
      <c r="R428" s="9" t="s">
        <v>34</v>
      </c>
      <c r="S428" s="9" t="s">
        <v>35</v>
      </c>
      <c r="T428" s="10">
        <v>22957</v>
      </c>
      <c r="U428" s="9" t="s">
        <v>23</v>
      </c>
      <c r="V428" s="9" t="s">
        <v>40</v>
      </c>
      <c r="W428" s="9" t="s">
        <v>31</v>
      </c>
    </row>
    <row r="429" spans="1:23" x14ac:dyDescent="0.25">
      <c r="A429" s="1">
        <v>44478</v>
      </c>
      <c r="B429" s="9" t="s">
        <v>37</v>
      </c>
      <c r="C429" s="10">
        <v>472</v>
      </c>
      <c r="D429" s="9" t="s">
        <v>19</v>
      </c>
      <c r="E429" s="3">
        <v>2500</v>
      </c>
      <c r="F429" s="10">
        <v>108</v>
      </c>
      <c r="G429">
        <v>33</v>
      </c>
      <c r="H429" s="3">
        <v>5000</v>
      </c>
      <c r="I429" s="3">
        <f>SalesData[[#This Row],[cost_price]]*SalesData[[#This Row],[sales_quantity]]</f>
        <v>82500</v>
      </c>
      <c r="J429" s="3">
        <v>165000</v>
      </c>
      <c r="K429" s="4">
        <f>((SalesData[[#This Row],[Total Profit]]/SalesData[[#This Row],[total_revenue]])*100)/100</f>
        <v>0.5</v>
      </c>
      <c r="L429" s="3">
        <f>SalesData[[#This Row],[total_revenue]]-SalesData[[#This Row],[Total Cost]]</f>
        <v>82500</v>
      </c>
      <c r="M429" s="4">
        <v>0.02</v>
      </c>
      <c r="N429" s="3">
        <v>4900</v>
      </c>
      <c r="O429" s="3">
        <f>IF(SalesData[[#This Row],[discount_given]] &gt; 0, SalesData[[#This Row],[sales_quantity]] * SalesData[[#This Row],[Discount_price]], 0)</f>
        <v>161700</v>
      </c>
      <c r="P429" s="4">
        <f>((SalesData[[#This Row],[Sales with discount]]/SalesData[[#This Row],[total_revenue]])*100)/100</f>
        <v>0.98</v>
      </c>
      <c r="Q429" t="s">
        <v>28</v>
      </c>
      <c r="R429" s="9" t="s">
        <v>42</v>
      </c>
      <c r="S429" s="9" t="s">
        <v>30</v>
      </c>
      <c r="T429" s="10">
        <v>22644</v>
      </c>
      <c r="U429" s="9" t="s">
        <v>36</v>
      </c>
      <c r="V429" s="9" t="s">
        <v>39</v>
      </c>
      <c r="W429" s="9" t="s">
        <v>31</v>
      </c>
    </row>
    <row r="430" spans="1:23" x14ac:dyDescent="0.25">
      <c r="A430" s="1">
        <v>44509</v>
      </c>
      <c r="B430" s="9" t="s">
        <v>41</v>
      </c>
      <c r="C430" s="10">
        <v>473</v>
      </c>
      <c r="D430" s="9" t="s">
        <v>51</v>
      </c>
      <c r="E430" s="3">
        <v>1000</v>
      </c>
      <c r="F430" s="10">
        <v>125</v>
      </c>
      <c r="G430">
        <v>72</v>
      </c>
      <c r="H430" s="3">
        <v>2500</v>
      </c>
      <c r="I430" s="3">
        <f>SalesData[[#This Row],[cost_price]]*SalesData[[#This Row],[sales_quantity]]</f>
        <v>72000</v>
      </c>
      <c r="J430" s="3">
        <v>180000</v>
      </c>
      <c r="K430" s="4">
        <f>((SalesData[[#This Row],[Total Profit]]/SalesData[[#This Row],[total_revenue]])*100)/100</f>
        <v>0.6</v>
      </c>
      <c r="L430" s="3">
        <f>SalesData[[#This Row],[total_revenue]]-SalesData[[#This Row],[Total Cost]]</f>
        <v>108000</v>
      </c>
      <c r="M430" s="4">
        <v>0.09</v>
      </c>
      <c r="N430" s="3">
        <v>2275</v>
      </c>
      <c r="O430" s="3">
        <f>IF(SalesData[[#This Row],[discount_given]] &gt; 0, SalesData[[#This Row],[sales_quantity]] * SalesData[[#This Row],[Discount_price]], 0)</f>
        <v>163800</v>
      </c>
      <c r="P430" s="4">
        <f>((SalesData[[#This Row],[Sales with discount]]/SalesData[[#This Row],[total_revenue]])*100)/100</f>
        <v>0.91</v>
      </c>
      <c r="Q430" t="s">
        <v>50</v>
      </c>
      <c r="R430" s="9" t="s">
        <v>34</v>
      </c>
      <c r="S430" s="9" t="s">
        <v>35</v>
      </c>
      <c r="T430" s="10">
        <v>22628</v>
      </c>
      <c r="U430" s="9" t="s">
        <v>23</v>
      </c>
      <c r="V430" s="9" t="s">
        <v>39</v>
      </c>
      <c r="W430" s="9" t="s">
        <v>25</v>
      </c>
    </row>
    <row r="431" spans="1:23" x14ac:dyDescent="0.25">
      <c r="A431" s="1">
        <v>44757</v>
      </c>
      <c r="B431" s="9" t="s">
        <v>52</v>
      </c>
      <c r="C431" s="10">
        <v>474</v>
      </c>
      <c r="D431" s="9" t="s">
        <v>45</v>
      </c>
      <c r="E431" s="3">
        <v>3000</v>
      </c>
      <c r="F431" s="10">
        <v>113</v>
      </c>
      <c r="G431">
        <v>41</v>
      </c>
      <c r="H431" s="3">
        <v>7000</v>
      </c>
      <c r="I431" s="3">
        <f>SalesData[[#This Row],[cost_price]]*SalesData[[#This Row],[sales_quantity]]</f>
        <v>123000</v>
      </c>
      <c r="J431" s="3">
        <v>287000</v>
      </c>
      <c r="K431" s="4">
        <f>((SalesData[[#This Row],[Total Profit]]/SalesData[[#This Row],[total_revenue]])*100)/100</f>
        <v>0.5714285714285714</v>
      </c>
      <c r="L431" s="3">
        <f>SalesData[[#This Row],[total_revenue]]-SalesData[[#This Row],[Total Cost]]</f>
        <v>164000</v>
      </c>
      <c r="M431" s="4">
        <v>0.1</v>
      </c>
      <c r="N431" s="3">
        <v>6300</v>
      </c>
      <c r="O431" s="3">
        <f>IF(SalesData[[#This Row],[discount_given]] &gt; 0, SalesData[[#This Row],[sales_quantity]] * SalesData[[#This Row],[Discount_price]], 0)</f>
        <v>258300</v>
      </c>
      <c r="P431" s="4">
        <f>((SalesData[[#This Row],[Sales with discount]]/SalesData[[#This Row],[total_revenue]])*100)/100</f>
        <v>0.9</v>
      </c>
      <c r="Q431" t="s">
        <v>50</v>
      </c>
      <c r="R431" s="9" t="s">
        <v>42</v>
      </c>
      <c r="S431" s="9" t="s">
        <v>30</v>
      </c>
      <c r="T431" s="10">
        <v>22742</v>
      </c>
      <c r="U431" s="9" t="s">
        <v>36</v>
      </c>
      <c r="V431" s="9" t="s">
        <v>24</v>
      </c>
      <c r="W431" s="9" t="s">
        <v>31</v>
      </c>
    </row>
    <row r="432" spans="1:23" x14ac:dyDescent="0.25">
      <c r="A432" s="1">
        <v>44950</v>
      </c>
      <c r="B432" s="9" t="s">
        <v>44</v>
      </c>
      <c r="C432" s="10">
        <v>475</v>
      </c>
      <c r="D432" s="9" t="s">
        <v>45</v>
      </c>
      <c r="E432" s="3">
        <v>3000</v>
      </c>
      <c r="F432" s="10">
        <v>108</v>
      </c>
      <c r="G432">
        <v>92</v>
      </c>
      <c r="H432" s="3">
        <v>7000</v>
      </c>
      <c r="I432" s="3">
        <f>SalesData[[#This Row],[cost_price]]*SalesData[[#This Row],[sales_quantity]]</f>
        <v>276000</v>
      </c>
      <c r="J432" s="3">
        <v>644000</v>
      </c>
      <c r="K432" s="4">
        <f>((SalesData[[#This Row],[Total Profit]]/SalesData[[#This Row],[total_revenue]])*100)/100</f>
        <v>0.5714285714285714</v>
      </c>
      <c r="L432" s="3">
        <f>SalesData[[#This Row],[total_revenue]]-SalesData[[#This Row],[Total Cost]]</f>
        <v>368000</v>
      </c>
      <c r="M432" s="4">
        <v>0.06</v>
      </c>
      <c r="N432" s="3">
        <v>6580</v>
      </c>
      <c r="O432" s="3">
        <f>IF(SalesData[[#This Row],[discount_given]] &gt; 0, SalesData[[#This Row],[sales_quantity]] * SalesData[[#This Row],[Discount_price]], 0)</f>
        <v>605360</v>
      </c>
      <c r="P432" s="4">
        <f>((SalesData[[#This Row],[Sales with discount]]/SalesData[[#This Row],[total_revenue]])*100)/100</f>
        <v>0.94</v>
      </c>
      <c r="Q432" t="s">
        <v>50</v>
      </c>
      <c r="R432" s="9" t="s">
        <v>29</v>
      </c>
      <c r="S432" s="9" t="s">
        <v>35</v>
      </c>
      <c r="T432" s="10">
        <v>21976</v>
      </c>
      <c r="U432" s="9" t="s">
        <v>36</v>
      </c>
      <c r="V432" s="9" t="s">
        <v>24</v>
      </c>
      <c r="W432" s="9" t="s">
        <v>25</v>
      </c>
    </row>
    <row r="433" spans="1:23" x14ac:dyDescent="0.25">
      <c r="A433" s="1">
        <v>44680</v>
      </c>
      <c r="B433" s="9" t="s">
        <v>32</v>
      </c>
      <c r="C433" s="10">
        <v>476</v>
      </c>
      <c r="D433" s="9" t="s">
        <v>19</v>
      </c>
      <c r="E433" s="3">
        <v>2500</v>
      </c>
      <c r="F433" s="10">
        <v>148</v>
      </c>
      <c r="G433">
        <v>73</v>
      </c>
      <c r="H433" s="3">
        <v>5000</v>
      </c>
      <c r="I433" s="3">
        <f>SalesData[[#This Row],[cost_price]]*SalesData[[#This Row],[sales_quantity]]</f>
        <v>182500</v>
      </c>
      <c r="J433" s="3">
        <v>365000</v>
      </c>
      <c r="K433" s="4">
        <f>((SalesData[[#This Row],[Total Profit]]/SalesData[[#This Row],[total_revenue]])*100)/100</f>
        <v>0.5</v>
      </c>
      <c r="L433" s="3">
        <f>SalesData[[#This Row],[total_revenue]]-SalesData[[#This Row],[Total Cost]]</f>
        <v>182500</v>
      </c>
      <c r="M433" s="4">
        <v>7.0000000000000007E-2</v>
      </c>
      <c r="N433" s="3">
        <v>4650</v>
      </c>
      <c r="O433" s="3">
        <f>IF(SalesData[[#This Row],[discount_given]] &gt; 0, SalesData[[#This Row],[sales_quantity]] * SalesData[[#This Row],[Discount_price]], 0)</f>
        <v>339450</v>
      </c>
      <c r="P433" s="4">
        <f>((SalesData[[#This Row],[Sales with discount]]/SalesData[[#This Row],[total_revenue]])*100)/100</f>
        <v>0.93</v>
      </c>
      <c r="Q433" t="s">
        <v>38</v>
      </c>
      <c r="R433" s="9" t="s">
        <v>29</v>
      </c>
      <c r="S433" s="9" t="s">
        <v>22</v>
      </c>
      <c r="T433" s="10">
        <v>21433</v>
      </c>
      <c r="U433" s="9" t="s">
        <v>36</v>
      </c>
      <c r="V433" s="9" t="s">
        <v>39</v>
      </c>
      <c r="W433" s="9" t="s">
        <v>25</v>
      </c>
    </row>
    <row r="434" spans="1:23" x14ac:dyDescent="0.25">
      <c r="A434" s="1">
        <v>44657</v>
      </c>
      <c r="B434" s="9" t="s">
        <v>47</v>
      </c>
      <c r="C434" s="10">
        <v>479</v>
      </c>
      <c r="D434" s="9" t="s">
        <v>48</v>
      </c>
      <c r="E434" s="3">
        <v>1500</v>
      </c>
      <c r="F434" s="10">
        <v>47</v>
      </c>
      <c r="G434">
        <v>2</v>
      </c>
      <c r="H434" s="3">
        <v>3500</v>
      </c>
      <c r="I434" s="3">
        <f>SalesData[[#This Row],[cost_price]]*SalesData[[#This Row],[sales_quantity]]</f>
        <v>3000</v>
      </c>
      <c r="J434" s="3">
        <v>7000</v>
      </c>
      <c r="K434" s="4">
        <f>((SalesData[[#This Row],[Total Profit]]/SalesData[[#This Row],[total_revenue]])*100)/100</f>
        <v>0.5714285714285714</v>
      </c>
      <c r="L434" s="3">
        <f>SalesData[[#This Row],[total_revenue]]-SalesData[[#This Row],[Total Cost]]</f>
        <v>4000</v>
      </c>
      <c r="M434" s="4">
        <v>0.08</v>
      </c>
      <c r="N434" s="3">
        <v>3220</v>
      </c>
      <c r="O434" s="3">
        <f>IF(SalesData[[#This Row],[discount_given]] &gt; 0, SalesData[[#This Row],[sales_quantity]] * SalesData[[#This Row],[Discount_price]], 0)</f>
        <v>6440</v>
      </c>
      <c r="P434" s="4">
        <f>((SalesData[[#This Row],[Sales with discount]]/SalesData[[#This Row],[total_revenue]])*100)/100</f>
        <v>0.92</v>
      </c>
      <c r="Q434" t="s">
        <v>20</v>
      </c>
      <c r="R434" s="9" t="s">
        <v>34</v>
      </c>
      <c r="S434" s="9" t="s">
        <v>30</v>
      </c>
      <c r="T434" s="10">
        <v>22913</v>
      </c>
      <c r="U434" s="9" t="s">
        <v>23</v>
      </c>
      <c r="V434" s="9" t="s">
        <v>40</v>
      </c>
      <c r="W434" s="9" t="s">
        <v>25</v>
      </c>
    </row>
    <row r="435" spans="1:23" x14ac:dyDescent="0.25">
      <c r="A435" s="1">
        <v>44894</v>
      </c>
      <c r="B435" s="9" t="s">
        <v>52</v>
      </c>
      <c r="C435" s="10">
        <v>480</v>
      </c>
      <c r="D435" s="9" t="s">
        <v>48</v>
      </c>
      <c r="E435" s="3">
        <v>1500</v>
      </c>
      <c r="F435" s="10">
        <v>118</v>
      </c>
      <c r="G435">
        <v>79</v>
      </c>
      <c r="H435" s="3">
        <v>3500</v>
      </c>
      <c r="I435" s="3">
        <f>SalesData[[#This Row],[cost_price]]*SalesData[[#This Row],[sales_quantity]]</f>
        <v>118500</v>
      </c>
      <c r="J435" s="3">
        <v>276500</v>
      </c>
      <c r="K435" s="4">
        <f>((SalesData[[#This Row],[Total Profit]]/SalesData[[#This Row],[total_revenue]])*100)/100</f>
        <v>0.5714285714285714</v>
      </c>
      <c r="L435" s="3">
        <f>SalesData[[#This Row],[total_revenue]]-SalesData[[#This Row],[Total Cost]]</f>
        <v>158000</v>
      </c>
      <c r="M435" s="4">
        <v>0.08</v>
      </c>
      <c r="N435" s="3">
        <v>3220</v>
      </c>
      <c r="O435" s="3">
        <f>IF(SalesData[[#This Row],[discount_given]] &gt; 0, SalesData[[#This Row],[sales_quantity]] * SalesData[[#This Row],[Discount_price]], 0)</f>
        <v>254380</v>
      </c>
      <c r="P435" s="4">
        <f>((SalesData[[#This Row],[Sales with discount]]/SalesData[[#This Row],[total_revenue]])*100)/100</f>
        <v>0.92</v>
      </c>
      <c r="Q435" t="s">
        <v>33</v>
      </c>
      <c r="R435" s="9" t="s">
        <v>29</v>
      </c>
      <c r="S435" s="9" t="s">
        <v>22</v>
      </c>
      <c r="T435" s="10">
        <v>21507</v>
      </c>
      <c r="U435" s="9" t="s">
        <v>23</v>
      </c>
      <c r="V435" s="9" t="s">
        <v>40</v>
      </c>
      <c r="W435" s="9" t="s">
        <v>46</v>
      </c>
    </row>
    <row r="436" spans="1:23" x14ac:dyDescent="0.25">
      <c r="A436" s="1">
        <v>44773</v>
      </c>
      <c r="B436" s="9" t="s">
        <v>18</v>
      </c>
      <c r="C436" s="10">
        <v>481</v>
      </c>
      <c r="D436" s="9" t="s">
        <v>45</v>
      </c>
      <c r="E436" s="3">
        <v>3000</v>
      </c>
      <c r="F436" s="10">
        <v>147</v>
      </c>
      <c r="G436">
        <v>51</v>
      </c>
      <c r="H436" s="3">
        <v>7000</v>
      </c>
      <c r="I436" s="3">
        <f>SalesData[[#This Row],[cost_price]]*SalesData[[#This Row],[sales_quantity]]</f>
        <v>153000</v>
      </c>
      <c r="J436" s="3">
        <v>357000</v>
      </c>
      <c r="K436" s="4">
        <f>((SalesData[[#This Row],[Total Profit]]/SalesData[[#This Row],[total_revenue]])*100)/100</f>
        <v>0.5714285714285714</v>
      </c>
      <c r="L436" s="3">
        <f>SalesData[[#This Row],[total_revenue]]-SalesData[[#This Row],[Total Cost]]</f>
        <v>204000</v>
      </c>
      <c r="M436" s="4">
        <v>0.04</v>
      </c>
      <c r="N436" s="3">
        <v>6720</v>
      </c>
      <c r="O436" s="3">
        <f>IF(SalesData[[#This Row],[discount_given]] &gt; 0, SalesData[[#This Row],[sales_quantity]] * SalesData[[#This Row],[Discount_price]], 0)</f>
        <v>342720</v>
      </c>
      <c r="P436" s="4">
        <f>((SalesData[[#This Row],[Sales with discount]]/SalesData[[#This Row],[total_revenue]])*100)/100</f>
        <v>0.96</v>
      </c>
      <c r="Q436" t="s">
        <v>50</v>
      </c>
      <c r="R436" s="9" t="s">
        <v>29</v>
      </c>
      <c r="S436" s="9" t="s">
        <v>22</v>
      </c>
      <c r="T436" s="10">
        <v>21764</v>
      </c>
      <c r="U436" s="9" t="s">
        <v>36</v>
      </c>
      <c r="V436" s="9" t="s">
        <v>40</v>
      </c>
      <c r="W436" s="9" t="s">
        <v>31</v>
      </c>
    </row>
    <row r="437" spans="1:23" x14ac:dyDescent="0.25">
      <c r="A437" s="1">
        <v>44733</v>
      </c>
      <c r="B437" s="9" t="s">
        <v>49</v>
      </c>
      <c r="C437" s="10">
        <v>482</v>
      </c>
      <c r="D437" s="9" t="s">
        <v>51</v>
      </c>
      <c r="E437" s="3">
        <v>1000</v>
      </c>
      <c r="F437" s="10">
        <v>99</v>
      </c>
      <c r="G437">
        <v>43</v>
      </c>
      <c r="H437" s="3">
        <v>2500</v>
      </c>
      <c r="I437" s="3">
        <f>SalesData[[#This Row],[cost_price]]*SalesData[[#This Row],[sales_quantity]]</f>
        <v>43000</v>
      </c>
      <c r="J437" s="3">
        <v>107500</v>
      </c>
      <c r="K437" s="4">
        <f>((SalesData[[#This Row],[Total Profit]]/SalesData[[#This Row],[total_revenue]])*100)/100</f>
        <v>0.6</v>
      </c>
      <c r="L437" s="3">
        <f>SalesData[[#This Row],[total_revenue]]-SalesData[[#This Row],[Total Cost]]</f>
        <v>64500</v>
      </c>
      <c r="M437" s="4">
        <v>0.02</v>
      </c>
      <c r="N437" s="3">
        <v>2450</v>
      </c>
      <c r="O437" s="3">
        <f>IF(SalesData[[#This Row],[discount_given]] &gt; 0, SalesData[[#This Row],[sales_quantity]] * SalesData[[#This Row],[Discount_price]], 0)</f>
        <v>105350</v>
      </c>
      <c r="P437" s="4">
        <f>((SalesData[[#This Row],[Sales with discount]]/SalesData[[#This Row],[total_revenue]])*100)/100</f>
        <v>0.98</v>
      </c>
      <c r="Q437" t="s">
        <v>20</v>
      </c>
      <c r="R437" s="9" t="s">
        <v>34</v>
      </c>
      <c r="S437" s="9" t="s">
        <v>22</v>
      </c>
      <c r="T437" s="10">
        <v>22680</v>
      </c>
      <c r="U437" s="9" t="s">
        <v>36</v>
      </c>
      <c r="V437" s="9" t="s">
        <v>24</v>
      </c>
      <c r="W437" s="9" t="s">
        <v>31</v>
      </c>
    </row>
    <row r="438" spans="1:23" x14ac:dyDescent="0.25">
      <c r="A438" s="1">
        <v>44516</v>
      </c>
      <c r="B438" s="9" t="s">
        <v>32</v>
      </c>
      <c r="C438" s="10">
        <v>483</v>
      </c>
      <c r="D438" s="9" t="s">
        <v>48</v>
      </c>
      <c r="E438" s="3">
        <v>1500</v>
      </c>
      <c r="F438" s="10">
        <v>130</v>
      </c>
      <c r="G438">
        <v>23</v>
      </c>
      <c r="H438" s="3">
        <v>3500</v>
      </c>
      <c r="I438" s="3">
        <f>SalesData[[#This Row],[cost_price]]*SalesData[[#This Row],[sales_quantity]]</f>
        <v>34500</v>
      </c>
      <c r="J438" s="3">
        <v>80500</v>
      </c>
      <c r="K438" s="4">
        <f>((SalesData[[#This Row],[Total Profit]]/SalesData[[#This Row],[total_revenue]])*100)/100</f>
        <v>0.5714285714285714</v>
      </c>
      <c r="L438" s="3">
        <f>SalesData[[#This Row],[total_revenue]]-SalesData[[#This Row],[Total Cost]]</f>
        <v>46000</v>
      </c>
      <c r="M438" s="4">
        <v>0.09</v>
      </c>
      <c r="N438" s="3">
        <v>3185</v>
      </c>
      <c r="O438" s="3">
        <f>IF(SalesData[[#This Row],[discount_given]] &gt; 0, SalesData[[#This Row],[sales_quantity]] * SalesData[[#This Row],[Discount_price]], 0)</f>
        <v>73255</v>
      </c>
      <c r="P438" s="4">
        <f>((SalesData[[#This Row],[Sales with discount]]/SalesData[[#This Row],[total_revenue]])*100)/100</f>
        <v>0.91</v>
      </c>
      <c r="Q438" t="s">
        <v>33</v>
      </c>
      <c r="R438" s="9" t="s">
        <v>34</v>
      </c>
      <c r="S438" s="9" t="s">
        <v>35</v>
      </c>
      <c r="T438" s="10">
        <v>22338</v>
      </c>
      <c r="U438" s="9" t="s">
        <v>23</v>
      </c>
      <c r="V438" s="9" t="s">
        <v>40</v>
      </c>
      <c r="W438" s="9" t="s">
        <v>46</v>
      </c>
    </row>
    <row r="439" spans="1:23" x14ac:dyDescent="0.25">
      <c r="A439" s="1">
        <v>44779</v>
      </c>
      <c r="B439" s="9" t="s">
        <v>18</v>
      </c>
      <c r="C439" s="10">
        <v>486</v>
      </c>
      <c r="D439" s="9" t="s">
        <v>48</v>
      </c>
      <c r="E439" s="3">
        <v>1500</v>
      </c>
      <c r="F439" s="10">
        <v>130</v>
      </c>
      <c r="G439">
        <v>80</v>
      </c>
      <c r="H439" s="3">
        <v>3500</v>
      </c>
      <c r="I439" s="3">
        <f>SalesData[[#This Row],[cost_price]]*SalesData[[#This Row],[sales_quantity]]</f>
        <v>120000</v>
      </c>
      <c r="J439" s="3">
        <v>280000</v>
      </c>
      <c r="K439" s="4">
        <f>((SalesData[[#This Row],[Total Profit]]/SalesData[[#This Row],[total_revenue]])*100)/100</f>
        <v>0.5714285714285714</v>
      </c>
      <c r="L439" s="3">
        <f>SalesData[[#This Row],[total_revenue]]-SalesData[[#This Row],[Total Cost]]</f>
        <v>160000</v>
      </c>
      <c r="M439" s="4">
        <v>0.01</v>
      </c>
      <c r="N439" s="3">
        <v>3465</v>
      </c>
      <c r="O439" s="3">
        <f>IF(SalesData[[#This Row],[discount_given]] &gt; 0, SalesData[[#This Row],[sales_quantity]] * SalesData[[#This Row],[Discount_price]], 0)</f>
        <v>277200</v>
      </c>
      <c r="P439" s="4">
        <f>((SalesData[[#This Row],[Sales with discount]]/SalesData[[#This Row],[total_revenue]])*100)/100</f>
        <v>0.99</v>
      </c>
      <c r="Q439" t="s">
        <v>28</v>
      </c>
      <c r="R439" s="9" t="s">
        <v>34</v>
      </c>
      <c r="S439" s="9" t="s">
        <v>35</v>
      </c>
      <c r="T439" s="10">
        <v>21408</v>
      </c>
      <c r="U439" s="9" t="s">
        <v>23</v>
      </c>
      <c r="V439" s="9" t="s">
        <v>40</v>
      </c>
      <c r="W439" s="9" t="s">
        <v>46</v>
      </c>
    </row>
    <row r="440" spans="1:23" x14ac:dyDescent="0.25">
      <c r="A440" s="1">
        <v>44438</v>
      </c>
      <c r="B440" s="9" t="s">
        <v>41</v>
      </c>
      <c r="C440" s="10">
        <v>487</v>
      </c>
      <c r="D440" s="9" t="s">
        <v>19</v>
      </c>
      <c r="E440" s="3">
        <v>2500</v>
      </c>
      <c r="F440" s="10">
        <v>52</v>
      </c>
      <c r="G440">
        <v>40</v>
      </c>
      <c r="H440" s="3">
        <v>5000</v>
      </c>
      <c r="I440" s="3">
        <f>SalesData[[#This Row],[cost_price]]*SalesData[[#This Row],[sales_quantity]]</f>
        <v>100000</v>
      </c>
      <c r="J440" s="3">
        <v>200000</v>
      </c>
      <c r="K440" s="4">
        <f>((SalesData[[#This Row],[Total Profit]]/SalesData[[#This Row],[total_revenue]])*100)/100</f>
        <v>0.5</v>
      </c>
      <c r="L440" s="3">
        <f>SalesData[[#This Row],[total_revenue]]-SalesData[[#This Row],[Total Cost]]</f>
        <v>100000</v>
      </c>
      <c r="M440" s="4">
        <v>0.1</v>
      </c>
      <c r="N440" s="3">
        <v>4500</v>
      </c>
      <c r="O440" s="3">
        <f>IF(SalesData[[#This Row],[discount_given]] &gt; 0, SalesData[[#This Row],[sales_quantity]] * SalesData[[#This Row],[Discount_price]], 0)</f>
        <v>180000</v>
      </c>
      <c r="P440" s="4">
        <f>((SalesData[[#This Row],[Sales with discount]]/SalesData[[#This Row],[total_revenue]])*100)/100</f>
        <v>0.9</v>
      </c>
      <c r="Q440" t="s">
        <v>28</v>
      </c>
      <c r="R440" s="9" t="s">
        <v>29</v>
      </c>
      <c r="S440" s="9" t="s">
        <v>22</v>
      </c>
      <c r="T440" s="10">
        <v>22264</v>
      </c>
      <c r="U440" s="9" t="s">
        <v>23</v>
      </c>
      <c r="V440" s="9" t="s">
        <v>39</v>
      </c>
      <c r="W440" s="9" t="s">
        <v>31</v>
      </c>
    </row>
    <row r="441" spans="1:23" x14ac:dyDescent="0.25">
      <c r="A441" s="1">
        <v>44569</v>
      </c>
      <c r="B441" s="9" t="s">
        <v>26</v>
      </c>
      <c r="C441" s="10">
        <v>488</v>
      </c>
      <c r="D441" s="9" t="s">
        <v>45</v>
      </c>
      <c r="E441" s="3">
        <v>3000</v>
      </c>
      <c r="F441" s="10">
        <v>48</v>
      </c>
      <c r="G441">
        <v>38</v>
      </c>
      <c r="H441" s="3">
        <v>7000</v>
      </c>
      <c r="I441" s="3">
        <f>SalesData[[#This Row],[cost_price]]*SalesData[[#This Row],[sales_quantity]]</f>
        <v>114000</v>
      </c>
      <c r="J441" s="3">
        <v>266000</v>
      </c>
      <c r="K441" s="4">
        <f>((SalesData[[#This Row],[Total Profit]]/SalesData[[#This Row],[total_revenue]])*100)/100</f>
        <v>0.5714285714285714</v>
      </c>
      <c r="L441" s="3">
        <f>SalesData[[#This Row],[total_revenue]]-SalesData[[#This Row],[Total Cost]]</f>
        <v>152000</v>
      </c>
      <c r="M441" s="4">
        <v>0.01</v>
      </c>
      <c r="N441" s="3">
        <v>6930</v>
      </c>
      <c r="O441" s="3">
        <f>IF(SalesData[[#This Row],[discount_given]] &gt; 0, SalesData[[#This Row],[sales_quantity]] * SalesData[[#This Row],[Discount_price]], 0)</f>
        <v>263340</v>
      </c>
      <c r="P441" s="4">
        <f>((SalesData[[#This Row],[Sales with discount]]/SalesData[[#This Row],[total_revenue]])*100)/100</f>
        <v>0.99</v>
      </c>
      <c r="Q441" t="s">
        <v>38</v>
      </c>
      <c r="R441" s="9" t="s">
        <v>21</v>
      </c>
      <c r="S441" s="9" t="s">
        <v>35</v>
      </c>
      <c r="T441" s="10">
        <v>22918</v>
      </c>
      <c r="U441" s="9" t="s">
        <v>36</v>
      </c>
      <c r="V441" s="9" t="s">
        <v>40</v>
      </c>
      <c r="W441" s="9" t="s">
        <v>31</v>
      </c>
    </row>
    <row r="442" spans="1:23" x14ac:dyDescent="0.25">
      <c r="A442" s="1">
        <v>45051</v>
      </c>
      <c r="B442" s="9" t="s">
        <v>49</v>
      </c>
      <c r="C442" s="10">
        <v>489</v>
      </c>
      <c r="D442" s="9" t="s">
        <v>27</v>
      </c>
      <c r="E442" s="3">
        <v>1500</v>
      </c>
      <c r="F442" s="10">
        <v>126</v>
      </c>
      <c r="G442">
        <v>44</v>
      </c>
      <c r="H442" s="3">
        <v>3000</v>
      </c>
      <c r="I442" s="3">
        <f>SalesData[[#This Row],[cost_price]]*SalesData[[#This Row],[sales_quantity]]</f>
        <v>66000</v>
      </c>
      <c r="J442" s="3">
        <v>132000</v>
      </c>
      <c r="K442" s="4">
        <f>((SalesData[[#This Row],[Total Profit]]/SalesData[[#This Row],[total_revenue]])*100)/100</f>
        <v>0.5</v>
      </c>
      <c r="L442" s="3">
        <f>SalesData[[#This Row],[total_revenue]]-SalesData[[#This Row],[Total Cost]]</f>
        <v>66000</v>
      </c>
      <c r="M442" s="4">
        <v>0.05</v>
      </c>
      <c r="N442" s="3">
        <v>2850</v>
      </c>
      <c r="O442" s="3">
        <f>IF(SalesData[[#This Row],[discount_given]] &gt; 0, SalesData[[#This Row],[sales_quantity]] * SalesData[[#This Row],[Discount_price]], 0)</f>
        <v>125400</v>
      </c>
      <c r="P442" s="4">
        <f>((SalesData[[#This Row],[Sales with discount]]/SalesData[[#This Row],[total_revenue]])*100)/100</f>
        <v>0.95</v>
      </c>
      <c r="Q442" t="s">
        <v>50</v>
      </c>
      <c r="R442" s="9" t="s">
        <v>42</v>
      </c>
      <c r="S442" s="9" t="s">
        <v>22</v>
      </c>
      <c r="T442" s="10">
        <v>21669</v>
      </c>
      <c r="U442" s="9" t="s">
        <v>36</v>
      </c>
      <c r="V442" s="9" t="s">
        <v>39</v>
      </c>
      <c r="W442" s="9" t="s">
        <v>31</v>
      </c>
    </row>
    <row r="443" spans="1:23" x14ac:dyDescent="0.25">
      <c r="A443" s="1">
        <v>44447</v>
      </c>
      <c r="B443" s="9" t="s">
        <v>26</v>
      </c>
      <c r="C443" s="10">
        <v>490</v>
      </c>
      <c r="D443" s="9" t="s">
        <v>51</v>
      </c>
      <c r="E443" s="3">
        <v>1000</v>
      </c>
      <c r="F443" s="10">
        <v>102</v>
      </c>
      <c r="G443">
        <v>90</v>
      </c>
      <c r="H443" s="3">
        <v>2500</v>
      </c>
      <c r="I443" s="3">
        <f>SalesData[[#This Row],[cost_price]]*SalesData[[#This Row],[sales_quantity]]</f>
        <v>90000</v>
      </c>
      <c r="J443" s="3">
        <v>225000</v>
      </c>
      <c r="K443" s="4">
        <f>((SalesData[[#This Row],[Total Profit]]/SalesData[[#This Row],[total_revenue]])*100)/100</f>
        <v>0.6</v>
      </c>
      <c r="L443" s="3">
        <f>SalesData[[#This Row],[total_revenue]]-SalesData[[#This Row],[Total Cost]]</f>
        <v>135000</v>
      </c>
      <c r="M443" s="4">
        <v>7.0000000000000007E-2</v>
      </c>
      <c r="N443" s="3">
        <v>2325</v>
      </c>
      <c r="O443" s="3">
        <f>IF(SalesData[[#This Row],[discount_given]] &gt; 0, SalesData[[#This Row],[sales_quantity]] * SalesData[[#This Row],[Discount_price]], 0)</f>
        <v>209250</v>
      </c>
      <c r="P443" s="4">
        <f>((SalesData[[#This Row],[Sales with discount]]/SalesData[[#This Row],[total_revenue]])*100)/100</f>
        <v>0.93</v>
      </c>
      <c r="Q443" t="s">
        <v>38</v>
      </c>
      <c r="R443" s="9" t="s">
        <v>42</v>
      </c>
      <c r="S443" s="9" t="s">
        <v>22</v>
      </c>
      <c r="T443" s="10">
        <v>22440</v>
      </c>
      <c r="U443" s="9" t="s">
        <v>36</v>
      </c>
      <c r="V443" s="9" t="s">
        <v>24</v>
      </c>
      <c r="W443" s="9" t="s">
        <v>46</v>
      </c>
    </row>
    <row r="444" spans="1:23" x14ac:dyDescent="0.25">
      <c r="A444" s="1">
        <v>44861</v>
      </c>
      <c r="B444" s="9" t="s">
        <v>53</v>
      </c>
      <c r="C444" s="10">
        <v>492</v>
      </c>
      <c r="D444" s="9" t="s">
        <v>51</v>
      </c>
      <c r="E444" s="3">
        <v>1000</v>
      </c>
      <c r="F444" s="10">
        <v>39</v>
      </c>
      <c r="G444">
        <v>35</v>
      </c>
      <c r="H444" s="3">
        <v>2500</v>
      </c>
      <c r="I444" s="3">
        <f>SalesData[[#This Row],[cost_price]]*SalesData[[#This Row],[sales_quantity]]</f>
        <v>35000</v>
      </c>
      <c r="J444" s="3">
        <v>87500</v>
      </c>
      <c r="K444" s="4">
        <f>((SalesData[[#This Row],[Total Profit]]/SalesData[[#This Row],[total_revenue]])*100)/100</f>
        <v>0.6</v>
      </c>
      <c r="L444" s="3">
        <f>SalesData[[#This Row],[total_revenue]]-SalesData[[#This Row],[Total Cost]]</f>
        <v>52500</v>
      </c>
      <c r="M444" s="4">
        <v>0.02</v>
      </c>
      <c r="N444" s="3">
        <v>2450</v>
      </c>
      <c r="O444" s="3">
        <f>IF(SalesData[[#This Row],[discount_given]] &gt; 0, SalesData[[#This Row],[sales_quantity]] * SalesData[[#This Row],[Discount_price]], 0)</f>
        <v>85750</v>
      </c>
      <c r="P444" s="4">
        <f>((SalesData[[#This Row],[Sales with discount]]/SalesData[[#This Row],[total_revenue]])*100)/100</f>
        <v>0.98</v>
      </c>
      <c r="Q444" t="s">
        <v>38</v>
      </c>
      <c r="R444" s="9" t="s">
        <v>29</v>
      </c>
      <c r="S444" s="9" t="s">
        <v>22</v>
      </c>
      <c r="T444" s="10">
        <v>21063</v>
      </c>
      <c r="U444" s="9" t="s">
        <v>23</v>
      </c>
      <c r="V444" s="9" t="s">
        <v>24</v>
      </c>
      <c r="W444" s="9" t="s">
        <v>25</v>
      </c>
    </row>
    <row r="445" spans="1:23" x14ac:dyDescent="0.25">
      <c r="A445" s="1">
        <v>44919</v>
      </c>
      <c r="B445" s="9" t="s">
        <v>44</v>
      </c>
      <c r="C445" s="10">
        <v>493</v>
      </c>
      <c r="D445" s="9" t="s">
        <v>48</v>
      </c>
      <c r="E445" s="3">
        <v>1500</v>
      </c>
      <c r="F445" s="10">
        <v>64</v>
      </c>
      <c r="G445">
        <v>98</v>
      </c>
      <c r="H445" s="3">
        <v>3500</v>
      </c>
      <c r="I445" s="3">
        <f>SalesData[[#This Row],[cost_price]]*SalesData[[#This Row],[sales_quantity]]</f>
        <v>147000</v>
      </c>
      <c r="J445" s="3">
        <v>343000</v>
      </c>
      <c r="K445" s="4">
        <f>((SalesData[[#This Row],[Total Profit]]/SalesData[[#This Row],[total_revenue]])*100)/100</f>
        <v>0.5714285714285714</v>
      </c>
      <c r="L445" s="3">
        <f>SalesData[[#This Row],[total_revenue]]-SalesData[[#This Row],[Total Cost]]</f>
        <v>196000</v>
      </c>
      <c r="M445" s="4">
        <v>0</v>
      </c>
      <c r="N445" s="3">
        <v>3500</v>
      </c>
      <c r="O445" s="3">
        <f>IF(SalesData[[#This Row],[discount_given]] &gt; 0, SalesData[[#This Row],[sales_quantity]] * SalesData[[#This Row],[Discount_price]], 0)</f>
        <v>0</v>
      </c>
      <c r="P445" s="4">
        <f>((SalesData[[#This Row],[Sales with discount]]/SalesData[[#This Row],[total_revenue]])*100)/100</f>
        <v>0</v>
      </c>
      <c r="Q445" t="s">
        <v>28</v>
      </c>
      <c r="R445" s="9" t="s">
        <v>42</v>
      </c>
      <c r="S445" s="9" t="s">
        <v>30</v>
      </c>
      <c r="T445" s="10">
        <v>22457</v>
      </c>
      <c r="U445" s="9" t="s">
        <v>23</v>
      </c>
      <c r="V445" s="9" t="s">
        <v>39</v>
      </c>
      <c r="W445" s="9" t="s">
        <v>25</v>
      </c>
    </row>
    <row r="446" spans="1:23" x14ac:dyDescent="0.25">
      <c r="A446" s="1">
        <v>44684</v>
      </c>
      <c r="B446" s="9" t="s">
        <v>49</v>
      </c>
      <c r="C446" s="10">
        <v>495</v>
      </c>
      <c r="D446" s="9" t="s">
        <v>51</v>
      </c>
      <c r="E446" s="3">
        <v>1000</v>
      </c>
      <c r="F446" s="10">
        <v>77</v>
      </c>
      <c r="G446">
        <v>22</v>
      </c>
      <c r="H446" s="3">
        <v>2500</v>
      </c>
      <c r="I446" s="3">
        <f>SalesData[[#This Row],[cost_price]]*SalesData[[#This Row],[sales_quantity]]</f>
        <v>22000</v>
      </c>
      <c r="J446" s="3">
        <v>55000</v>
      </c>
      <c r="K446" s="4">
        <f>((SalesData[[#This Row],[Total Profit]]/SalesData[[#This Row],[total_revenue]])*100)/100</f>
        <v>0.6</v>
      </c>
      <c r="L446" s="3">
        <f>SalesData[[#This Row],[total_revenue]]-SalesData[[#This Row],[Total Cost]]</f>
        <v>33000</v>
      </c>
      <c r="M446" s="4">
        <v>0.08</v>
      </c>
      <c r="N446" s="3">
        <v>2300</v>
      </c>
      <c r="O446" s="3">
        <f>IF(SalesData[[#This Row],[discount_given]] &gt; 0, SalesData[[#This Row],[sales_quantity]] * SalesData[[#This Row],[Discount_price]], 0)</f>
        <v>50600</v>
      </c>
      <c r="P446" s="4">
        <f>((SalesData[[#This Row],[Sales with discount]]/SalesData[[#This Row],[total_revenue]])*100)/100</f>
        <v>0.92</v>
      </c>
      <c r="Q446" t="s">
        <v>20</v>
      </c>
      <c r="R446" s="9" t="s">
        <v>34</v>
      </c>
      <c r="S446" s="9" t="s">
        <v>22</v>
      </c>
      <c r="T446" s="10">
        <v>21638</v>
      </c>
      <c r="U446" s="9" t="s">
        <v>23</v>
      </c>
      <c r="V446" s="9" t="s">
        <v>24</v>
      </c>
      <c r="W446" s="9" t="s">
        <v>25</v>
      </c>
    </row>
    <row r="447" spans="1:23" x14ac:dyDescent="0.25">
      <c r="A447" s="1">
        <v>45106</v>
      </c>
      <c r="B447" s="9" t="s">
        <v>18</v>
      </c>
      <c r="C447" s="10">
        <v>496</v>
      </c>
      <c r="D447" s="9" t="s">
        <v>19</v>
      </c>
      <c r="E447" s="3">
        <v>2500</v>
      </c>
      <c r="F447" s="10">
        <v>60</v>
      </c>
      <c r="G447">
        <v>15</v>
      </c>
      <c r="H447" s="3">
        <v>5000</v>
      </c>
      <c r="I447" s="3">
        <f>SalesData[[#This Row],[cost_price]]*SalesData[[#This Row],[sales_quantity]]</f>
        <v>37500</v>
      </c>
      <c r="J447" s="3">
        <v>75000</v>
      </c>
      <c r="K447" s="4">
        <f>((SalesData[[#This Row],[Total Profit]]/SalesData[[#This Row],[total_revenue]])*100)/100</f>
        <v>0.5</v>
      </c>
      <c r="L447" s="3">
        <f>SalesData[[#This Row],[total_revenue]]-SalesData[[#This Row],[Total Cost]]</f>
        <v>37500</v>
      </c>
      <c r="M447" s="4">
        <v>0.08</v>
      </c>
      <c r="N447" s="3">
        <v>4600</v>
      </c>
      <c r="O447" s="3">
        <f>IF(SalesData[[#This Row],[discount_given]] &gt; 0, SalesData[[#This Row],[sales_quantity]] * SalesData[[#This Row],[Discount_price]], 0)</f>
        <v>69000</v>
      </c>
      <c r="P447" s="4">
        <f>((SalesData[[#This Row],[Sales with discount]]/SalesData[[#This Row],[total_revenue]])*100)/100</f>
        <v>0.92</v>
      </c>
      <c r="Q447" t="s">
        <v>28</v>
      </c>
      <c r="R447" s="9" t="s">
        <v>21</v>
      </c>
      <c r="S447" s="9" t="s">
        <v>22</v>
      </c>
      <c r="T447" s="10">
        <v>22875</v>
      </c>
      <c r="U447" s="9" t="s">
        <v>23</v>
      </c>
      <c r="V447" s="9" t="s">
        <v>39</v>
      </c>
      <c r="W447" s="9" t="s">
        <v>25</v>
      </c>
    </row>
    <row r="448" spans="1:23" x14ac:dyDescent="0.25">
      <c r="A448" s="1">
        <v>44391</v>
      </c>
      <c r="B448" s="9" t="s">
        <v>18</v>
      </c>
      <c r="C448" s="10">
        <v>497</v>
      </c>
      <c r="D448" s="9" t="s">
        <v>51</v>
      </c>
      <c r="E448" s="3">
        <v>1000</v>
      </c>
      <c r="F448" s="10">
        <v>30</v>
      </c>
      <c r="G448">
        <v>49</v>
      </c>
      <c r="H448" s="3">
        <v>2500</v>
      </c>
      <c r="I448" s="3">
        <f>SalesData[[#This Row],[cost_price]]*SalesData[[#This Row],[sales_quantity]]</f>
        <v>49000</v>
      </c>
      <c r="J448" s="3">
        <v>122500</v>
      </c>
      <c r="K448" s="4">
        <f>((SalesData[[#This Row],[Total Profit]]/SalesData[[#This Row],[total_revenue]])*100)/100</f>
        <v>0.6</v>
      </c>
      <c r="L448" s="3">
        <f>SalesData[[#This Row],[total_revenue]]-SalesData[[#This Row],[Total Cost]]</f>
        <v>73500</v>
      </c>
      <c r="M448" s="4">
        <v>0.08</v>
      </c>
      <c r="N448" s="3">
        <v>2300</v>
      </c>
      <c r="O448" s="3">
        <f>IF(SalesData[[#This Row],[discount_given]] &gt; 0, SalesData[[#This Row],[sales_quantity]] * SalesData[[#This Row],[Discount_price]], 0)</f>
        <v>112700</v>
      </c>
      <c r="P448" s="4">
        <f>((SalesData[[#This Row],[Sales with discount]]/SalesData[[#This Row],[total_revenue]])*100)/100</f>
        <v>0.92</v>
      </c>
      <c r="Q448" t="s">
        <v>20</v>
      </c>
      <c r="R448" s="9" t="s">
        <v>34</v>
      </c>
      <c r="S448" s="9" t="s">
        <v>22</v>
      </c>
      <c r="T448" s="10">
        <v>21392</v>
      </c>
      <c r="U448" s="9" t="s">
        <v>23</v>
      </c>
      <c r="V448" s="9" t="s">
        <v>24</v>
      </c>
      <c r="W448" s="9" t="s">
        <v>25</v>
      </c>
    </row>
    <row r="449" spans="1:23" x14ac:dyDescent="0.25">
      <c r="A449" s="1">
        <v>44455</v>
      </c>
      <c r="B449" s="9" t="s">
        <v>32</v>
      </c>
      <c r="C449" s="10">
        <v>498</v>
      </c>
      <c r="D449" s="9" t="s">
        <v>51</v>
      </c>
      <c r="E449" s="3">
        <v>1000</v>
      </c>
      <c r="F449" s="10">
        <v>63</v>
      </c>
      <c r="G449">
        <v>76</v>
      </c>
      <c r="H449" s="3">
        <v>2500</v>
      </c>
      <c r="I449" s="3">
        <f>SalesData[[#This Row],[cost_price]]*SalesData[[#This Row],[sales_quantity]]</f>
        <v>76000</v>
      </c>
      <c r="J449" s="3">
        <v>190000</v>
      </c>
      <c r="K449" s="4">
        <f>((SalesData[[#This Row],[Total Profit]]/SalesData[[#This Row],[total_revenue]])*100)/100</f>
        <v>0.6</v>
      </c>
      <c r="L449" s="3">
        <f>SalesData[[#This Row],[total_revenue]]-SalesData[[#This Row],[Total Cost]]</f>
        <v>114000</v>
      </c>
      <c r="M449" s="4">
        <v>0.02</v>
      </c>
      <c r="N449" s="3">
        <v>2450</v>
      </c>
      <c r="O449" s="3">
        <f>IF(SalesData[[#This Row],[discount_given]] &gt; 0, SalesData[[#This Row],[sales_quantity]] * SalesData[[#This Row],[Discount_price]], 0)</f>
        <v>186200</v>
      </c>
      <c r="P449" s="4">
        <f>((SalesData[[#This Row],[Sales with discount]]/SalesData[[#This Row],[total_revenue]])*100)/100</f>
        <v>0.98</v>
      </c>
      <c r="Q449" t="s">
        <v>28</v>
      </c>
      <c r="R449" s="9" t="s">
        <v>42</v>
      </c>
      <c r="S449" s="9" t="s">
        <v>30</v>
      </c>
      <c r="T449" s="10">
        <v>22034</v>
      </c>
      <c r="U449" s="9" t="s">
        <v>36</v>
      </c>
      <c r="V449" s="9" t="s">
        <v>39</v>
      </c>
      <c r="W449" s="9" t="s">
        <v>31</v>
      </c>
    </row>
    <row r="450" spans="1:23" x14ac:dyDescent="0.25">
      <c r="A450" s="1">
        <v>44868</v>
      </c>
      <c r="B450" s="9" t="s">
        <v>37</v>
      </c>
      <c r="C450" s="10">
        <v>499</v>
      </c>
      <c r="D450" s="9" t="s">
        <v>19</v>
      </c>
      <c r="E450" s="3">
        <v>2500</v>
      </c>
      <c r="F450" s="10">
        <v>140</v>
      </c>
      <c r="G450">
        <v>51</v>
      </c>
      <c r="H450" s="3">
        <v>5000</v>
      </c>
      <c r="I450" s="3">
        <f>SalesData[[#This Row],[cost_price]]*SalesData[[#This Row],[sales_quantity]]</f>
        <v>127500</v>
      </c>
      <c r="J450" s="3">
        <v>255000</v>
      </c>
      <c r="K450" s="4">
        <f>((SalesData[[#This Row],[Total Profit]]/SalesData[[#This Row],[total_revenue]])*100)/100</f>
        <v>0.5</v>
      </c>
      <c r="L450" s="3">
        <f>SalesData[[#This Row],[total_revenue]]-SalesData[[#This Row],[Total Cost]]</f>
        <v>127500</v>
      </c>
      <c r="M450" s="4">
        <v>0.04</v>
      </c>
      <c r="N450" s="3">
        <v>4800</v>
      </c>
      <c r="O450" s="3">
        <f>IF(SalesData[[#This Row],[discount_given]] &gt; 0, SalesData[[#This Row],[sales_quantity]] * SalesData[[#This Row],[Discount_price]], 0)</f>
        <v>244800</v>
      </c>
      <c r="P450" s="4">
        <f>((SalesData[[#This Row],[Sales with discount]]/SalesData[[#This Row],[total_revenue]])*100)/100</f>
        <v>0.96</v>
      </c>
      <c r="Q450" t="s">
        <v>38</v>
      </c>
      <c r="R450" s="9" t="s">
        <v>42</v>
      </c>
      <c r="S450" s="9" t="s">
        <v>30</v>
      </c>
      <c r="T450" s="10">
        <v>22854</v>
      </c>
      <c r="U450" s="9" t="s">
        <v>23</v>
      </c>
      <c r="V450" s="9" t="s">
        <v>40</v>
      </c>
      <c r="W450" s="9" t="s">
        <v>25</v>
      </c>
    </row>
    <row r="451" spans="1:23" x14ac:dyDescent="0.25">
      <c r="A451" s="1">
        <v>44399</v>
      </c>
      <c r="B451" s="9" t="s">
        <v>41</v>
      </c>
      <c r="C451" s="10">
        <v>500</v>
      </c>
      <c r="D451" s="9" t="s">
        <v>45</v>
      </c>
      <c r="E451" s="3">
        <v>3000</v>
      </c>
      <c r="F451" s="10">
        <v>116</v>
      </c>
      <c r="G451">
        <v>96</v>
      </c>
      <c r="H451" s="3">
        <v>7000</v>
      </c>
      <c r="I451" s="3">
        <f>SalesData[[#This Row],[cost_price]]*SalesData[[#This Row],[sales_quantity]]</f>
        <v>288000</v>
      </c>
      <c r="J451" s="3">
        <v>672000</v>
      </c>
      <c r="K451" s="4">
        <f>((SalesData[[#This Row],[Total Profit]]/SalesData[[#This Row],[total_revenue]])*100)/100</f>
        <v>0.5714285714285714</v>
      </c>
      <c r="L451" s="3">
        <f>SalesData[[#This Row],[total_revenue]]-SalesData[[#This Row],[Total Cost]]</f>
        <v>384000</v>
      </c>
      <c r="M451" s="4">
        <v>0.1</v>
      </c>
      <c r="N451" s="3">
        <v>6300</v>
      </c>
      <c r="O451" s="3">
        <f>IF(SalesData[[#This Row],[discount_given]] &gt; 0, SalesData[[#This Row],[sales_quantity]] * SalesData[[#This Row],[Discount_price]], 0)</f>
        <v>604800</v>
      </c>
      <c r="P451" s="4">
        <f>((SalesData[[#This Row],[Sales with discount]]/SalesData[[#This Row],[total_revenue]])*100)/100</f>
        <v>0.9</v>
      </c>
      <c r="Q451" t="s">
        <v>50</v>
      </c>
      <c r="R451" s="9" t="s">
        <v>34</v>
      </c>
      <c r="S451" s="9" t="s">
        <v>22</v>
      </c>
      <c r="T451" s="10">
        <v>22017</v>
      </c>
      <c r="U451" s="9" t="s">
        <v>36</v>
      </c>
      <c r="V451" s="9" t="s">
        <v>39</v>
      </c>
      <c r="W451" s="9" t="s">
        <v>25</v>
      </c>
    </row>
    <row r="452" spans="1:23" x14ac:dyDescent="0.25">
      <c r="A452" s="1">
        <v>44596</v>
      </c>
      <c r="B452" s="9" t="s">
        <v>41</v>
      </c>
      <c r="C452" s="10">
        <v>501</v>
      </c>
      <c r="D452" s="9" t="s">
        <v>19</v>
      </c>
      <c r="E452" s="3">
        <v>2500</v>
      </c>
      <c r="F452" s="10">
        <v>68</v>
      </c>
      <c r="G452">
        <v>57</v>
      </c>
      <c r="H452" s="3">
        <v>5000</v>
      </c>
      <c r="I452" s="3">
        <f>SalesData[[#This Row],[cost_price]]*SalesData[[#This Row],[sales_quantity]]</f>
        <v>142500</v>
      </c>
      <c r="J452" s="3">
        <v>285000</v>
      </c>
      <c r="K452" s="4">
        <f>((SalesData[[#This Row],[Total Profit]]/SalesData[[#This Row],[total_revenue]])*100)/100</f>
        <v>0.5</v>
      </c>
      <c r="L452" s="3">
        <f>SalesData[[#This Row],[total_revenue]]-SalesData[[#This Row],[Total Cost]]</f>
        <v>142500</v>
      </c>
      <c r="M452" s="4">
        <v>0.03</v>
      </c>
      <c r="N452" s="3">
        <v>4850</v>
      </c>
      <c r="O452" s="3">
        <f>IF(SalesData[[#This Row],[discount_given]] &gt; 0, SalesData[[#This Row],[sales_quantity]] * SalesData[[#This Row],[Discount_price]], 0)</f>
        <v>276450</v>
      </c>
      <c r="P452" s="4">
        <f>((SalesData[[#This Row],[Sales with discount]]/SalesData[[#This Row],[total_revenue]])*100)/100</f>
        <v>0.97</v>
      </c>
      <c r="Q452" t="s">
        <v>33</v>
      </c>
      <c r="R452" s="9" t="s">
        <v>21</v>
      </c>
      <c r="S452" s="9" t="s">
        <v>35</v>
      </c>
      <c r="T452" s="10">
        <v>22365</v>
      </c>
      <c r="U452" s="9" t="s">
        <v>36</v>
      </c>
      <c r="V452" s="9" t="s">
        <v>24</v>
      </c>
      <c r="W452" s="9" t="s">
        <v>25</v>
      </c>
    </row>
    <row r="453" spans="1:23" x14ac:dyDescent="0.25">
      <c r="A453" s="1">
        <v>44471</v>
      </c>
      <c r="B453" s="9" t="s">
        <v>18</v>
      </c>
      <c r="C453" s="10">
        <v>503</v>
      </c>
      <c r="D453" s="9" t="s">
        <v>51</v>
      </c>
      <c r="E453" s="3">
        <v>1000</v>
      </c>
      <c r="F453" s="10">
        <v>71</v>
      </c>
      <c r="G453">
        <v>9</v>
      </c>
      <c r="H453" s="3">
        <v>2500</v>
      </c>
      <c r="I453" s="3">
        <f>SalesData[[#This Row],[cost_price]]*SalesData[[#This Row],[sales_quantity]]</f>
        <v>9000</v>
      </c>
      <c r="J453" s="3">
        <v>22500</v>
      </c>
      <c r="K453" s="4">
        <f>((SalesData[[#This Row],[Total Profit]]/SalesData[[#This Row],[total_revenue]])*100)/100</f>
        <v>0.6</v>
      </c>
      <c r="L453" s="3">
        <f>SalesData[[#This Row],[total_revenue]]-SalesData[[#This Row],[Total Cost]]</f>
        <v>13500</v>
      </c>
      <c r="M453" s="4">
        <v>0.1</v>
      </c>
      <c r="N453" s="3">
        <v>2250</v>
      </c>
      <c r="O453" s="3">
        <f>IF(SalesData[[#This Row],[discount_given]] &gt; 0, SalesData[[#This Row],[sales_quantity]] * SalesData[[#This Row],[Discount_price]], 0)</f>
        <v>20250</v>
      </c>
      <c r="P453" s="4">
        <f>((SalesData[[#This Row],[Sales with discount]]/SalesData[[#This Row],[total_revenue]])*100)/100</f>
        <v>0.9</v>
      </c>
      <c r="Q453" t="s">
        <v>28</v>
      </c>
      <c r="R453" s="9" t="s">
        <v>42</v>
      </c>
      <c r="S453" s="9" t="s">
        <v>35</v>
      </c>
      <c r="T453" s="10">
        <v>22652</v>
      </c>
      <c r="U453" s="9" t="s">
        <v>23</v>
      </c>
      <c r="V453" s="9" t="s">
        <v>39</v>
      </c>
      <c r="W453" s="9" t="s">
        <v>46</v>
      </c>
    </row>
    <row r="454" spans="1:23" x14ac:dyDescent="0.25">
      <c r="A454" s="1">
        <v>44854</v>
      </c>
      <c r="B454" s="9" t="s">
        <v>52</v>
      </c>
      <c r="C454" s="10">
        <v>504</v>
      </c>
      <c r="D454" s="9" t="s">
        <v>45</v>
      </c>
      <c r="E454" s="3">
        <v>3000</v>
      </c>
      <c r="F454" s="10">
        <v>126</v>
      </c>
      <c r="G454">
        <v>5</v>
      </c>
      <c r="H454" s="3">
        <v>7000</v>
      </c>
      <c r="I454" s="3">
        <f>SalesData[[#This Row],[cost_price]]*SalesData[[#This Row],[sales_quantity]]</f>
        <v>15000</v>
      </c>
      <c r="J454" s="3">
        <v>35000</v>
      </c>
      <c r="K454" s="4">
        <f>((SalesData[[#This Row],[Total Profit]]/SalesData[[#This Row],[total_revenue]])*100)/100</f>
        <v>0.5714285714285714</v>
      </c>
      <c r="L454" s="3">
        <f>SalesData[[#This Row],[total_revenue]]-SalesData[[#This Row],[Total Cost]]</f>
        <v>20000</v>
      </c>
      <c r="M454" s="4">
        <v>0.03</v>
      </c>
      <c r="N454" s="3">
        <v>6790</v>
      </c>
      <c r="O454" s="3">
        <f>IF(SalesData[[#This Row],[discount_given]] &gt; 0, SalesData[[#This Row],[sales_quantity]] * SalesData[[#This Row],[Discount_price]], 0)</f>
        <v>33950</v>
      </c>
      <c r="P454" s="4">
        <f>((SalesData[[#This Row],[Sales with discount]]/SalesData[[#This Row],[total_revenue]])*100)/100</f>
        <v>0.97</v>
      </c>
      <c r="Q454" t="s">
        <v>33</v>
      </c>
      <c r="R454" s="9" t="s">
        <v>21</v>
      </c>
      <c r="S454" s="9" t="s">
        <v>30</v>
      </c>
      <c r="T454" s="10">
        <v>22398</v>
      </c>
      <c r="U454" s="9" t="s">
        <v>23</v>
      </c>
      <c r="V454" s="9" t="s">
        <v>24</v>
      </c>
      <c r="W454" s="9" t="s">
        <v>46</v>
      </c>
    </row>
    <row r="455" spans="1:23" x14ac:dyDescent="0.25">
      <c r="A455" s="1">
        <v>45170</v>
      </c>
      <c r="B455" s="9" t="s">
        <v>53</v>
      </c>
      <c r="C455" s="10">
        <v>506</v>
      </c>
      <c r="D455" s="9" t="s">
        <v>45</v>
      </c>
      <c r="E455" s="3">
        <v>3000</v>
      </c>
      <c r="F455" s="10">
        <v>76</v>
      </c>
      <c r="G455">
        <v>96</v>
      </c>
      <c r="H455" s="3">
        <v>7000</v>
      </c>
      <c r="I455" s="3">
        <f>SalesData[[#This Row],[cost_price]]*SalesData[[#This Row],[sales_quantity]]</f>
        <v>288000</v>
      </c>
      <c r="J455" s="3">
        <v>672000</v>
      </c>
      <c r="K455" s="4">
        <f>((SalesData[[#This Row],[Total Profit]]/SalesData[[#This Row],[total_revenue]])*100)/100</f>
        <v>0.5714285714285714</v>
      </c>
      <c r="L455" s="3">
        <f>SalesData[[#This Row],[total_revenue]]-SalesData[[#This Row],[Total Cost]]</f>
        <v>384000</v>
      </c>
      <c r="M455" s="4">
        <v>0.09</v>
      </c>
      <c r="N455" s="3">
        <v>6370</v>
      </c>
      <c r="O455" s="3">
        <f>IF(SalesData[[#This Row],[discount_given]] &gt; 0, SalesData[[#This Row],[sales_quantity]] * SalesData[[#This Row],[Discount_price]], 0)</f>
        <v>611520</v>
      </c>
      <c r="P455" s="4">
        <f>((SalesData[[#This Row],[Sales with discount]]/SalesData[[#This Row],[total_revenue]])*100)/100</f>
        <v>0.91</v>
      </c>
      <c r="Q455" t="s">
        <v>50</v>
      </c>
      <c r="R455" s="9" t="s">
        <v>34</v>
      </c>
      <c r="S455" s="9" t="s">
        <v>22</v>
      </c>
      <c r="T455" s="10">
        <v>22795</v>
      </c>
      <c r="U455" s="9" t="s">
        <v>23</v>
      </c>
      <c r="V455" s="9" t="s">
        <v>40</v>
      </c>
      <c r="W455" s="9" t="s">
        <v>31</v>
      </c>
    </row>
    <row r="456" spans="1:23" x14ac:dyDescent="0.25">
      <c r="A456" s="1">
        <v>44948</v>
      </c>
      <c r="B456" s="9" t="s">
        <v>41</v>
      </c>
      <c r="C456" s="10">
        <v>507</v>
      </c>
      <c r="D456" s="9" t="s">
        <v>27</v>
      </c>
      <c r="E456" s="3">
        <v>1500</v>
      </c>
      <c r="F456" s="10">
        <v>74</v>
      </c>
      <c r="G456">
        <v>61</v>
      </c>
      <c r="H456" s="3">
        <v>3000</v>
      </c>
      <c r="I456" s="3">
        <f>SalesData[[#This Row],[cost_price]]*SalesData[[#This Row],[sales_quantity]]</f>
        <v>91500</v>
      </c>
      <c r="J456" s="3">
        <v>183000</v>
      </c>
      <c r="K456" s="4">
        <f>((SalesData[[#This Row],[Total Profit]]/SalesData[[#This Row],[total_revenue]])*100)/100</f>
        <v>0.5</v>
      </c>
      <c r="L456" s="3">
        <f>SalesData[[#This Row],[total_revenue]]-SalesData[[#This Row],[Total Cost]]</f>
        <v>91500</v>
      </c>
      <c r="M456" s="4">
        <v>0.08</v>
      </c>
      <c r="N456" s="3">
        <v>2760</v>
      </c>
      <c r="O456" s="3">
        <f>IF(SalesData[[#This Row],[discount_given]] &gt; 0, SalesData[[#This Row],[sales_quantity]] * SalesData[[#This Row],[Discount_price]], 0)</f>
        <v>168360</v>
      </c>
      <c r="P456" s="4">
        <f>((SalesData[[#This Row],[Sales with discount]]/SalesData[[#This Row],[total_revenue]])*100)/100</f>
        <v>0.92</v>
      </c>
      <c r="Q456" t="s">
        <v>38</v>
      </c>
      <c r="R456" s="9" t="s">
        <v>34</v>
      </c>
      <c r="S456" s="9" t="s">
        <v>22</v>
      </c>
      <c r="T456" s="10">
        <v>22027</v>
      </c>
      <c r="U456" s="9" t="s">
        <v>36</v>
      </c>
      <c r="V456" s="9" t="s">
        <v>40</v>
      </c>
      <c r="W456" s="9" t="s">
        <v>31</v>
      </c>
    </row>
    <row r="457" spans="1:23" x14ac:dyDescent="0.25">
      <c r="A457" s="1">
        <v>45210</v>
      </c>
      <c r="B457" s="9" t="s">
        <v>43</v>
      </c>
      <c r="C457" s="10">
        <v>508</v>
      </c>
      <c r="D457" s="9" t="s">
        <v>19</v>
      </c>
      <c r="E457" s="3">
        <v>2500</v>
      </c>
      <c r="F457" s="10">
        <v>88</v>
      </c>
      <c r="G457">
        <v>71</v>
      </c>
      <c r="H457" s="3">
        <v>5000</v>
      </c>
      <c r="I457" s="3">
        <f>SalesData[[#This Row],[cost_price]]*SalesData[[#This Row],[sales_quantity]]</f>
        <v>177500</v>
      </c>
      <c r="J457" s="3">
        <v>355000</v>
      </c>
      <c r="K457" s="4">
        <f>((SalesData[[#This Row],[Total Profit]]/SalesData[[#This Row],[total_revenue]])*100)/100</f>
        <v>0.5</v>
      </c>
      <c r="L457" s="3">
        <f>SalesData[[#This Row],[total_revenue]]-SalesData[[#This Row],[Total Cost]]</f>
        <v>177500</v>
      </c>
      <c r="M457" s="4">
        <v>0</v>
      </c>
      <c r="N457" s="3">
        <v>5000</v>
      </c>
      <c r="O457" s="3">
        <f>IF(SalesData[[#This Row],[discount_given]] &gt; 0, SalesData[[#This Row],[sales_quantity]] * SalesData[[#This Row],[Discount_price]], 0)</f>
        <v>0</v>
      </c>
      <c r="P457" s="4">
        <f>((SalesData[[#This Row],[Sales with discount]]/SalesData[[#This Row],[total_revenue]])*100)/100</f>
        <v>0</v>
      </c>
      <c r="Q457" t="s">
        <v>33</v>
      </c>
      <c r="R457" s="9" t="s">
        <v>29</v>
      </c>
      <c r="S457" s="9" t="s">
        <v>30</v>
      </c>
      <c r="T457" s="10">
        <v>21501</v>
      </c>
      <c r="U457" s="9" t="s">
        <v>23</v>
      </c>
      <c r="V457" s="9" t="s">
        <v>39</v>
      </c>
      <c r="W457" s="9" t="s">
        <v>46</v>
      </c>
    </row>
    <row r="458" spans="1:23" x14ac:dyDescent="0.25">
      <c r="A458" s="1">
        <v>44456</v>
      </c>
      <c r="B458" s="9" t="s">
        <v>26</v>
      </c>
      <c r="C458" s="10">
        <v>510</v>
      </c>
      <c r="D458" s="9" t="s">
        <v>45</v>
      </c>
      <c r="E458" s="3">
        <v>3000</v>
      </c>
      <c r="F458" s="10">
        <v>15</v>
      </c>
      <c r="G458">
        <v>10</v>
      </c>
      <c r="H458" s="3">
        <v>7000</v>
      </c>
      <c r="I458" s="3">
        <f>SalesData[[#This Row],[cost_price]]*SalesData[[#This Row],[sales_quantity]]</f>
        <v>30000</v>
      </c>
      <c r="J458" s="3">
        <v>70000</v>
      </c>
      <c r="K458" s="4">
        <f>((SalesData[[#This Row],[Total Profit]]/SalesData[[#This Row],[total_revenue]])*100)/100</f>
        <v>0.5714285714285714</v>
      </c>
      <c r="L458" s="3">
        <f>SalesData[[#This Row],[total_revenue]]-SalesData[[#This Row],[Total Cost]]</f>
        <v>40000</v>
      </c>
      <c r="M458" s="4">
        <v>0.06</v>
      </c>
      <c r="N458" s="3">
        <v>6580</v>
      </c>
      <c r="O458" s="3">
        <f>IF(SalesData[[#This Row],[discount_given]] &gt; 0, SalesData[[#This Row],[sales_quantity]] * SalesData[[#This Row],[Discount_price]], 0)</f>
        <v>65800</v>
      </c>
      <c r="P458" s="4">
        <f>((SalesData[[#This Row],[Sales with discount]]/SalesData[[#This Row],[total_revenue]])*100)/100</f>
        <v>0.94</v>
      </c>
      <c r="Q458" t="s">
        <v>50</v>
      </c>
      <c r="R458" s="9" t="s">
        <v>29</v>
      </c>
      <c r="S458" s="9" t="s">
        <v>35</v>
      </c>
      <c r="T458" s="10">
        <v>22923</v>
      </c>
      <c r="U458" s="9" t="s">
        <v>23</v>
      </c>
      <c r="V458" s="9" t="s">
        <v>24</v>
      </c>
      <c r="W458" s="9" t="s">
        <v>25</v>
      </c>
    </row>
    <row r="459" spans="1:23" x14ac:dyDescent="0.25">
      <c r="A459" s="1">
        <v>44500</v>
      </c>
      <c r="B459" s="9" t="s">
        <v>52</v>
      </c>
      <c r="C459" s="10">
        <v>512</v>
      </c>
      <c r="D459" s="9" t="s">
        <v>45</v>
      </c>
      <c r="E459" s="3">
        <v>3000</v>
      </c>
      <c r="F459" s="10">
        <v>45</v>
      </c>
      <c r="G459">
        <v>98</v>
      </c>
      <c r="H459" s="3">
        <v>7000</v>
      </c>
      <c r="I459" s="3">
        <f>SalesData[[#This Row],[cost_price]]*SalesData[[#This Row],[sales_quantity]]</f>
        <v>294000</v>
      </c>
      <c r="J459" s="3">
        <v>686000</v>
      </c>
      <c r="K459" s="4">
        <f>((SalesData[[#This Row],[Total Profit]]/SalesData[[#This Row],[total_revenue]])*100)/100</f>
        <v>0.5714285714285714</v>
      </c>
      <c r="L459" s="3">
        <f>SalesData[[#This Row],[total_revenue]]-SalesData[[#This Row],[Total Cost]]</f>
        <v>392000</v>
      </c>
      <c r="M459" s="4">
        <v>0.01</v>
      </c>
      <c r="N459" s="3">
        <v>6930</v>
      </c>
      <c r="O459" s="3">
        <f>IF(SalesData[[#This Row],[discount_given]] &gt; 0, SalesData[[#This Row],[sales_quantity]] * SalesData[[#This Row],[Discount_price]], 0)</f>
        <v>679140</v>
      </c>
      <c r="P459" s="4">
        <f>((SalesData[[#This Row],[Sales with discount]]/SalesData[[#This Row],[total_revenue]])*100)/100</f>
        <v>0.99</v>
      </c>
      <c r="Q459" t="s">
        <v>33</v>
      </c>
      <c r="R459" s="9" t="s">
        <v>42</v>
      </c>
      <c r="S459" s="9" t="s">
        <v>35</v>
      </c>
      <c r="T459" s="10">
        <v>22553</v>
      </c>
      <c r="U459" s="9" t="s">
        <v>36</v>
      </c>
      <c r="V459" s="9" t="s">
        <v>24</v>
      </c>
      <c r="W459" s="9" t="s">
        <v>31</v>
      </c>
    </row>
    <row r="460" spans="1:23" x14ac:dyDescent="0.25">
      <c r="A460" s="1">
        <v>44493</v>
      </c>
      <c r="B460" s="9" t="s">
        <v>41</v>
      </c>
      <c r="C460" s="10">
        <v>513</v>
      </c>
      <c r="D460" s="9" t="s">
        <v>19</v>
      </c>
      <c r="E460" s="3">
        <v>2500</v>
      </c>
      <c r="F460" s="10">
        <v>95</v>
      </c>
      <c r="G460">
        <v>94</v>
      </c>
      <c r="H460" s="3">
        <v>5000</v>
      </c>
      <c r="I460" s="3">
        <f>SalesData[[#This Row],[cost_price]]*SalesData[[#This Row],[sales_quantity]]</f>
        <v>235000</v>
      </c>
      <c r="J460" s="3">
        <v>470000</v>
      </c>
      <c r="K460" s="4">
        <f>((SalesData[[#This Row],[Total Profit]]/SalesData[[#This Row],[total_revenue]])*100)/100</f>
        <v>0.5</v>
      </c>
      <c r="L460" s="3">
        <f>SalesData[[#This Row],[total_revenue]]-SalesData[[#This Row],[Total Cost]]</f>
        <v>235000</v>
      </c>
      <c r="M460" s="4">
        <v>0</v>
      </c>
      <c r="N460" s="3">
        <v>5000</v>
      </c>
      <c r="O460" s="3">
        <f>IF(SalesData[[#This Row],[discount_given]] &gt; 0, SalesData[[#This Row],[sales_quantity]] * SalesData[[#This Row],[Discount_price]], 0)</f>
        <v>0</v>
      </c>
      <c r="P460" s="4">
        <f>((SalesData[[#This Row],[Sales with discount]]/SalesData[[#This Row],[total_revenue]])*100)/100</f>
        <v>0</v>
      </c>
      <c r="Q460" t="s">
        <v>33</v>
      </c>
      <c r="R460" s="9" t="s">
        <v>29</v>
      </c>
      <c r="S460" s="9" t="s">
        <v>35</v>
      </c>
      <c r="T460" s="10">
        <v>21089</v>
      </c>
      <c r="U460" s="9" t="s">
        <v>23</v>
      </c>
      <c r="V460" s="9" t="s">
        <v>40</v>
      </c>
      <c r="W460" s="9" t="s">
        <v>46</v>
      </c>
    </row>
    <row r="461" spans="1:23" x14ac:dyDescent="0.25">
      <c r="A461" s="1">
        <v>44902</v>
      </c>
      <c r="B461" s="9" t="s">
        <v>53</v>
      </c>
      <c r="C461" s="10">
        <v>515</v>
      </c>
      <c r="D461" s="9" t="s">
        <v>51</v>
      </c>
      <c r="E461" s="3">
        <v>1000</v>
      </c>
      <c r="F461" s="10">
        <v>66</v>
      </c>
      <c r="G461">
        <v>42</v>
      </c>
      <c r="H461" s="3">
        <v>2500</v>
      </c>
      <c r="I461" s="3">
        <f>SalesData[[#This Row],[cost_price]]*SalesData[[#This Row],[sales_quantity]]</f>
        <v>42000</v>
      </c>
      <c r="J461" s="3">
        <v>105000</v>
      </c>
      <c r="K461" s="4">
        <f>((SalesData[[#This Row],[Total Profit]]/SalesData[[#This Row],[total_revenue]])*100)/100</f>
        <v>0.6</v>
      </c>
      <c r="L461" s="3">
        <f>SalesData[[#This Row],[total_revenue]]-SalesData[[#This Row],[Total Cost]]</f>
        <v>63000</v>
      </c>
      <c r="M461" s="4">
        <v>0.04</v>
      </c>
      <c r="N461" s="3">
        <v>2400</v>
      </c>
      <c r="O461" s="3">
        <f>IF(SalesData[[#This Row],[discount_given]] &gt; 0, SalesData[[#This Row],[sales_quantity]] * SalesData[[#This Row],[Discount_price]], 0)</f>
        <v>100800</v>
      </c>
      <c r="P461" s="4">
        <f>((SalesData[[#This Row],[Sales with discount]]/SalesData[[#This Row],[total_revenue]])*100)/100</f>
        <v>0.96</v>
      </c>
      <c r="Q461" t="s">
        <v>20</v>
      </c>
      <c r="R461" s="9" t="s">
        <v>42</v>
      </c>
      <c r="S461" s="9" t="s">
        <v>30</v>
      </c>
      <c r="T461" s="10">
        <v>22522</v>
      </c>
      <c r="U461" s="9" t="s">
        <v>23</v>
      </c>
      <c r="V461" s="9" t="s">
        <v>40</v>
      </c>
      <c r="W461" s="9" t="s">
        <v>25</v>
      </c>
    </row>
    <row r="462" spans="1:23" x14ac:dyDescent="0.25">
      <c r="A462" s="1">
        <v>45203</v>
      </c>
      <c r="B462" s="9" t="s">
        <v>18</v>
      </c>
      <c r="C462" s="10">
        <v>517</v>
      </c>
      <c r="D462" s="9" t="s">
        <v>48</v>
      </c>
      <c r="E462" s="3">
        <v>1500</v>
      </c>
      <c r="F462" s="10">
        <v>144</v>
      </c>
      <c r="G462">
        <v>2</v>
      </c>
      <c r="H462" s="3">
        <v>3500</v>
      </c>
      <c r="I462" s="3">
        <f>SalesData[[#This Row],[cost_price]]*SalesData[[#This Row],[sales_quantity]]</f>
        <v>3000</v>
      </c>
      <c r="J462" s="3">
        <v>7000</v>
      </c>
      <c r="K462" s="4">
        <f>((SalesData[[#This Row],[Total Profit]]/SalesData[[#This Row],[total_revenue]])*100)/100</f>
        <v>0.5714285714285714</v>
      </c>
      <c r="L462" s="3">
        <f>SalesData[[#This Row],[total_revenue]]-SalesData[[#This Row],[Total Cost]]</f>
        <v>4000</v>
      </c>
      <c r="M462" s="4">
        <v>0.03</v>
      </c>
      <c r="N462" s="3">
        <v>3395</v>
      </c>
      <c r="O462" s="3">
        <f>IF(SalesData[[#This Row],[discount_given]] &gt; 0, SalesData[[#This Row],[sales_quantity]] * SalesData[[#This Row],[Discount_price]], 0)</f>
        <v>6790</v>
      </c>
      <c r="P462" s="4">
        <f>((SalesData[[#This Row],[Sales with discount]]/SalesData[[#This Row],[total_revenue]])*100)/100</f>
        <v>0.97</v>
      </c>
      <c r="Q462" t="s">
        <v>20</v>
      </c>
      <c r="R462" s="9" t="s">
        <v>21</v>
      </c>
      <c r="S462" s="9" t="s">
        <v>30</v>
      </c>
      <c r="T462" s="10">
        <v>22794</v>
      </c>
      <c r="U462" s="9" t="s">
        <v>36</v>
      </c>
      <c r="V462" s="9" t="s">
        <v>39</v>
      </c>
      <c r="W462" s="9" t="s">
        <v>46</v>
      </c>
    </row>
    <row r="463" spans="1:23" x14ac:dyDescent="0.25">
      <c r="A463" s="1">
        <v>44702</v>
      </c>
      <c r="B463" s="9" t="s">
        <v>44</v>
      </c>
      <c r="C463" s="10">
        <v>518</v>
      </c>
      <c r="D463" s="9" t="s">
        <v>45</v>
      </c>
      <c r="E463" s="3">
        <v>3000</v>
      </c>
      <c r="F463" s="10">
        <v>55</v>
      </c>
      <c r="G463">
        <v>92</v>
      </c>
      <c r="H463" s="3">
        <v>7000</v>
      </c>
      <c r="I463" s="3">
        <f>SalesData[[#This Row],[cost_price]]*SalesData[[#This Row],[sales_quantity]]</f>
        <v>276000</v>
      </c>
      <c r="J463" s="3">
        <v>644000</v>
      </c>
      <c r="K463" s="4">
        <f>((SalesData[[#This Row],[Total Profit]]/SalesData[[#This Row],[total_revenue]])*100)/100</f>
        <v>0.5714285714285714</v>
      </c>
      <c r="L463" s="3">
        <f>SalesData[[#This Row],[total_revenue]]-SalesData[[#This Row],[Total Cost]]</f>
        <v>368000</v>
      </c>
      <c r="M463" s="4">
        <v>0</v>
      </c>
      <c r="N463" s="3">
        <v>7000</v>
      </c>
      <c r="O463" s="3">
        <f>IF(SalesData[[#This Row],[discount_given]] &gt; 0, SalesData[[#This Row],[sales_quantity]] * SalesData[[#This Row],[Discount_price]], 0)</f>
        <v>0</v>
      </c>
      <c r="P463" s="4">
        <f>((SalesData[[#This Row],[Sales with discount]]/SalesData[[#This Row],[total_revenue]])*100)/100</f>
        <v>0</v>
      </c>
      <c r="Q463" t="s">
        <v>28</v>
      </c>
      <c r="R463" s="9" t="s">
        <v>21</v>
      </c>
      <c r="S463" s="9" t="s">
        <v>35</v>
      </c>
      <c r="T463" s="10">
        <v>21215</v>
      </c>
      <c r="U463" s="9" t="s">
        <v>23</v>
      </c>
      <c r="V463" s="9" t="s">
        <v>24</v>
      </c>
      <c r="W463" s="9" t="s">
        <v>31</v>
      </c>
    </row>
    <row r="464" spans="1:23" x14ac:dyDescent="0.25">
      <c r="A464" s="1">
        <v>44659</v>
      </c>
      <c r="B464" s="9" t="s">
        <v>43</v>
      </c>
      <c r="C464" s="10">
        <v>519</v>
      </c>
      <c r="D464" s="9" t="s">
        <v>48</v>
      </c>
      <c r="E464" s="3">
        <v>1500</v>
      </c>
      <c r="F464" s="10">
        <v>133</v>
      </c>
      <c r="G464">
        <v>85</v>
      </c>
      <c r="H464" s="3">
        <v>3500</v>
      </c>
      <c r="I464" s="3">
        <f>SalesData[[#This Row],[cost_price]]*SalesData[[#This Row],[sales_quantity]]</f>
        <v>127500</v>
      </c>
      <c r="J464" s="3">
        <v>297500</v>
      </c>
      <c r="K464" s="4">
        <f>((SalesData[[#This Row],[Total Profit]]/SalesData[[#This Row],[total_revenue]])*100)/100</f>
        <v>0.5714285714285714</v>
      </c>
      <c r="L464" s="3">
        <f>SalesData[[#This Row],[total_revenue]]-SalesData[[#This Row],[Total Cost]]</f>
        <v>170000</v>
      </c>
      <c r="M464" s="4">
        <v>0.06</v>
      </c>
      <c r="N464" s="3">
        <v>3290</v>
      </c>
      <c r="O464" s="3">
        <f>IF(SalesData[[#This Row],[discount_given]] &gt; 0, SalesData[[#This Row],[sales_quantity]] * SalesData[[#This Row],[Discount_price]], 0)</f>
        <v>279650</v>
      </c>
      <c r="P464" s="4">
        <f>((SalesData[[#This Row],[Sales with discount]]/SalesData[[#This Row],[total_revenue]])*100)/100</f>
        <v>0.94</v>
      </c>
      <c r="Q464" t="s">
        <v>20</v>
      </c>
      <c r="R464" s="9" t="s">
        <v>34</v>
      </c>
      <c r="S464" s="9" t="s">
        <v>35</v>
      </c>
      <c r="T464" s="10">
        <v>21406</v>
      </c>
      <c r="U464" s="9" t="s">
        <v>36</v>
      </c>
      <c r="V464" s="9" t="s">
        <v>24</v>
      </c>
      <c r="W464" s="9" t="s">
        <v>46</v>
      </c>
    </row>
    <row r="465" spans="1:23" x14ac:dyDescent="0.25">
      <c r="A465" s="1">
        <v>44960</v>
      </c>
      <c r="B465" s="9" t="s">
        <v>53</v>
      </c>
      <c r="C465" s="10">
        <v>521</v>
      </c>
      <c r="D465" s="9" t="s">
        <v>27</v>
      </c>
      <c r="E465" s="3">
        <v>1500</v>
      </c>
      <c r="F465" s="10">
        <v>74</v>
      </c>
      <c r="G465">
        <v>65</v>
      </c>
      <c r="H465" s="3">
        <v>3000</v>
      </c>
      <c r="I465" s="3">
        <f>SalesData[[#This Row],[cost_price]]*SalesData[[#This Row],[sales_quantity]]</f>
        <v>97500</v>
      </c>
      <c r="J465" s="3">
        <v>195000</v>
      </c>
      <c r="K465" s="4">
        <f>((SalesData[[#This Row],[Total Profit]]/SalesData[[#This Row],[total_revenue]])*100)/100</f>
        <v>0.5</v>
      </c>
      <c r="L465" s="3">
        <f>SalesData[[#This Row],[total_revenue]]-SalesData[[#This Row],[Total Cost]]</f>
        <v>97500</v>
      </c>
      <c r="M465" s="4">
        <v>7.0000000000000007E-2</v>
      </c>
      <c r="N465" s="3">
        <v>2790</v>
      </c>
      <c r="O465" s="3">
        <f>IF(SalesData[[#This Row],[discount_given]] &gt; 0, SalesData[[#This Row],[sales_quantity]] * SalesData[[#This Row],[Discount_price]], 0)</f>
        <v>181350</v>
      </c>
      <c r="P465" s="4">
        <f>((SalesData[[#This Row],[Sales with discount]]/SalesData[[#This Row],[total_revenue]])*100)/100</f>
        <v>0.93</v>
      </c>
      <c r="Q465" t="s">
        <v>50</v>
      </c>
      <c r="R465" s="9" t="s">
        <v>34</v>
      </c>
      <c r="S465" s="9" t="s">
        <v>22</v>
      </c>
      <c r="T465" s="10">
        <v>22550</v>
      </c>
      <c r="U465" s="9" t="s">
        <v>36</v>
      </c>
      <c r="V465" s="9" t="s">
        <v>40</v>
      </c>
      <c r="W465" s="9" t="s">
        <v>46</v>
      </c>
    </row>
    <row r="466" spans="1:23" x14ac:dyDescent="0.25">
      <c r="A466" s="1">
        <v>45164</v>
      </c>
      <c r="B466" s="9" t="s">
        <v>18</v>
      </c>
      <c r="C466" s="10">
        <v>522</v>
      </c>
      <c r="D466" s="9" t="s">
        <v>27</v>
      </c>
      <c r="E466" s="3">
        <v>1500</v>
      </c>
      <c r="F466" s="10">
        <v>132</v>
      </c>
      <c r="G466">
        <v>88</v>
      </c>
      <c r="H466" s="3">
        <v>3000</v>
      </c>
      <c r="I466" s="3">
        <f>SalesData[[#This Row],[cost_price]]*SalesData[[#This Row],[sales_quantity]]</f>
        <v>132000</v>
      </c>
      <c r="J466" s="3">
        <v>264000</v>
      </c>
      <c r="K466" s="4">
        <f>((SalesData[[#This Row],[Total Profit]]/SalesData[[#This Row],[total_revenue]])*100)/100</f>
        <v>0.5</v>
      </c>
      <c r="L466" s="3">
        <f>SalesData[[#This Row],[total_revenue]]-SalesData[[#This Row],[Total Cost]]</f>
        <v>132000</v>
      </c>
      <c r="M466" s="4">
        <v>0.1</v>
      </c>
      <c r="N466" s="3">
        <v>2700</v>
      </c>
      <c r="O466" s="3">
        <f>IF(SalesData[[#This Row],[discount_given]] &gt; 0, SalesData[[#This Row],[sales_quantity]] * SalesData[[#This Row],[Discount_price]], 0)</f>
        <v>237600</v>
      </c>
      <c r="P466" s="4">
        <f>((SalesData[[#This Row],[Sales with discount]]/SalesData[[#This Row],[total_revenue]])*100)/100</f>
        <v>0.9</v>
      </c>
      <c r="Q466" t="s">
        <v>20</v>
      </c>
      <c r="R466" s="9" t="s">
        <v>29</v>
      </c>
      <c r="S466" s="9" t="s">
        <v>22</v>
      </c>
      <c r="T466" s="10">
        <v>21190</v>
      </c>
      <c r="U466" s="9" t="s">
        <v>23</v>
      </c>
      <c r="V466" s="9" t="s">
        <v>24</v>
      </c>
      <c r="W466" s="9" t="s">
        <v>25</v>
      </c>
    </row>
    <row r="467" spans="1:23" x14ac:dyDescent="0.25">
      <c r="A467" s="1">
        <v>44387</v>
      </c>
      <c r="B467" s="9" t="s">
        <v>49</v>
      </c>
      <c r="C467" s="10">
        <v>523</v>
      </c>
      <c r="D467" s="9" t="s">
        <v>48</v>
      </c>
      <c r="E467" s="3">
        <v>1500</v>
      </c>
      <c r="F467" s="10">
        <v>131</v>
      </c>
      <c r="G467">
        <v>57</v>
      </c>
      <c r="H467" s="3">
        <v>3500</v>
      </c>
      <c r="I467" s="3">
        <f>SalesData[[#This Row],[cost_price]]*SalesData[[#This Row],[sales_quantity]]</f>
        <v>85500</v>
      </c>
      <c r="J467" s="3">
        <v>199500</v>
      </c>
      <c r="K467" s="4">
        <f>((SalesData[[#This Row],[Total Profit]]/SalesData[[#This Row],[total_revenue]])*100)/100</f>
        <v>0.5714285714285714</v>
      </c>
      <c r="L467" s="3">
        <f>SalesData[[#This Row],[total_revenue]]-SalesData[[#This Row],[Total Cost]]</f>
        <v>114000</v>
      </c>
      <c r="M467" s="4">
        <v>0.05</v>
      </c>
      <c r="N467" s="3">
        <v>3325</v>
      </c>
      <c r="O467" s="3">
        <f>IF(SalesData[[#This Row],[discount_given]] &gt; 0, SalesData[[#This Row],[sales_quantity]] * SalesData[[#This Row],[Discount_price]], 0)</f>
        <v>189525</v>
      </c>
      <c r="P467" s="4">
        <f>((SalesData[[#This Row],[Sales with discount]]/SalesData[[#This Row],[total_revenue]])*100)/100</f>
        <v>0.95</v>
      </c>
      <c r="Q467" t="s">
        <v>50</v>
      </c>
      <c r="R467" s="9" t="s">
        <v>34</v>
      </c>
      <c r="S467" s="9" t="s">
        <v>22</v>
      </c>
      <c r="T467" s="10">
        <v>21477</v>
      </c>
      <c r="U467" s="9" t="s">
        <v>23</v>
      </c>
      <c r="V467" s="9" t="s">
        <v>24</v>
      </c>
      <c r="W467" s="9" t="s">
        <v>46</v>
      </c>
    </row>
    <row r="468" spans="1:23" x14ac:dyDescent="0.25">
      <c r="A468" s="1">
        <v>44900</v>
      </c>
      <c r="B468" s="9" t="s">
        <v>44</v>
      </c>
      <c r="C468" s="10">
        <v>524</v>
      </c>
      <c r="D468" s="9" t="s">
        <v>48</v>
      </c>
      <c r="E468" s="3">
        <v>1500</v>
      </c>
      <c r="F468" s="10">
        <v>21</v>
      </c>
      <c r="G468">
        <v>95</v>
      </c>
      <c r="H468" s="3">
        <v>3500</v>
      </c>
      <c r="I468" s="3">
        <f>SalesData[[#This Row],[cost_price]]*SalesData[[#This Row],[sales_quantity]]</f>
        <v>142500</v>
      </c>
      <c r="J468" s="3">
        <v>332500</v>
      </c>
      <c r="K468" s="4">
        <f>((SalesData[[#This Row],[Total Profit]]/SalesData[[#This Row],[total_revenue]])*100)/100</f>
        <v>0.5714285714285714</v>
      </c>
      <c r="L468" s="3">
        <f>SalesData[[#This Row],[total_revenue]]-SalesData[[#This Row],[Total Cost]]</f>
        <v>190000</v>
      </c>
      <c r="M468" s="4">
        <v>0.03</v>
      </c>
      <c r="N468" s="3">
        <v>3395</v>
      </c>
      <c r="O468" s="3">
        <f>IF(SalesData[[#This Row],[discount_given]] &gt; 0, SalesData[[#This Row],[sales_quantity]] * SalesData[[#This Row],[Discount_price]], 0)</f>
        <v>322525</v>
      </c>
      <c r="P468" s="4">
        <f>((SalesData[[#This Row],[Sales with discount]]/SalesData[[#This Row],[total_revenue]])*100)/100</f>
        <v>0.97</v>
      </c>
      <c r="Q468" t="s">
        <v>38</v>
      </c>
      <c r="R468" s="9" t="s">
        <v>21</v>
      </c>
      <c r="S468" s="9" t="s">
        <v>35</v>
      </c>
      <c r="T468" s="10">
        <v>22292</v>
      </c>
      <c r="U468" s="9" t="s">
        <v>36</v>
      </c>
      <c r="V468" s="9" t="s">
        <v>40</v>
      </c>
      <c r="W468" s="9" t="s">
        <v>25</v>
      </c>
    </row>
    <row r="469" spans="1:23" x14ac:dyDescent="0.25">
      <c r="A469" s="1">
        <v>45197</v>
      </c>
      <c r="B469" s="9" t="s">
        <v>37</v>
      </c>
      <c r="C469" s="10">
        <v>525</v>
      </c>
      <c r="D469" s="9" t="s">
        <v>48</v>
      </c>
      <c r="E469" s="3">
        <v>1500</v>
      </c>
      <c r="F469" s="10">
        <v>73</v>
      </c>
      <c r="G469">
        <v>38</v>
      </c>
      <c r="H469" s="3">
        <v>3500</v>
      </c>
      <c r="I469" s="3">
        <f>SalesData[[#This Row],[cost_price]]*SalesData[[#This Row],[sales_quantity]]</f>
        <v>57000</v>
      </c>
      <c r="J469" s="3">
        <v>133000</v>
      </c>
      <c r="K469" s="4">
        <f>((SalesData[[#This Row],[Total Profit]]/SalesData[[#This Row],[total_revenue]])*100)/100</f>
        <v>0.5714285714285714</v>
      </c>
      <c r="L469" s="3">
        <f>SalesData[[#This Row],[total_revenue]]-SalesData[[#This Row],[Total Cost]]</f>
        <v>76000</v>
      </c>
      <c r="M469" s="4">
        <v>0.06</v>
      </c>
      <c r="N469" s="3">
        <v>3290</v>
      </c>
      <c r="O469" s="3">
        <f>IF(SalesData[[#This Row],[discount_given]] &gt; 0, SalesData[[#This Row],[sales_quantity]] * SalesData[[#This Row],[Discount_price]], 0)</f>
        <v>125020</v>
      </c>
      <c r="P469" s="4">
        <f>((SalesData[[#This Row],[Sales with discount]]/SalesData[[#This Row],[total_revenue]])*100)/100</f>
        <v>0.94</v>
      </c>
      <c r="Q469" t="s">
        <v>33</v>
      </c>
      <c r="R469" s="9" t="s">
        <v>34</v>
      </c>
      <c r="S469" s="9" t="s">
        <v>22</v>
      </c>
      <c r="T469" s="10">
        <v>22042</v>
      </c>
      <c r="U469" s="9" t="s">
        <v>36</v>
      </c>
      <c r="V469" s="9" t="s">
        <v>40</v>
      </c>
      <c r="W469" s="9" t="s">
        <v>31</v>
      </c>
    </row>
    <row r="470" spans="1:23" x14ac:dyDescent="0.25">
      <c r="A470" s="1">
        <v>44403</v>
      </c>
      <c r="B470" s="9" t="s">
        <v>43</v>
      </c>
      <c r="C470" s="10">
        <v>526</v>
      </c>
      <c r="D470" s="9" t="s">
        <v>27</v>
      </c>
      <c r="E470" s="3">
        <v>1500</v>
      </c>
      <c r="F470" s="10">
        <v>88</v>
      </c>
      <c r="G470">
        <v>13</v>
      </c>
      <c r="H470" s="3">
        <v>3000</v>
      </c>
      <c r="I470" s="3">
        <f>SalesData[[#This Row],[cost_price]]*SalesData[[#This Row],[sales_quantity]]</f>
        <v>19500</v>
      </c>
      <c r="J470" s="3">
        <v>39000</v>
      </c>
      <c r="K470" s="4">
        <f>((SalesData[[#This Row],[Total Profit]]/SalesData[[#This Row],[total_revenue]])*100)/100</f>
        <v>0.5</v>
      </c>
      <c r="L470" s="3">
        <f>SalesData[[#This Row],[total_revenue]]-SalesData[[#This Row],[Total Cost]]</f>
        <v>19500</v>
      </c>
      <c r="M470" s="4">
        <v>7.0000000000000007E-2</v>
      </c>
      <c r="N470" s="3">
        <v>2790</v>
      </c>
      <c r="O470" s="3">
        <f>IF(SalesData[[#This Row],[discount_given]] &gt; 0, SalesData[[#This Row],[sales_quantity]] * SalesData[[#This Row],[Discount_price]], 0)</f>
        <v>36270</v>
      </c>
      <c r="P470" s="4">
        <f>((SalesData[[#This Row],[Sales with discount]]/SalesData[[#This Row],[total_revenue]])*100)/100</f>
        <v>0.93</v>
      </c>
      <c r="Q470" t="s">
        <v>50</v>
      </c>
      <c r="R470" s="9" t="s">
        <v>29</v>
      </c>
      <c r="S470" s="9" t="s">
        <v>22</v>
      </c>
      <c r="T470" s="10">
        <v>21516</v>
      </c>
      <c r="U470" s="9" t="s">
        <v>23</v>
      </c>
      <c r="V470" s="9" t="s">
        <v>39</v>
      </c>
      <c r="W470" s="9" t="s">
        <v>46</v>
      </c>
    </row>
    <row r="471" spans="1:23" x14ac:dyDescent="0.25">
      <c r="A471" s="1">
        <v>44846</v>
      </c>
      <c r="B471" s="9" t="s">
        <v>18</v>
      </c>
      <c r="C471" s="10">
        <v>527</v>
      </c>
      <c r="D471" s="9" t="s">
        <v>27</v>
      </c>
      <c r="E471" s="3">
        <v>1500</v>
      </c>
      <c r="F471" s="10">
        <v>148</v>
      </c>
      <c r="G471">
        <v>75</v>
      </c>
      <c r="H471" s="3">
        <v>3000</v>
      </c>
      <c r="I471" s="3">
        <f>SalesData[[#This Row],[cost_price]]*SalesData[[#This Row],[sales_quantity]]</f>
        <v>112500</v>
      </c>
      <c r="J471" s="3">
        <v>225000</v>
      </c>
      <c r="K471" s="4">
        <f>((SalesData[[#This Row],[Total Profit]]/SalesData[[#This Row],[total_revenue]])*100)/100</f>
        <v>0.5</v>
      </c>
      <c r="L471" s="3">
        <f>SalesData[[#This Row],[total_revenue]]-SalesData[[#This Row],[Total Cost]]</f>
        <v>112500</v>
      </c>
      <c r="M471" s="4">
        <v>0.1</v>
      </c>
      <c r="N471" s="3">
        <v>2700</v>
      </c>
      <c r="O471" s="3">
        <f>IF(SalesData[[#This Row],[discount_given]] &gt; 0, SalesData[[#This Row],[sales_quantity]] * SalesData[[#This Row],[Discount_price]], 0)</f>
        <v>202500</v>
      </c>
      <c r="P471" s="4">
        <f>((SalesData[[#This Row],[Sales with discount]]/SalesData[[#This Row],[total_revenue]])*100)/100</f>
        <v>0.9</v>
      </c>
      <c r="Q471" t="s">
        <v>50</v>
      </c>
      <c r="R471" s="9" t="s">
        <v>21</v>
      </c>
      <c r="S471" s="9" t="s">
        <v>22</v>
      </c>
      <c r="T471" s="10">
        <v>22780</v>
      </c>
      <c r="U471" s="9" t="s">
        <v>36</v>
      </c>
      <c r="V471" s="9" t="s">
        <v>24</v>
      </c>
      <c r="W471" s="9" t="s">
        <v>31</v>
      </c>
    </row>
    <row r="472" spans="1:23" x14ac:dyDescent="0.25">
      <c r="A472" s="1">
        <v>45237</v>
      </c>
      <c r="B472" s="9" t="s">
        <v>18</v>
      </c>
      <c r="C472" s="10">
        <v>529</v>
      </c>
      <c r="D472" s="9" t="s">
        <v>19</v>
      </c>
      <c r="E472" s="3">
        <v>2500</v>
      </c>
      <c r="F472" s="10">
        <v>136</v>
      </c>
      <c r="G472">
        <v>57</v>
      </c>
      <c r="H472" s="3">
        <v>5000</v>
      </c>
      <c r="I472" s="3">
        <f>SalesData[[#This Row],[cost_price]]*SalesData[[#This Row],[sales_quantity]]</f>
        <v>142500</v>
      </c>
      <c r="J472" s="3">
        <v>285000</v>
      </c>
      <c r="K472" s="4">
        <f>((SalesData[[#This Row],[Total Profit]]/SalesData[[#This Row],[total_revenue]])*100)/100</f>
        <v>0.5</v>
      </c>
      <c r="L472" s="3">
        <f>SalesData[[#This Row],[total_revenue]]-SalesData[[#This Row],[Total Cost]]</f>
        <v>142500</v>
      </c>
      <c r="M472" s="4">
        <v>0.01</v>
      </c>
      <c r="N472" s="3">
        <v>4950</v>
      </c>
      <c r="O472" s="3">
        <f>IF(SalesData[[#This Row],[discount_given]] &gt; 0, SalesData[[#This Row],[sales_quantity]] * SalesData[[#This Row],[Discount_price]], 0)</f>
        <v>282150</v>
      </c>
      <c r="P472" s="4">
        <f>((SalesData[[#This Row],[Sales with discount]]/SalesData[[#This Row],[total_revenue]])*100)/100</f>
        <v>0.99</v>
      </c>
      <c r="Q472" t="s">
        <v>50</v>
      </c>
      <c r="R472" s="9" t="s">
        <v>34</v>
      </c>
      <c r="S472" s="9" t="s">
        <v>35</v>
      </c>
      <c r="T472" s="10">
        <v>21895</v>
      </c>
      <c r="U472" s="9" t="s">
        <v>36</v>
      </c>
      <c r="V472" s="9" t="s">
        <v>39</v>
      </c>
      <c r="W472" s="9" t="s">
        <v>31</v>
      </c>
    </row>
    <row r="473" spans="1:23" x14ac:dyDescent="0.25">
      <c r="A473" s="1">
        <v>44630</v>
      </c>
      <c r="B473" s="9" t="s">
        <v>49</v>
      </c>
      <c r="C473" s="10">
        <v>530</v>
      </c>
      <c r="D473" s="9" t="s">
        <v>51</v>
      </c>
      <c r="E473" s="3">
        <v>1000</v>
      </c>
      <c r="F473" s="10">
        <v>31</v>
      </c>
      <c r="G473">
        <v>75</v>
      </c>
      <c r="H473" s="3">
        <v>2500</v>
      </c>
      <c r="I473" s="3">
        <f>SalesData[[#This Row],[cost_price]]*SalesData[[#This Row],[sales_quantity]]</f>
        <v>75000</v>
      </c>
      <c r="J473" s="3">
        <v>187500</v>
      </c>
      <c r="K473" s="4">
        <f>((SalesData[[#This Row],[Total Profit]]/SalesData[[#This Row],[total_revenue]])*100)/100</f>
        <v>0.6</v>
      </c>
      <c r="L473" s="3">
        <f>SalesData[[#This Row],[total_revenue]]-SalesData[[#This Row],[Total Cost]]</f>
        <v>112500</v>
      </c>
      <c r="M473" s="4">
        <v>0.08</v>
      </c>
      <c r="N473" s="3">
        <v>2300</v>
      </c>
      <c r="O473" s="3">
        <f>IF(SalesData[[#This Row],[discount_given]] &gt; 0, SalesData[[#This Row],[sales_quantity]] * SalesData[[#This Row],[Discount_price]], 0)</f>
        <v>172500</v>
      </c>
      <c r="P473" s="4">
        <f>((SalesData[[#This Row],[Sales with discount]]/SalesData[[#This Row],[total_revenue]])*100)/100</f>
        <v>0.92</v>
      </c>
      <c r="Q473" t="s">
        <v>33</v>
      </c>
      <c r="R473" s="9" t="s">
        <v>21</v>
      </c>
      <c r="S473" s="9" t="s">
        <v>35</v>
      </c>
      <c r="T473" s="10">
        <v>22461</v>
      </c>
      <c r="U473" s="9" t="s">
        <v>36</v>
      </c>
      <c r="V473" s="9" t="s">
        <v>24</v>
      </c>
      <c r="W473" s="9" t="s">
        <v>46</v>
      </c>
    </row>
    <row r="474" spans="1:23" x14ac:dyDescent="0.25">
      <c r="A474" s="1">
        <v>44602</v>
      </c>
      <c r="B474" s="9" t="s">
        <v>54</v>
      </c>
      <c r="C474" s="10">
        <v>532</v>
      </c>
      <c r="D474" s="9" t="s">
        <v>45</v>
      </c>
      <c r="E474" s="3">
        <v>3000</v>
      </c>
      <c r="F474" s="10">
        <v>126</v>
      </c>
      <c r="G474">
        <v>73</v>
      </c>
      <c r="H474" s="3">
        <v>7000</v>
      </c>
      <c r="I474" s="3">
        <f>SalesData[[#This Row],[cost_price]]*SalesData[[#This Row],[sales_quantity]]</f>
        <v>219000</v>
      </c>
      <c r="J474" s="3">
        <v>511000</v>
      </c>
      <c r="K474" s="4">
        <f>((SalesData[[#This Row],[Total Profit]]/SalesData[[#This Row],[total_revenue]])*100)/100</f>
        <v>0.5714285714285714</v>
      </c>
      <c r="L474" s="3">
        <f>SalesData[[#This Row],[total_revenue]]-SalesData[[#This Row],[Total Cost]]</f>
        <v>292000</v>
      </c>
      <c r="M474" s="4">
        <v>0.01</v>
      </c>
      <c r="N474" s="3">
        <v>6930</v>
      </c>
      <c r="O474" s="3">
        <f>IF(SalesData[[#This Row],[discount_given]] &gt; 0, SalesData[[#This Row],[sales_quantity]] * SalesData[[#This Row],[Discount_price]], 0)</f>
        <v>505890</v>
      </c>
      <c r="P474" s="4">
        <f>((SalesData[[#This Row],[Sales with discount]]/SalesData[[#This Row],[total_revenue]])*100)/100</f>
        <v>0.99</v>
      </c>
      <c r="Q474" t="s">
        <v>28</v>
      </c>
      <c r="R474" s="9" t="s">
        <v>34</v>
      </c>
      <c r="S474" s="9" t="s">
        <v>35</v>
      </c>
      <c r="T474" s="10">
        <v>21833</v>
      </c>
      <c r="U474" s="9" t="s">
        <v>36</v>
      </c>
      <c r="V474" s="9" t="s">
        <v>24</v>
      </c>
      <c r="W474" s="9" t="s">
        <v>46</v>
      </c>
    </row>
    <row r="475" spans="1:23" x14ac:dyDescent="0.25">
      <c r="A475" s="1">
        <v>45042</v>
      </c>
      <c r="B475" s="9" t="s">
        <v>41</v>
      </c>
      <c r="C475" s="10">
        <v>533</v>
      </c>
      <c r="D475" s="9" t="s">
        <v>48</v>
      </c>
      <c r="E475" s="3">
        <v>1500</v>
      </c>
      <c r="F475" s="10">
        <v>16</v>
      </c>
      <c r="G475">
        <v>40</v>
      </c>
      <c r="H475" s="3">
        <v>3500</v>
      </c>
      <c r="I475" s="3">
        <f>SalesData[[#This Row],[cost_price]]*SalesData[[#This Row],[sales_quantity]]</f>
        <v>60000</v>
      </c>
      <c r="J475" s="3">
        <v>140000</v>
      </c>
      <c r="K475" s="4">
        <f>((SalesData[[#This Row],[Total Profit]]/SalesData[[#This Row],[total_revenue]])*100)/100</f>
        <v>0.5714285714285714</v>
      </c>
      <c r="L475" s="3">
        <f>SalesData[[#This Row],[total_revenue]]-SalesData[[#This Row],[Total Cost]]</f>
        <v>80000</v>
      </c>
      <c r="M475" s="4">
        <v>0.03</v>
      </c>
      <c r="N475" s="3">
        <v>3395</v>
      </c>
      <c r="O475" s="3">
        <f>IF(SalesData[[#This Row],[discount_given]] &gt; 0, SalesData[[#This Row],[sales_quantity]] * SalesData[[#This Row],[Discount_price]], 0)</f>
        <v>135800</v>
      </c>
      <c r="P475" s="4">
        <f>((SalesData[[#This Row],[Sales with discount]]/SalesData[[#This Row],[total_revenue]])*100)/100</f>
        <v>0.97</v>
      </c>
      <c r="Q475" t="s">
        <v>38</v>
      </c>
      <c r="R475" s="9" t="s">
        <v>34</v>
      </c>
      <c r="S475" s="9" t="s">
        <v>22</v>
      </c>
      <c r="T475" s="10">
        <v>22244</v>
      </c>
      <c r="U475" s="9" t="s">
        <v>23</v>
      </c>
      <c r="V475" s="9" t="s">
        <v>24</v>
      </c>
      <c r="W475" s="9" t="s">
        <v>25</v>
      </c>
    </row>
    <row r="476" spans="1:23" x14ac:dyDescent="0.25">
      <c r="A476" s="1">
        <v>44589</v>
      </c>
      <c r="B476" s="9" t="s">
        <v>43</v>
      </c>
      <c r="C476" s="10">
        <v>535</v>
      </c>
      <c r="D476" s="9" t="s">
        <v>51</v>
      </c>
      <c r="E476" s="3">
        <v>1000</v>
      </c>
      <c r="F476" s="10">
        <v>39</v>
      </c>
      <c r="G476">
        <v>30</v>
      </c>
      <c r="H476" s="3">
        <v>2500</v>
      </c>
      <c r="I476" s="3">
        <f>SalesData[[#This Row],[cost_price]]*SalesData[[#This Row],[sales_quantity]]</f>
        <v>30000</v>
      </c>
      <c r="J476" s="3">
        <v>75000</v>
      </c>
      <c r="K476" s="4">
        <f>((SalesData[[#This Row],[Total Profit]]/SalesData[[#This Row],[total_revenue]])*100)/100</f>
        <v>0.6</v>
      </c>
      <c r="L476" s="3">
        <f>SalesData[[#This Row],[total_revenue]]-SalesData[[#This Row],[Total Cost]]</f>
        <v>45000</v>
      </c>
      <c r="M476" s="4">
        <v>0.04</v>
      </c>
      <c r="N476" s="3">
        <v>2400</v>
      </c>
      <c r="O476" s="3">
        <f>IF(SalesData[[#This Row],[discount_given]] &gt; 0, SalesData[[#This Row],[sales_quantity]] * SalesData[[#This Row],[Discount_price]], 0)</f>
        <v>72000</v>
      </c>
      <c r="P476" s="4">
        <f>((SalesData[[#This Row],[Sales with discount]]/SalesData[[#This Row],[total_revenue]])*100)/100</f>
        <v>0.96</v>
      </c>
      <c r="Q476" t="s">
        <v>38</v>
      </c>
      <c r="R476" s="9" t="s">
        <v>29</v>
      </c>
      <c r="S476" s="9" t="s">
        <v>35</v>
      </c>
      <c r="T476" s="10">
        <v>21347</v>
      </c>
      <c r="U476" s="9" t="s">
        <v>36</v>
      </c>
      <c r="V476" s="9" t="s">
        <v>39</v>
      </c>
      <c r="W476" s="9" t="s">
        <v>46</v>
      </c>
    </row>
    <row r="477" spans="1:23" x14ac:dyDescent="0.25">
      <c r="A477" s="1">
        <v>44501</v>
      </c>
      <c r="B477" s="9" t="s">
        <v>26</v>
      </c>
      <c r="C477" s="10">
        <v>536</v>
      </c>
      <c r="D477" s="9" t="s">
        <v>51</v>
      </c>
      <c r="E477" s="3">
        <v>1000</v>
      </c>
      <c r="F477" s="10">
        <v>132</v>
      </c>
      <c r="G477">
        <v>20</v>
      </c>
      <c r="H477" s="3">
        <v>2500</v>
      </c>
      <c r="I477" s="3">
        <f>SalesData[[#This Row],[cost_price]]*SalesData[[#This Row],[sales_quantity]]</f>
        <v>20000</v>
      </c>
      <c r="J477" s="3">
        <v>50000</v>
      </c>
      <c r="K477" s="4">
        <f>((SalesData[[#This Row],[Total Profit]]/SalesData[[#This Row],[total_revenue]])*100)/100</f>
        <v>0.6</v>
      </c>
      <c r="L477" s="3">
        <f>SalesData[[#This Row],[total_revenue]]-SalesData[[#This Row],[Total Cost]]</f>
        <v>30000</v>
      </c>
      <c r="M477" s="4">
        <v>0</v>
      </c>
      <c r="N477" s="3">
        <v>2500</v>
      </c>
      <c r="O477" s="3">
        <f>IF(SalesData[[#This Row],[discount_given]] &gt; 0, SalesData[[#This Row],[sales_quantity]] * SalesData[[#This Row],[Discount_price]], 0)</f>
        <v>0</v>
      </c>
      <c r="P477" s="4">
        <f>((SalesData[[#This Row],[Sales with discount]]/SalesData[[#This Row],[total_revenue]])*100)/100</f>
        <v>0</v>
      </c>
      <c r="Q477" t="s">
        <v>50</v>
      </c>
      <c r="R477" s="9" t="s">
        <v>34</v>
      </c>
      <c r="S477" s="9" t="s">
        <v>30</v>
      </c>
      <c r="T477" s="10">
        <v>22898</v>
      </c>
      <c r="U477" s="9" t="s">
        <v>36</v>
      </c>
      <c r="V477" s="9" t="s">
        <v>40</v>
      </c>
      <c r="W477" s="9" t="s">
        <v>31</v>
      </c>
    </row>
    <row r="478" spans="1:23" x14ac:dyDescent="0.25">
      <c r="A478" s="1">
        <v>44618</v>
      </c>
      <c r="B478" s="9" t="s">
        <v>54</v>
      </c>
      <c r="C478" s="10">
        <v>537</v>
      </c>
      <c r="D478" s="9" t="s">
        <v>51</v>
      </c>
      <c r="E478" s="3">
        <v>1000</v>
      </c>
      <c r="F478" s="10">
        <v>148</v>
      </c>
      <c r="G478">
        <v>85</v>
      </c>
      <c r="H478" s="3">
        <v>2500</v>
      </c>
      <c r="I478" s="3">
        <f>SalesData[[#This Row],[cost_price]]*SalesData[[#This Row],[sales_quantity]]</f>
        <v>85000</v>
      </c>
      <c r="J478" s="3">
        <v>212500</v>
      </c>
      <c r="K478" s="4">
        <f>((SalesData[[#This Row],[Total Profit]]/SalesData[[#This Row],[total_revenue]])*100)/100</f>
        <v>0.6</v>
      </c>
      <c r="L478" s="3">
        <f>SalesData[[#This Row],[total_revenue]]-SalesData[[#This Row],[Total Cost]]</f>
        <v>127500</v>
      </c>
      <c r="M478" s="4">
        <v>0.02</v>
      </c>
      <c r="N478" s="3">
        <v>2450</v>
      </c>
      <c r="O478" s="3">
        <f>IF(SalesData[[#This Row],[discount_given]] &gt; 0, SalesData[[#This Row],[sales_quantity]] * SalesData[[#This Row],[Discount_price]], 0)</f>
        <v>208250</v>
      </c>
      <c r="P478" s="4">
        <f>((SalesData[[#This Row],[Sales with discount]]/SalesData[[#This Row],[total_revenue]])*100)/100</f>
        <v>0.98</v>
      </c>
      <c r="Q478" t="s">
        <v>38</v>
      </c>
      <c r="R478" s="9" t="s">
        <v>21</v>
      </c>
      <c r="S478" s="9" t="s">
        <v>30</v>
      </c>
      <c r="T478" s="10">
        <v>21663</v>
      </c>
      <c r="U478" s="9" t="s">
        <v>23</v>
      </c>
      <c r="V478" s="9" t="s">
        <v>40</v>
      </c>
      <c r="W478" s="9" t="s">
        <v>46</v>
      </c>
    </row>
    <row r="479" spans="1:23" x14ac:dyDescent="0.25">
      <c r="A479" s="1">
        <v>44696</v>
      </c>
      <c r="B479" s="9" t="s">
        <v>41</v>
      </c>
      <c r="C479" s="10">
        <v>538</v>
      </c>
      <c r="D479" s="9" t="s">
        <v>27</v>
      </c>
      <c r="E479" s="3">
        <v>1500</v>
      </c>
      <c r="F479" s="10">
        <v>61</v>
      </c>
      <c r="G479">
        <v>91</v>
      </c>
      <c r="H479" s="3">
        <v>3000</v>
      </c>
      <c r="I479" s="3">
        <f>SalesData[[#This Row],[cost_price]]*SalesData[[#This Row],[sales_quantity]]</f>
        <v>136500</v>
      </c>
      <c r="J479" s="3">
        <v>273000</v>
      </c>
      <c r="K479" s="4">
        <f>((SalesData[[#This Row],[Total Profit]]/SalesData[[#This Row],[total_revenue]])*100)/100</f>
        <v>0.5</v>
      </c>
      <c r="L479" s="3">
        <f>SalesData[[#This Row],[total_revenue]]-SalesData[[#This Row],[Total Cost]]</f>
        <v>136500</v>
      </c>
      <c r="M479" s="4">
        <v>0.03</v>
      </c>
      <c r="N479" s="3">
        <v>2910</v>
      </c>
      <c r="O479" s="3">
        <f>IF(SalesData[[#This Row],[discount_given]] &gt; 0, SalesData[[#This Row],[sales_quantity]] * SalesData[[#This Row],[Discount_price]], 0)</f>
        <v>264810</v>
      </c>
      <c r="P479" s="4">
        <f>((SalesData[[#This Row],[Sales with discount]]/SalesData[[#This Row],[total_revenue]])*100)/100</f>
        <v>0.97</v>
      </c>
      <c r="Q479" t="s">
        <v>50</v>
      </c>
      <c r="R479" s="9" t="s">
        <v>29</v>
      </c>
      <c r="S479" s="9" t="s">
        <v>30</v>
      </c>
      <c r="T479" s="10">
        <v>22113</v>
      </c>
      <c r="U479" s="9" t="s">
        <v>23</v>
      </c>
      <c r="V479" s="9" t="s">
        <v>24</v>
      </c>
      <c r="W479" s="9" t="s">
        <v>46</v>
      </c>
    </row>
    <row r="480" spans="1:23" x14ac:dyDescent="0.25">
      <c r="A480" s="1">
        <v>45256</v>
      </c>
      <c r="B480" s="9" t="s">
        <v>18</v>
      </c>
      <c r="C480" s="10">
        <v>539</v>
      </c>
      <c r="D480" s="9" t="s">
        <v>51</v>
      </c>
      <c r="E480" s="3">
        <v>1000</v>
      </c>
      <c r="F480" s="10">
        <v>35</v>
      </c>
      <c r="G480">
        <v>5</v>
      </c>
      <c r="H480" s="3">
        <v>2500</v>
      </c>
      <c r="I480" s="3">
        <f>SalesData[[#This Row],[cost_price]]*SalesData[[#This Row],[sales_quantity]]</f>
        <v>5000</v>
      </c>
      <c r="J480" s="3">
        <v>12500</v>
      </c>
      <c r="K480" s="4">
        <f>((SalesData[[#This Row],[Total Profit]]/SalesData[[#This Row],[total_revenue]])*100)/100</f>
        <v>0.6</v>
      </c>
      <c r="L480" s="3">
        <f>SalesData[[#This Row],[total_revenue]]-SalesData[[#This Row],[Total Cost]]</f>
        <v>7500</v>
      </c>
      <c r="M480" s="4">
        <v>0.06</v>
      </c>
      <c r="N480" s="3">
        <v>2350</v>
      </c>
      <c r="O480" s="3">
        <f>IF(SalesData[[#This Row],[discount_given]] &gt; 0, SalesData[[#This Row],[sales_quantity]] * SalesData[[#This Row],[Discount_price]], 0)</f>
        <v>11750</v>
      </c>
      <c r="P480" s="4">
        <f>((SalesData[[#This Row],[Sales with discount]]/SalesData[[#This Row],[total_revenue]])*100)/100</f>
        <v>0.94</v>
      </c>
      <c r="Q480" t="s">
        <v>20</v>
      </c>
      <c r="R480" s="9" t="s">
        <v>42</v>
      </c>
      <c r="S480" s="9" t="s">
        <v>30</v>
      </c>
      <c r="T480" s="10">
        <v>22976</v>
      </c>
      <c r="U480" s="9" t="s">
        <v>23</v>
      </c>
      <c r="V480" s="9" t="s">
        <v>39</v>
      </c>
      <c r="W480" s="9" t="s">
        <v>46</v>
      </c>
    </row>
    <row r="481" spans="1:23" x14ac:dyDescent="0.25">
      <c r="A481" s="1">
        <v>45017</v>
      </c>
      <c r="B481" s="9" t="s">
        <v>49</v>
      </c>
      <c r="C481" s="10">
        <v>540</v>
      </c>
      <c r="D481" s="9" t="s">
        <v>45</v>
      </c>
      <c r="E481" s="3">
        <v>3000</v>
      </c>
      <c r="F481" s="10">
        <v>66</v>
      </c>
      <c r="G481">
        <v>63</v>
      </c>
      <c r="H481" s="3">
        <v>7000</v>
      </c>
      <c r="I481" s="3">
        <f>SalesData[[#This Row],[cost_price]]*SalesData[[#This Row],[sales_quantity]]</f>
        <v>189000</v>
      </c>
      <c r="J481" s="3">
        <v>441000</v>
      </c>
      <c r="K481" s="4">
        <f>((SalesData[[#This Row],[Total Profit]]/SalesData[[#This Row],[total_revenue]])*100)/100</f>
        <v>0.5714285714285714</v>
      </c>
      <c r="L481" s="3">
        <f>SalesData[[#This Row],[total_revenue]]-SalesData[[#This Row],[Total Cost]]</f>
        <v>252000</v>
      </c>
      <c r="M481" s="4">
        <v>0.05</v>
      </c>
      <c r="N481" s="3">
        <v>6650</v>
      </c>
      <c r="O481" s="3">
        <f>IF(SalesData[[#This Row],[discount_given]] &gt; 0, SalesData[[#This Row],[sales_quantity]] * SalesData[[#This Row],[Discount_price]], 0)</f>
        <v>418950</v>
      </c>
      <c r="P481" s="4">
        <f>((SalesData[[#This Row],[Sales with discount]]/SalesData[[#This Row],[total_revenue]])*100)/100</f>
        <v>0.95</v>
      </c>
      <c r="Q481" t="s">
        <v>33</v>
      </c>
      <c r="R481" s="9" t="s">
        <v>21</v>
      </c>
      <c r="S481" s="9" t="s">
        <v>35</v>
      </c>
      <c r="T481" s="10">
        <v>22705</v>
      </c>
      <c r="U481" s="9" t="s">
        <v>36</v>
      </c>
      <c r="V481" s="9" t="s">
        <v>24</v>
      </c>
      <c r="W481" s="9" t="s">
        <v>25</v>
      </c>
    </row>
    <row r="482" spans="1:23" x14ac:dyDescent="0.25">
      <c r="A482" s="1">
        <v>44682</v>
      </c>
      <c r="B482" s="9" t="s">
        <v>37</v>
      </c>
      <c r="C482" s="10">
        <v>541</v>
      </c>
      <c r="D482" s="9" t="s">
        <v>48</v>
      </c>
      <c r="E482" s="3">
        <v>1500</v>
      </c>
      <c r="F482" s="10">
        <v>60</v>
      </c>
      <c r="G482">
        <v>71</v>
      </c>
      <c r="H482" s="3">
        <v>3500</v>
      </c>
      <c r="I482" s="3">
        <f>SalesData[[#This Row],[cost_price]]*SalesData[[#This Row],[sales_quantity]]</f>
        <v>106500</v>
      </c>
      <c r="J482" s="3">
        <v>248500</v>
      </c>
      <c r="K482" s="4">
        <f>((SalesData[[#This Row],[Total Profit]]/SalesData[[#This Row],[total_revenue]])*100)/100</f>
        <v>0.5714285714285714</v>
      </c>
      <c r="L482" s="3">
        <f>SalesData[[#This Row],[total_revenue]]-SalesData[[#This Row],[Total Cost]]</f>
        <v>142000</v>
      </c>
      <c r="M482" s="4">
        <v>0.06</v>
      </c>
      <c r="N482" s="3">
        <v>3290</v>
      </c>
      <c r="O482" s="3">
        <f>IF(SalesData[[#This Row],[discount_given]] &gt; 0, SalesData[[#This Row],[sales_quantity]] * SalesData[[#This Row],[Discount_price]], 0)</f>
        <v>233590</v>
      </c>
      <c r="P482" s="4">
        <f>((SalesData[[#This Row],[Sales with discount]]/SalesData[[#This Row],[total_revenue]])*100)/100</f>
        <v>0.94</v>
      </c>
      <c r="Q482" t="s">
        <v>50</v>
      </c>
      <c r="R482" s="9" t="s">
        <v>29</v>
      </c>
      <c r="S482" s="9" t="s">
        <v>35</v>
      </c>
      <c r="T482" s="10">
        <v>21509</v>
      </c>
      <c r="U482" s="9" t="s">
        <v>36</v>
      </c>
      <c r="V482" s="9" t="s">
        <v>39</v>
      </c>
      <c r="W482" s="9" t="s">
        <v>46</v>
      </c>
    </row>
    <row r="483" spans="1:23" x14ac:dyDescent="0.25">
      <c r="A483" s="1">
        <v>45177</v>
      </c>
      <c r="B483" s="9" t="s">
        <v>53</v>
      </c>
      <c r="C483" s="10">
        <v>542</v>
      </c>
      <c r="D483" s="9" t="s">
        <v>51</v>
      </c>
      <c r="E483" s="3">
        <v>1000</v>
      </c>
      <c r="F483" s="10">
        <v>139</v>
      </c>
      <c r="G483">
        <v>30</v>
      </c>
      <c r="H483" s="3">
        <v>2500</v>
      </c>
      <c r="I483" s="3">
        <f>SalesData[[#This Row],[cost_price]]*SalesData[[#This Row],[sales_quantity]]</f>
        <v>30000</v>
      </c>
      <c r="J483" s="3">
        <v>75000</v>
      </c>
      <c r="K483" s="4">
        <f>((SalesData[[#This Row],[Total Profit]]/SalesData[[#This Row],[total_revenue]])*100)/100</f>
        <v>0.6</v>
      </c>
      <c r="L483" s="3">
        <f>SalesData[[#This Row],[total_revenue]]-SalesData[[#This Row],[Total Cost]]</f>
        <v>45000</v>
      </c>
      <c r="M483" s="4">
        <v>0.01</v>
      </c>
      <c r="N483" s="3">
        <v>2475</v>
      </c>
      <c r="O483" s="3">
        <f>IF(SalesData[[#This Row],[discount_given]] &gt; 0, SalesData[[#This Row],[sales_quantity]] * SalesData[[#This Row],[Discount_price]], 0)</f>
        <v>74250</v>
      </c>
      <c r="P483" s="4">
        <f>((SalesData[[#This Row],[Sales with discount]]/SalesData[[#This Row],[total_revenue]])*100)/100</f>
        <v>0.99</v>
      </c>
      <c r="Q483" t="s">
        <v>38</v>
      </c>
      <c r="R483" s="9" t="s">
        <v>21</v>
      </c>
      <c r="S483" s="9" t="s">
        <v>35</v>
      </c>
      <c r="T483" s="10">
        <v>22526</v>
      </c>
      <c r="U483" s="9" t="s">
        <v>36</v>
      </c>
      <c r="V483" s="9" t="s">
        <v>39</v>
      </c>
      <c r="W483" s="9" t="s">
        <v>31</v>
      </c>
    </row>
    <row r="484" spans="1:23" x14ac:dyDescent="0.25">
      <c r="A484" s="1">
        <v>45259</v>
      </c>
      <c r="B484" s="9" t="s">
        <v>49</v>
      </c>
      <c r="C484" s="10">
        <v>544</v>
      </c>
      <c r="D484" s="9" t="s">
        <v>48</v>
      </c>
      <c r="E484" s="3">
        <v>1500</v>
      </c>
      <c r="F484" s="10">
        <v>29</v>
      </c>
      <c r="G484">
        <v>38</v>
      </c>
      <c r="H484" s="3">
        <v>3500</v>
      </c>
      <c r="I484" s="3">
        <f>SalesData[[#This Row],[cost_price]]*SalesData[[#This Row],[sales_quantity]]</f>
        <v>57000</v>
      </c>
      <c r="J484" s="3">
        <v>133000</v>
      </c>
      <c r="K484" s="4">
        <f>((SalesData[[#This Row],[Total Profit]]/SalesData[[#This Row],[total_revenue]])*100)/100</f>
        <v>0.5714285714285714</v>
      </c>
      <c r="L484" s="3">
        <f>SalesData[[#This Row],[total_revenue]]-SalesData[[#This Row],[Total Cost]]</f>
        <v>76000</v>
      </c>
      <c r="M484" s="4">
        <v>0.01</v>
      </c>
      <c r="N484" s="3">
        <v>3465</v>
      </c>
      <c r="O484" s="3">
        <f>IF(SalesData[[#This Row],[discount_given]] &gt; 0, SalesData[[#This Row],[sales_quantity]] * SalesData[[#This Row],[Discount_price]], 0)</f>
        <v>131670</v>
      </c>
      <c r="P484" s="4">
        <f>((SalesData[[#This Row],[Sales with discount]]/SalesData[[#This Row],[total_revenue]])*100)/100</f>
        <v>0.99</v>
      </c>
      <c r="Q484" t="s">
        <v>33</v>
      </c>
      <c r="R484" s="9" t="s">
        <v>42</v>
      </c>
      <c r="S484" s="9" t="s">
        <v>22</v>
      </c>
      <c r="T484" s="10">
        <v>21451</v>
      </c>
      <c r="U484" s="9" t="s">
        <v>36</v>
      </c>
      <c r="V484" s="9" t="s">
        <v>40</v>
      </c>
      <c r="W484" s="9" t="s">
        <v>25</v>
      </c>
    </row>
    <row r="485" spans="1:23" x14ac:dyDescent="0.25">
      <c r="A485" s="1">
        <v>45105</v>
      </c>
      <c r="B485" s="9" t="s">
        <v>49</v>
      </c>
      <c r="C485" s="10">
        <v>545</v>
      </c>
      <c r="D485" s="9" t="s">
        <v>19</v>
      </c>
      <c r="E485" s="3">
        <v>2500</v>
      </c>
      <c r="F485" s="10">
        <v>30</v>
      </c>
      <c r="G485">
        <v>13</v>
      </c>
      <c r="H485" s="3">
        <v>5000</v>
      </c>
      <c r="I485" s="3">
        <f>SalesData[[#This Row],[cost_price]]*SalesData[[#This Row],[sales_quantity]]</f>
        <v>32500</v>
      </c>
      <c r="J485" s="3">
        <v>65000</v>
      </c>
      <c r="K485" s="4">
        <f>((SalesData[[#This Row],[Total Profit]]/SalesData[[#This Row],[total_revenue]])*100)/100</f>
        <v>0.5</v>
      </c>
      <c r="L485" s="3">
        <f>SalesData[[#This Row],[total_revenue]]-SalesData[[#This Row],[Total Cost]]</f>
        <v>32500</v>
      </c>
      <c r="M485" s="4">
        <v>0.09</v>
      </c>
      <c r="N485" s="3">
        <v>4550</v>
      </c>
      <c r="O485" s="3">
        <f>IF(SalesData[[#This Row],[discount_given]] &gt; 0, SalesData[[#This Row],[sales_quantity]] * SalesData[[#This Row],[Discount_price]], 0)</f>
        <v>59150</v>
      </c>
      <c r="P485" s="4">
        <f>((SalesData[[#This Row],[Sales with discount]]/SalesData[[#This Row],[total_revenue]])*100)/100</f>
        <v>0.91</v>
      </c>
      <c r="Q485" t="s">
        <v>33</v>
      </c>
      <c r="R485" s="9" t="s">
        <v>42</v>
      </c>
      <c r="S485" s="9" t="s">
        <v>35</v>
      </c>
      <c r="T485" s="10">
        <v>21072</v>
      </c>
      <c r="U485" s="9" t="s">
        <v>36</v>
      </c>
      <c r="V485" s="9" t="s">
        <v>24</v>
      </c>
      <c r="W485" s="9" t="s">
        <v>46</v>
      </c>
    </row>
    <row r="486" spans="1:23" x14ac:dyDescent="0.25">
      <c r="A486" s="1">
        <v>45114</v>
      </c>
      <c r="B486" s="9" t="s">
        <v>18</v>
      </c>
      <c r="C486" s="10">
        <v>546</v>
      </c>
      <c r="D486" s="9" t="s">
        <v>45</v>
      </c>
      <c r="E486" s="3">
        <v>3000</v>
      </c>
      <c r="F486" s="10">
        <v>136</v>
      </c>
      <c r="G486">
        <v>43</v>
      </c>
      <c r="H486" s="3">
        <v>7000</v>
      </c>
      <c r="I486" s="3">
        <f>SalesData[[#This Row],[cost_price]]*SalesData[[#This Row],[sales_quantity]]</f>
        <v>129000</v>
      </c>
      <c r="J486" s="3">
        <v>301000</v>
      </c>
      <c r="K486" s="4">
        <f>((SalesData[[#This Row],[Total Profit]]/SalesData[[#This Row],[total_revenue]])*100)/100</f>
        <v>0.5714285714285714</v>
      </c>
      <c r="L486" s="3">
        <f>SalesData[[#This Row],[total_revenue]]-SalesData[[#This Row],[Total Cost]]</f>
        <v>172000</v>
      </c>
      <c r="M486" s="4">
        <v>0.02</v>
      </c>
      <c r="N486" s="3">
        <v>6860</v>
      </c>
      <c r="O486" s="3">
        <f>IF(SalesData[[#This Row],[discount_given]] &gt; 0, SalesData[[#This Row],[sales_quantity]] * SalesData[[#This Row],[Discount_price]], 0)</f>
        <v>294980</v>
      </c>
      <c r="P486" s="4">
        <f>((SalesData[[#This Row],[Sales with discount]]/SalesData[[#This Row],[total_revenue]])*100)/100</f>
        <v>0.98</v>
      </c>
      <c r="Q486" t="s">
        <v>50</v>
      </c>
      <c r="R486" s="9" t="s">
        <v>42</v>
      </c>
      <c r="S486" s="9" t="s">
        <v>35</v>
      </c>
      <c r="T486" s="10">
        <v>22753</v>
      </c>
      <c r="U486" s="9" t="s">
        <v>23</v>
      </c>
      <c r="V486" s="9" t="s">
        <v>39</v>
      </c>
      <c r="W486" s="9" t="s">
        <v>25</v>
      </c>
    </row>
    <row r="487" spans="1:23" x14ac:dyDescent="0.25">
      <c r="A487" s="1">
        <v>45120</v>
      </c>
      <c r="B487" s="9" t="s">
        <v>53</v>
      </c>
      <c r="C487" s="10">
        <v>547</v>
      </c>
      <c r="D487" s="9" t="s">
        <v>19</v>
      </c>
      <c r="E487" s="3">
        <v>2500</v>
      </c>
      <c r="F487" s="10">
        <v>101</v>
      </c>
      <c r="G487">
        <v>61</v>
      </c>
      <c r="H487" s="3">
        <v>5000</v>
      </c>
      <c r="I487" s="3">
        <f>SalesData[[#This Row],[cost_price]]*SalesData[[#This Row],[sales_quantity]]</f>
        <v>152500</v>
      </c>
      <c r="J487" s="3">
        <v>305000</v>
      </c>
      <c r="K487" s="4">
        <f>((SalesData[[#This Row],[Total Profit]]/SalesData[[#This Row],[total_revenue]])*100)/100</f>
        <v>0.5</v>
      </c>
      <c r="L487" s="3">
        <f>SalesData[[#This Row],[total_revenue]]-SalesData[[#This Row],[Total Cost]]</f>
        <v>152500</v>
      </c>
      <c r="M487" s="4">
        <v>0.09</v>
      </c>
      <c r="N487" s="3">
        <v>4550</v>
      </c>
      <c r="O487" s="3">
        <f>IF(SalesData[[#This Row],[discount_given]] &gt; 0, SalesData[[#This Row],[sales_quantity]] * SalesData[[#This Row],[Discount_price]], 0)</f>
        <v>277550</v>
      </c>
      <c r="P487" s="4">
        <f>((SalesData[[#This Row],[Sales with discount]]/SalesData[[#This Row],[total_revenue]])*100)/100</f>
        <v>0.91</v>
      </c>
      <c r="Q487" t="s">
        <v>28</v>
      </c>
      <c r="R487" s="9" t="s">
        <v>21</v>
      </c>
      <c r="S487" s="9" t="s">
        <v>22</v>
      </c>
      <c r="T487" s="10">
        <v>21729</v>
      </c>
      <c r="U487" s="9" t="s">
        <v>23</v>
      </c>
      <c r="V487" s="9" t="s">
        <v>39</v>
      </c>
      <c r="W487" s="9" t="s">
        <v>46</v>
      </c>
    </row>
    <row r="488" spans="1:23" x14ac:dyDescent="0.25">
      <c r="A488" s="1">
        <v>44832</v>
      </c>
      <c r="B488" s="9" t="s">
        <v>26</v>
      </c>
      <c r="C488" s="10">
        <v>548</v>
      </c>
      <c r="D488" s="9" t="s">
        <v>48</v>
      </c>
      <c r="E488" s="3">
        <v>1500</v>
      </c>
      <c r="F488" s="10">
        <v>149</v>
      </c>
      <c r="G488">
        <v>89</v>
      </c>
      <c r="H488" s="3">
        <v>3500</v>
      </c>
      <c r="I488" s="3">
        <f>SalesData[[#This Row],[cost_price]]*SalesData[[#This Row],[sales_quantity]]</f>
        <v>133500</v>
      </c>
      <c r="J488" s="3">
        <v>311500</v>
      </c>
      <c r="K488" s="4">
        <f>((SalesData[[#This Row],[Total Profit]]/SalesData[[#This Row],[total_revenue]])*100)/100</f>
        <v>0.5714285714285714</v>
      </c>
      <c r="L488" s="3">
        <f>SalesData[[#This Row],[total_revenue]]-SalesData[[#This Row],[Total Cost]]</f>
        <v>178000</v>
      </c>
      <c r="M488" s="4">
        <v>0.05</v>
      </c>
      <c r="N488" s="3">
        <v>3325</v>
      </c>
      <c r="O488" s="3">
        <f>IF(SalesData[[#This Row],[discount_given]] &gt; 0, SalesData[[#This Row],[sales_quantity]] * SalesData[[#This Row],[Discount_price]], 0)</f>
        <v>295925</v>
      </c>
      <c r="P488" s="4">
        <f>((SalesData[[#This Row],[Sales with discount]]/SalesData[[#This Row],[total_revenue]])*100)/100</f>
        <v>0.95</v>
      </c>
      <c r="Q488" t="s">
        <v>38</v>
      </c>
      <c r="R488" s="9" t="s">
        <v>21</v>
      </c>
      <c r="S488" s="9" t="s">
        <v>35</v>
      </c>
      <c r="T488" s="10">
        <v>21957</v>
      </c>
      <c r="U488" s="9" t="s">
        <v>23</v>
      </c>
      <c r="V488" s="9" t="s">
        <v>40</v>
      </c>
      <c r="W488" s="9" t="s">
        <v>31</v>
      </c>
    </row>
    <row r="489" spans="1:23" x14ac:dyDescent="0.25">
      <c r="A489" s="1">
        <v>44858</v>
      </c>
      <c r="B489" s="9" t="s">
        <v>54</v>
      </c>
      <c r="C489" s="10">
        <v>550</v>
      </c>
      <c r="D489" s="9" t="s">
        <v>27</v>
      </c>
      <c r="E489" s="3">
        <v>1500</v>
      </c>
      <c r="F489" s="10">
        <v>129</v>
      </c>
      <c r="G489">
        <v>52</v>
      </c>
      <c r="H489" s="3">
        <v>3000</v>
      </c>
      <c r="I489" s="3">
        <f>SalesData[[#This Row],[cost_price]]*SalesData[[#This Row],[sales_quantity]]</f>
        <v>78000</v>
      </c>
      <c r="J489" s="3">
        <v>156000</v>
      </c>
      <c r="K489" s="4">
        <f>((SalesData[[#This Row],[Total Profit]]/SalesData[[#This Row],[total_revenue]])*100)/100</f>
        <v>0.5</v>
      </c>
      <c r="L489" s="3">
        <f>SalesData[[#This Row],[total_revenue]]-SalesData[[#This Row],[Total Cost]]</f>
        <v>78000</v>
      </c>
      <c r="M489" s="4">
        <v>0.05</v>
      </c>
      <c r="N489" s="3">
        <v>2850</v>
      </c>
      <c r="O489" s="3">
        <f>IF(SalesData[[#This Row],[discount_given]] &gt; 0, SalesData[[#This Row],[sales_quantity]] * SalesData[[#This Row],[Discount_price]], 0)</f>
        <v>148200</v>
      </c>
      <c r="P489" s="4">
        <f>((SalesData[[#This Row],[Sales with discount]]/SalesData[[#This Row],[total_revenue]])*100)/100</f>
        <v>0.95</v>
      </c>
      <c r="Q489" t="s">
        <v>38</v>
      </c>
      <c r="R489" s="9" t="s">
        <v>21</v>
      </c>
      <c r="S489" s="9" t="s">
        <v>22</v>
      </c>
      <c r="T489" s="10">
        <v>21302</v>
      </c>
      <c r="U489" s="9" t="s">
        <v>36</v>
      </c>
      <c r="V489" s="9" t="s">
        <v>24</v>
      </c>
      <c r="W489" s="9" t="s">
        <v>25</v>
      </c>
    </row>
    <row r="490" spans="1:23" x14ac:dyDescent="0.25">
      <c r="A490" s="1">
        <v>44755</v>
      </c>
      <c r="B490" s="9" t="s">
        <v>44</v>
      </c>
      <c r="C490" s="10">
        <v>552</v>
      </c>
      <c r="D490" s="9" t="s">
        <v>27</v>
      </c>
      <c r="E490" s="3">
        <v>1500</v>
      </c>
      <c r="F490" s="10">
        <v>60</v>
      </c>
      <c r="G490">
        <v>69</v>
      </c>
      <c r="H490" s="3">
        <v>3000</v>
      </c>
      <c r="I490" s="3">
        <f>SalesData[[#This Row],[cost_price]]*SalesData[[#This Row],[sales_quantity]]</f>
        <v>103500</v>
      </c>
      <c r="J490" s="3">
        <v>207000</v>
      </c>
      <c r="K490" s="4">
        <f>((SalesData[[#This Row],[Total Profit]]/SalesData[[#This Row],[total_revenue]])*100)/100</f>
        <v>0.5</v>
      </c>
      <c r="L490" s="3">
        <f>SalesData[[#This Row],[total_revenue]]-SalesData[[#This Row],[Total Cost]]</f>
        <v>103500</v>
      </c>
      <c r="M490" s="4">
        <v>0.01</v>
      </c>
      <c r="N490" s="3">
        <v>2970</v>
      </c>
      <c r="O490" s="3">
        <f>IF(SalesData[[#This Row],[discount_given]] &gt; 0, SalesData[[#This Row],[sales_quantity]] * SalesData[[#This Row],[Discount_price]], 0)</f>
        <v>204930</v>
      </c>
      <c r="P490" s="4">
        <f>((SalesData[[#This Row],[Sales with discount]]/SalesData[[#This Row],[total_revenue]])*100)/100</f>
        <v>0.99</v>
      </c>
      <c r="Q490" t="s">
        <v>38</v>
      </c>
      <c r="R490" s="9" t="s">
        <v>34</v>
      </c>
      <c r="S490" s="9" t="s">
        <v>22</v>
      </c>
      <c r="T490" s="10">
        <v>22107</v>
      </c>
      <c r="U490" s="9" t="s">
        <v>36</v>
      </c>
      <c r="V490" s="9" t="s">
        <v>40</v>
      </c>
      <c r="W490" s="9" t="s">
        <v>31</v>
      </c>
    </row>
    <row r="491" spans="1:23" x14ac:dyDescent="0.25">
      <c r="A491" s="1">
        <v>44849</v>
      </c>
      <c r="B491" s="9" t="s">
        <v>49</v>
      </c>
      <c r="C491" s="10">
        <v>556</v>
      </c>
      <c r="D491" s="9" t="s">
        <v>51</v>
      </c>
      <c r="E491" s="3">
        <v>1000</v>
      </c>
      <c r="F491" s="10">
        <v>142</v>
      </c>
      <c r="G491">
        <v>38</v>
      </c>
      <c r="H491" s="3">
        <v>2500</v>
      </c>
      <c r="I491" s="3">
        <f>SalesData[[#This Row],[cost_price]]*SalesData[[#This Row],[sales_quantity]]</f>
        <v>38000</v>
      </c>
      <c r="J491" s="3">
        <v>95000</v>
      </c>
      <c r="K491" s="4">
        <f>((SalesData[[#This Row],[Total Profit]]/SalesData[[#This Row],[total_revenue]])*100)/100</f>
        <v>0.6</v>
      </c>
      <c r="L491" s="3">
        <f>SalesData[[#This Row],[total_revenue]]-SalesData[[#This Row],[Total Cost]]</f>
        <v>57000</v>
      </c>
      <c r="M491" s="4">
        <v>0.1</v>
      </c>
      <c r="N491" s="3">
        <v>2250</v>
      </c>
      <c r="O491" s="3">
        <f>IF(SalesData[[#This Row],[discount_given]] &gt; 0, SalesData[[#This Row],[sales_quantity]] * SalesData[[#This Row],[Discount_price]], 0)</f>
        <v>85500</v>
      </c>
      <c r="P491" s="4">
        <f>((SalesData[[#This Row],[Sales with discount]]/SalesData[[#This Row],[total_revenue]])*100)/100</f>
        <v>0.9</v>
      </c>
      <c r="Q491" t="s">
        <v>20</v>
      </c>
      <c r="R491" s="9" t="s">
        <v>34</v>
      </c>
      <c r="S491" s="9" t="s">
        <v>30</v>
      </c>
      <c r="T491" s="10">
        <v>21686</v>
      </c>
      <c r="U491" s="9" t="s">
        <v>36</v>
      </c>
      <c r="V491" s="9" t="s">
        <v>24</v>
      </c>
      <c r="W491" s="9" t="s">
        <v>31</v>
      </c>
    </row>
    <row r="492" spans="1:23" x14ac:dyDescent="0.25">
      <c r="A492" s="1">
        <v>45075</v>
      </c>
      <c r="B492" s="9" t="s">
        <v>37</v>
      </c>
      <c r="C492" s="10">
        <v>557</v>
      </c>
      <c r="D492" s="9" t="s">
        <v>45</v>
      </c>
      <c r="E492" s="3">
        <v>3000</v>
      </c>
      <c r="F492" s="10">
        <v>137</v>
      </c>
      <c r="G492">
        <v>62</v>
      </c>
      <c r="H492" s="3">
        <v>7000</v>
      </c>
      <c r="I492" s="3">
        <f>SalesData[[#This Row],[cost_price]]*SalesData[[#This Row],[sales_quantity]]</f>
        <v>186000</v>
      </c>
      <c r="J492" s="3">
        <v>434000</v>
      </c>
      <c r="K492" s="4">
        <f>((SalesData[[#This Row],[Total Profit]]/SalesData[[#This Row],[total_revenue]])*100)/100</f>
        <v>0.5714285714285714</v>
      </c>
      <c r="L492" s="3">
        <f>SalesData[[#This Row],[total_revenue]]-SalesData[[#This Row],[Total Cost]]</f>
        <v>248000</v>
      </c>
      <c r="M492" s="4">
        <v>0.09</v>
      </c>
      <c r="N492" s="3">
        <v>6370</v>
      </c>
      <c r="O492" s="3">
        <f>IF(SalesData[[#This Row],[discount_given]] &gt; 0, SalesData[[#This Row],[sales_quantity]] * SalesData[[#This Row],[Discount_price]], 0)</f>
        <v>394940</v>
      </c>
      <c r="P492" s="4">
        <f>((SalesData[[#This Row],[Sales with discount]]/SalesData[[#This Row],[total_revenue]])*100)/100</f>
        <v>0.91</v>
      </c>
      <c r="Q492" t="s">
        <v>33</v>
      </c>
      <c r="R492" s="9" t="s">
        <v>29</v>
      </c>
      <c r="S492" s="9" t="s">
        <v>35</v>
      </c>
      <c r="T492" s="10">
        <v>21847</v>
      </c>
      <c r="U492" s="9" t="s">
        <v>23</v>
      </c>
      <c r="V492" s="9" t="s">
        <v>24</v>
      </c>
      <c r="W492" s="9" t="s">
        <v>25</v>
      </c>
    </row>
    <row r="493" spans="1:23" x14ac:dyDescent="0.25">
      <c r="A493" s="1">
        <v>44470</v>
      </c>
      <c r="B493" s="9" t="s">
        <v>41</v>
      </c>
      <c r="C493" s="10">
        <v>558</v>
      </c>
      <c r="D493" s="9" t="s">
        <v>51</v>
      </c>
      <c r="E493" s="3">
        <v>1000</v>
      </c>
      <c r="F493" s="10">
        <v>120</v>
      </c>
      <c r="G493">
        <v>53</v>
      </c>
      <c r="H493" s="3">
        <v>2500</v>
      </c>
      <c r="I493" s="3">
        <f>SalesData[[#This Row],[cost_price]]*SalesData[[#This Row],[sales_quantity]]</f>
        <v>53000</v>
      </c>
      <c r="J493" s="3">
        <v>132500</v>
      </c>
      <c r="K493" s="4">
        <f>((SalesData[[#This Row],[Total Profit]]/SalesData[[#This Row],[total_revenue]])*100)/100</f>
        <v>0.6</v>
      </c>
      <c r="L493" s="3">
        <f>SalesData[[#This Row],[total_revenue]]-SalesData[[#This Row],[Total Cost]]</f>
        <v>79500</v>
      </c>
      <c r="M493" s="4">
        <v>0</v>
      </c>
      <c r="N493" s="3">
        <v>2500</v>
      </c>
      <c r="O493" s="3">
        <f>IF(SalesData[[#This Row],[discount_given]] &gt; 0, SalesData[[#This Row],[sales_quantity]] * SalesData[[#This Row],[Discount_price]], 0)</f>
        <v>0</v>
      </c>
      <c r="P493" s="4">
        <f>((SalesData[[#This Row],[Sales with discount]]/SalesData[[#This Row],[total_revenue]])*100)/100</f>
        <v>0</v>
      </c>
      <c r="Q493" t="s">
        <v>28</v>
      </c>
      <c r="R493" s="9" t="s">
        <v>42</v>
      </c>
      <c r="S493" s="9" t="s">
        <v>35</v>
      </c>
      <c r="T493" s="10">
        <v>21415</v>
      </c>
      <c r="U493" s="9" t="s">
        <v>36</v>
      </c>
      <c r="V493" s="9" t="s">
        <v>40</v>
      </c>
      <c r="W493" s="9" t="s">
        <v>25</v>
      </c>
    </row>
    <row r="494" spans="1:23" x14ac:dyDescent="0.25">
      <c r="A494" s="1">
        <v>44733</v>
      </c>
      <c r="B494" s="9" t="s">
        <v>43</v>
      </c>
      <c r="C494" s="10">
        <v>559</v>
      </c>
      <c r="D494" s="9" t="s">
        <v>45</v>
      </c>
      <c r="E494" s="3">
        <v>3000</v>
      </c>
      <c r="F494" s="10">
        <v>130</v>
      </c>
      <c r="G494">
        <v>58</v>
      </c>
      <c r="H494" s="3">
        <v>7000</v>
      </c>
      <c r="I494" s="3">
        <f>SalesData[[#This Row],[cost_price]]*SalesData[[#This Row],[sales_quantity]]</f>
        <v>174000</v>
      </c>
      <c r="J494" s="3">
        <v>406000</v>
      </c>
      <c r="K494" s="4">
        <f>((SalesData[[#This Row],[Total Profit]]/SalesData[[#This Row],[total_revenue]])*100)/100</f>
        <v>0.5714285714285714</v>
      </c>
      <c r="L494" s="3">
        <f>SalesData[[#This Row],[total_revenue]]-SalesData[[#This Row],[Total Cost]]</f>
        <v>232000</v>
      </c>
      <c r="M494" s="4">
        <v>0.05</v>
      </c>
      <c r="N494" s="3">
        <v>6650</v>
      </c>
      <c r="O494" s="3">
        <f>IF(SalesData[[#This Row],[discount_given]] &gt; 0, SalesData[[#This Row],[sales_quantity]] * SalesData[[#This Row],[Discount_price]], 0)</f>
        <v>385700</v>
      </c>
      <c r="P494" s="4">
        <f>((SalesData[[#This Row],[Sales with discount]]/SalesData[[#This Row],[total_revenue]])*100)/100</f>
        <v>0.95</v>
      </c>
      <c r="Q494" t="s">
        <v>20</v>
      </c>
      <c r="R494" s="9" t="s">
        <v>29</v>
      </c>
      <c r="S494" s="9" t="s">
        <v>35</v>
      </c>
      <c r="T494" s="10">
        <v>21282</v>
      </c>
      <c r="U494" s="9" t="s">
        <v>36</v>
      </c>
      <c r="V494" s="9" t="s">
        <v>24</v>
      </c>
      <c r="W494" s="9" t="s">
        <v>25</v>
      </c>
    </row>
    <row r="495" spans="1:23" x14ac:dyDescent="0.25">
      <c r="A495" s="1">
        <v>44601</v>
      </c>
      <c r="B495" s="9" t="s">
        <v>49</v>
      </c>
      <c r="C495" s="10">
        <v>561</v>
      </c>
      <c r="D495" s="9" t="s">
        <v>51</v>
      </c>
      <c r="E495" s="3">
        <v>1000</v>
      </c>
      <c r="F495" s="10">
        <v>65</v>
      </c>
      <c r="G495">
        <v>28</v>
      </c>
      <c r="H495" s="3">
        <v>2500</v>
      </c>
      <c r="I495" s="3">
        <f>SalesData[[#This Row],[cost_price]]*SalesData[[#This Row],[sales_quantity]]</f>
        <v>28000</v>
      </c>
      <c r="J495" s="3">
        <v>70000</v>
      </c>
      <c r="K495" s="4">
        <f>((SalesData[[#This Row],[Total Profit]]/SalesData[[#This Row],[total_revenue]])*100)/100</f>
        <v>0.6</v>
      </c>
      <c r="L495" s="3">
        <f>SalesData[[#This Row],[total_revenue]]-SalesData[[#This Row],[Total Cost]]</f>
        <v>42000</v>
      </c>
      <c r="M495" s="4">
        <v>0.08</v>
      </c>
      <c r="N495" s="3">
        <v>2300</v>
      </c>
      <c r="O495" s="3">
        <f>IF(SalesData[[#This Row],[discount_given]] &gt; 0, SalesData[[#This Row],[sales_quantity]] * SalesData[[#This Row],[Discount_price]], 0)</f>
        <v>64400</v>
      </c>
      <c r="P495" s="4">
        <f>((SalesData[[#This Row],[Sales with discount]]/SalesData[[#This Row],[total_revenue]])*100)/100</f>
        <v>0.92</v>
      </c>
      <c r="Q495" t="s">
        <v>20</v>
      </c>
      <c r="R495" s="9" t="s">
        <v>34</v>
      </c>
      <c r="S495" s="9" t="s">
        <v>35</v>
      </c>
      <c r="T495" s="10">
        <v>22986</v>
      </c>
      <c r="U495" s="9" t="s">
        <v>36</v>
      </c>
      <c r="V495" s="9" t="s">
        <v>39</v>
      </c>
      <c r="W495" s="9" t="s">
        <v>25</v>
      </c>
    </row>
    <row r="496" spans="1:23" x14ac:dyDescent="0.25">
      <c r="A496" s="1">
        <v>44560</v>
      </c>
      <c r="B496" s="9" t="s">
        <v>26</v>
      </c>
      <c r="C496" s="10">
        <v>562</v>
      </c>
      <c r="D496" s="9" t="s">
        <v>45</v>
      </c>
      <c r="E496" s="3">
        <v>3000</v>
      </c>
      <c r="F496" s="10">
        <v>58</v>
      </c>
      <c r="G496">
        <v>50</v>
      </c>
      <c r="H496" s="3">
        <v>7000</v>
      </c>
      <c r="I496" s="3">
        <f>SalesData[[#This Row],[cost_price]]*SalesData[[#This Row],[sales_quantity]]</f>
        <v>150000</v>
      </c>
      <c r="J496" s="3">
        <v>350000</v>
      </c>
      <c r="K496" s="4">
        <f>((SalesData[[#This Row],[Total Profit]]/SalesData[[#This Row],[total_revenue]])*100)/100</f>
        <v>0.5714285714285714</v>
      </c>
      <c r="L496" s="3">
        <f>SalesData[[#This Row],[total_revenue]]-SalesData[[#This Row],[Total Cost]]</f>
        <v>200000</v>
      </c>
      <c r="M496" s="4">
        <v>0.08</v>
      </c>
      <c r="N496" s="3">
        <v>6440</v>
      </c>
      <c r="O496" s="3">
        <f>IF(SalesData[[#This Row],[discount_given]] &gt; 0, SalesData[[#This Row],[sales_quantity]] * SalesData[[#This Row],[Discount_price]], 0)</f>
        <v>322000</v>
      </c>
      <c r="P496" s="4">
        <f>((SalesData[[#This Row],[Sales with discount]]/SalesData[[#This Row],[total_revenue]])*100)/100</f>
        <v>0.92</v>
      </c>
      <c r="Q496" t="s">
        <v>38</v>
      </c>
      <c r="R496" s="9" t="s">
        <v>34</v>
      </c>
      <c r="S496" s="9" t="s">
        <v>35</v>
      </c>
      <c r="T496" s="10">
        <v>21946</v>
      </c>
      <c r="U496" s="9" t="s">
        <v>23</v>
      </c>
      <c r="V496" s="9" t="s">
        <v>39</v>
      </c>
      <c r="W496" s="9" t="s">
        <v>31</v>
      </c>
    </row>
    <row r="497" spans="1:23" x14ac:dyDescent="0.25">
      <c r="A497" s="1">
        <v>44708</v>
      </c>
      <c r="B497" s="9" t="s">
        <v>37</v>
      </c>
      <c r="C497" s="10">
        <v>563</v>
      </c>
      <c r="D497" s="9" t="s">
        <v>45</v>
      </c>
      <c r="E497" s="3">
        <v>3000</v>
      </c>
      <c r="F497" s="10">
        <v>41</v>
      </c>
      <c r="G497">
        <v>96</v>
      </c>
      <c r="H497" s="3">
        <v>7000</v>
      </c>
      <c r="I497" s="3">
        <f>SalesData[[#This Row],[cost_price]]*SalesData[[#This Row],[sales_quantity]]</f>
        <v>288000</v>
      </c>
      <c r="J497" s="3">
        <v>672000</v>
      </c>
      <c r="K497" s="4">
        <f>((SalesData[[#This Row],[Total Profit]]/SalesData[[#This Row],[total_revenue]])*100)/100</f>
        <v>0.5714285714285714</v>
      </c>
      <c r="L497" s="3">
        <f>SalesData[[#This Row],[total_revenue]]-SalesData[[#This Row],[Total Cost]]</f>
        <v>384000</v>
      </c>
      <c r="M497" s="4">
        <v>0.02</v>
      </c>
      <c r="N497" s="3">
        <v>6860</v>
      </c>
      <c r="O497" s="3">
        <f>IF(SalesData[[#This Row],[discount_given]] &gt; 0, SalesData[[#This Row],[sales_quantity]] * SalesData[[#This Row],[Discount_price]], 0)</f>
        <v>658560</v>
      </c>
      <c r="P497" s="4">
        <f>((SalesData[[#This Row],[Sales with discount]]/SalesData[[#This Row],[total_revenue]])*100)/100</f>
        <v>0.98</v>
      </c>
      <c r="Q497" t="s">
        <v>20</v>
      </c>
      <c r="R497" s="9" t="s">
        <v>21</v>
      </c>
      <c r="S497" s="9" t="s">
        <v>22</v>
      </c>
      <c r="T497" s="10">
        <v>21158</v>
      </c>
      <c r="U497" s="9" t="s">
        <v>23</v>
      </c>
      <c r="V497" s="9" t="s">
        <v>24</v>
      </c>
      <c r="W497" s="9" t="s">
        <v>25</v>
      </c>
    </row>
    <row r="498" spans="1:23" x14ac:dyDescent="0.25">
      <c r="A498" s="1">
        <v>44920</v>
      </c>
      <c r="B498" s="9" t="s">
        <v>43</v>
      </c>
      <c r="C498" s="10">
        <v>564</v>
      </c>
      <c r="D498" s="9" t="s">
        <v>27</v>
      </c>
      <c r="E498" s="3">
        <v>1500</v>
      </c>
      <c r="F498" s="10">
        <v>150</v>
      </c>
      <c r="G498">
        <v>10</v>
      </c>
      <c r="H498" s="3">
        <v>3000</v>
      </c>
      <c r="I498" s="3">
        <f>SalesData[[#This Row],[cost_price]]*SalesData[[#This Row],[sales_quantity]]</f>
        <v>15000</v>
      </c>
      <c r="J498" s="3">
        <v>30000</v>
      </c>
      <c r="K498" s="4">
        <f>((SalesData[[#This Row],[Total Profit]]/SalesData[[#This Row],[total_revenue]])*100)/100</f>
        <v>0.5</v>
      </c>
      <c r="L498" s="3">
        <f>SalesData[[#This Row],[total_revenue]]-SalesData[[#This Row],[Total Cost]]</f>
        <v>15000</v>
      </c>
      <c r="M498" s="4">
        <v>0.08</v>
      </c>
      <c r="N498" s="3">
        <v>2760</v>
      </c>
      <c r="O498" s="3">
        <f>IF(SalesData[[#This Row],[discount_given]] &gt; 0, SalesData[[#This Row],[sales_quantity]] * SalesData[[#This Row],[Discount_price]], 0)</f>
        <v>27600</v>
      </c>
      <c r="P498" s="4">
        <f>((SalesData[[#This Row],[Sales with discount]]/SalesData[[#This Row],[total_revenue]])*100)/100</f>
        <v>0.92</v>
      </c>
      <c r="Q498" t="s">
        <v>33</v>
      </c>
      <c r="R498" s="9" t="s">
        <v>21</v>
      </c>
      <c r="S498" s="9" t="s">
        <v>35</v>
      </c>
      <c r="T498" s="10">
        <v>22058</v>
      </c>
      <c r="U498" s="9" t="s">
        <v>23</v>
      </c>
      <c r="V498" s="9" t="s">
        <v>39</v>
      </c>
      <c r="W498" s="9" t="s">
        <v>25</v>
      </c>
    </row>
    <row r="499" spans="1:23" x14ac:dyDescent="0.25">
      <c r="A499" s="1">
        <v>45225</v>
      </c>
      <c r="B499" s="9" t="s">
        <v>52</v>
      </c>
      <c r="C499" s="10">
        <v>566</v>
      </c>
      <c r="D499" s="9" t="s">
        <v>19</v>
      </c>
      <c r="E499" s="3">
        <v>2500</v>
      </c>
      <c r="F499" s="10">
        <v>122</v>
      </c>
      <c r="G499">
        <v>74</v>
      </c>
      <c r="H499" s="3">
        <v>5000</v>
      </c>
      <c r="I499" s="3">
        <f>SalesData[[#This Row],[cost_price]]*SalesData[[#This Row],[sales_quantity]]</f>
        <v>185000</v>
      </c>
      <c r="J499" s="3">
        <v>370000</v>
      </c>
      <c r="K499" s="4">
        <f>((SalesData[[#This Row],[Total Profit]]/SalesData[[#This Row],[total_revenue]])*100)/100</f>
        <v>0.5</v>
      </c>
      <c r="L499" s="3">
        <f>SalesData[[#This Row],[total_revenue]]-SalesData[[#This Row],[Total Cost]]</f>
        <v>185000</v>
      </c>
      <c r="M499" s="4">
        <v>0.01</v>
      </c>
      <c r="N499" s="3">
        <v>4950</v>
      </c>
      <c r="O499" s="3">
        <f>IF(SalesData[[#This Row],[discount_given]] &gt; 0, SalesData[[#This Row],[sales_quantity]] * SalesData[[#This Row],[Discount_price]], 0)</f>
        <v>366300</v>
      </c>
      <c r="P499" s="4">
        <f>((SalesData[[#This Row],[Sales with discount]]/SalesData[[#This Row],[total_revenue]])*100)/100</f>
        <v>0.99</v>
      </c>
      <c r="Q499" t="s">
        <v>50</v>
      </c>
      <c r="R499" s="9" t="s">
        <v>34</v>
      </c>
      <c r="S499" s="9" t="s">
        <v>22</v>
      </c>
      <c r="T499" s="10">
        <v>22845</v>
      </c>
      <c r="U499" s="9" t="s">
        <v>23</v>
      </c>
      <c r="V499" s="9" t="s">
        <v>40</v>
      </c>
      <c r="W499" s="9" t="s">
        <v>46</v>
      </c>
    </row>
    <row r="500" spans="1:23" x14ac:dyDescent="0.25">
      <c r="A500" s="1">
        <v>44881</v>
      </c>
      <c r="B500" s="9" t="s">
        <v>37</v>
      </c>
      <c r="C500" s="10">
        <v>567</v>
      </c>
      <c r="D500" s="9" t="s">
        <v>48</v>
      </c>
      <c r="E500" s="3">
        <v>1500</v>
      </c>
      <c r="F500" s="10">
        <v>98</v>
      </c>
      <c r="G500">
        <v>70</v>
      </c>
      <c r="H500" s="3">
        <v>3500</v>
      </c>
      <c r="I500" s="3">
        <f>SalesData[[#This Row],[cost_price]]*SalesData[[#This Row],[sales_quantity]]</f>
        <v>105000</v>
      </c>
      <c r="J500" s="3">
        <v>245000</v>
      </c>
      <c r="K500" s="4">
        <f>((SalesData[[#This Row],[Total Profit]]/SalesData[[#This Row],[total_revenue]])*100)/100</f>
        <v>0.5714285714285714</v>
      </c>
      <c r="L500" s="3">
        <f>SalesData[[#This Row],[total_revenue]]-SalesData[[#This Row],[Total Cost]]</f>
        <v>140000</v>
      </c>
      <c r="M500" s="4">
        <v>0.06</v>
      </c>
      <c r="N500" s="3">
        <v>3290</v>
      </c>
      <c r="O500" s="3">
        <f>IF(SalesData[[#This Row],[discount_given]] &gt; 0, SalesData[[#This Row],[sales_quantity]] * SalesData[[#This Row],[Discount_price]], 0)</f>
        <v>230300</v>
      </c>
      <c r="P500" s="4">
        <f>((SalesData[[#This Row],[Sales with discount]]/SalesData[[#This Row],[total_revenue]])*100)/100</f>
        <v>0.94</v>
      </c>
      <c r="Q500" t="s">
        <v>28</v>
      </c>
      <c r="R500" s="9" t="s">
        <v>21</v>
      </c>
      <c r="S500" s="9" t="s">
        <v>35</v>
      </c>
      <c r="T500" s="10">
        <v>22532</v>
      </c>
      <c r="U500" s="9" t="s">
        <v>23</v>
      </c>
      <c r="V500" s="9" t="s">
        <v>40</v>
      </c>
      <c r="W500" s="9" t="s">
        <v>25</v>
      </c>
    </row>
    <row r="501" spans="1:23" x14ac:dyDescent="0.25">
      <c r="A501" s="1">
        <v>44603</v>
      </c>
      <c r="B501" s="9" t="s">
        <v>47</v>
      </c>
      <c r="C501" s="10">
        <v>570</v>
      </c>
      <c r="D501" s="9" t="s">
        <v>27</v>
      </c>
      <c r="E501" s="3">
        <v>1500</v>
      </c>
      <c r="F501" s="10">
        <v>42</v>
      </c>
      <c r="G501">
        <v>41</v>
      </c>
      <c r="H501" s="3">
        <v>3000</v>
      </c>
      <c r="I501" s="3">
        <f>SalesData[[#This Row],[cost_price]]*SalesData[[#This Row],[sales_quantity]]</f>
        <v>61500</v>
      </c>
      <c r="J501" s="3">
        <v>123000</v>
      </c>
      <c r="K501" s="4">
        <f>((SalesData[[#This Row],[Total Profit]]/SalesData[[#This Row],[total_revenue]])*100)/100</f>
        <v>0.5</v>
      </c>
      <c r="L501" s="3">
        <f>SalesData[[#This Row],[total_revenue]]-SalesData[[#This Row],[Total Cost]]</f>
        <v>61500</v>
      </c>
      <c r="M501" s="4">
        <v>0.09</v>
      </c>
      <c r="N501" s="3">
        <v>2730</v>
      </c>
      <c r="O501" s="3">
        <f>IF(SalesData[[#This Row],[discount_given]] &gt; 0, SalesData[[#This Row],[sales_quantity]] * SalesData[[#This Row],[Discount_price]], 0)</f>
        <v>111930</v>
      </c>
      <c r="P501" s="4">
        <f>((SalesData[[#This Row],[Sales with discount]]/SalesData[[#This Row],[total_revenue]])*100)/100</f>
        <v>0.91</v>
      </c>
      <c r="Q501" t="s">
        <v>38</v>
      </c>
      <c r="R501" s="9" t="s">
        <v>21</v>
      </c>
      <c r="S501" s="9" t="s">
        <v>30</v>
      </c>
      <c r="T501" s="10">
        <v>21837</v>
      </c>
      <c r="U501" s="9" t="s">
        <v>36</v>
      </c>
      <c r="V501" s="9" t="s">
        <v>40</v>
      </c>
      <c r="W501" s="9" t="s">
        <v>25</v>
      </c>
    </row>
    <row r="502" spans="1:23" x14ac:dyDescent="0.25">
      <c r="A502" s="1">
        <v>44438</v>
      </c>
      <c r="B502" s="9" t="s">
        <v>18</v>
      </c>
      <c r="C502" s="10">
        <v>571</v>
      </c>
      <c r="D502" s="9" t="s">
        <v>51</v>
      </c>
      <c r="E502" s="3">
        <v>1000</v>
      </c>
      <c r="F502" s="10">
        <v>32</v>
      </c>
      <c r="G502">
        <v>89</v>
      </c>
      <c r="H502" s="3">
        <v>2500</v>
      </c>
      <c r="I502" s="3">
        <f>SalesData[[#This Row],[cost_price]]*SalesData[[#This Row],[sales_quantity]]</f>
        <v>89000</v>
      </c>
      <c r="J502" s="3">
        <v>222500</v>
      </c>
      <c r="K502" s="4">
        <f>((SalesData[[#This Row],[Total Profit]]/SalesData[[#This Row],[total_revenue]])*100)/100</f>
        <v>0.6</v>
      </c>
      <c r="L502" s="3">
        <f>SalesData[[#This Row],[total_revenue]]-SalesData[[#This Row],[Total Cost]]</f>
        <v>133500</v>
      </c>
      <c r="M502" s="4">
        <v>0.06</v>
      </c>
      <c r="N502" s="3">
        <v>2350</v>
      </c>
      <c r="O502" s="3">
        <f>IF(SalesData[[#This Row],[discount_given]] &gt; 0, SalesData[[#This Row],[sales_quantity]] * SalesData[[#This Row],[Discount_price]], 0)</f>
        <v>209150</v>
      </c>
      <c r="P502" s="4">
        <f>((SalesData[[#This Row],[Sales with discount]]/SalesData[[#This Row],[total_revenue]])*100)/100</f>
        <v>0.94</v>
      </c>
      <c r="Q502" t="s">
        <v>20</v>
      </c>
      <c r="R502" s="9" t="s">
        <v>29</v>
      </c>
      <c r="S502" s="9" t="s">
        <v>22</v>
      </c>
      <c r="T502" s="10">
        <v>22229</v>
      </c>
      <c r="U502" s="9" t="s">
        <v>23</v>
      </c>
      <c r="V502" s="9" t="s">
        <v>39</v>
      </c>
      <c r="W502" s="9" t="s">
        <v>31</v>
      </c>
    </row>
    <row r="503" spans="1:23" x14ac:dyDescent="0.25">
      <c r="A503" s="1">
        <v>44669</v>
      </c>
      <c r="B503" s="9" t="s">
        <v>49</v>
      </c>
      <c r="C503" s="10">
        <v>572</v>
      </c>
      <c r="D503" s="9" t="s">
        <v>51</v>
      </c>
      <c r="E503" s="3">
        <v>1000</v>
      </c>
      <c r="F503" s="10">
        <v>27</v>
      </c>
      <c r="G503">
        <v>11</v>
      </c>
      <c r="H503" s="3">
        <v>2500</v>
      </c>
      <c r="I503" s="3">
        <f>SalesData[[#This Row],[cost_price]]*SalesData[[#This Row],[sales_quantity]]</f>
        <v>11000</v>
      </c>
      <c r="J503" s="3">
        <v>27500</v>
      </c>
      <c r="K503" s="4">
        <f>((SalesData[[#This Row],[Total Profit]]/SalesData[[#This Row],[total_revenue]])*100)/100</f>
        <v>0.6</v>
      </c>
      <c r="L503" s="3">
        <f>SalesData[[#This Row],[total_revenue]]-SalesData[[#This Row],[Total Cost]]</f>
        <v>16500</v>
      </c>
      <c r="M503" s="4">
        <v>0.09</v>
      </c>
      <c r="N503" s="3">
        <v>2275</v>
      </c>
      <c r="O503" s="3">
        <f>IF(SalesData[[#This Row],[discount_given]] &gt; 0, SalesData[[#This Row],[sales_quantity]] * SalesData[[#This Row],[Discount_price]], 0)</f>
        <v>25025</v>
      </c>
      <c r="P503" s="4">
        <f>((SalesData[[#This Row],[Sales with discount]]/SalesData[[#This Row],[total_revenue]])*100)/100</f>
        <v>0.91</v>
      </c>
      <c r="Q503" t="s">
        <v>33</v>
      </c>
      <c r="R503" s="9" t="s">
        <v>21</v>
      </c>
      <c r="S503" s="9" t="s">
        <v>22</v>
      </c>
      <c r="T503" s="10">
        <v>22796</v>
      </c>
      <c r="U503" s="9" t="s">
        <v>23</v>
      </c>
      <c r="V503" s="9" t="s">
        <v>40</v>
      </c>
      <c r="W503" s="9" t="s">
        <v>25</v>
      </c>
    </row>
    <row r="504" spans="1:23" x14ac:dyDescent="0.25">
      <c r="A504" s="1">
        <v>44850</v>
      </c>
      <c r="B504" s="9" t="s">
        <v>47</v>
      </c>
      <c r="C504" s="10">
        <v>573</v>
      </c>
      <c r="D504" s="9" t="s">
        <v>45</v>
      </c>
      <c r="E504" s="3">
        <v>3000</v>
      </c>
      <c r="F504" s="10">
        <v>97</v>
      </c>
      <c r="G504">
        <v>16</v>
      </c>
      <c r="H504" s="3">
        <v>7000</v>
      </c>
      <c r="I504" s="3">
        <f>SalesData[[#This Row],[cost_price]]*SalesData[[#This Row],[sales_quantity]]</f>
        <v>48000</v>
      </c>
      <c r="J504" s="3">
        <v>112000</v>
      </c>
      <c r="K504" s="4">
        <f>((SalesData[[#This Row],[Total Profit]]/SalesData[[#This Row],[total_revenue]])*100)/100</f>
        <v>0.5714285714285714</v>
      </c>
      <c r="L504" s="3">
        <f>SalesData[[#This Row],[total_revenue]]-SalesData[[#This Row],[Total Cost]]</f>
        <v>64000</v>
      </c>
      <c r="M504" s="4">
        <v>0.04</v>
      </c>
      <c r="N504" s="3">
        <v>6720</v>
      </c>
      <c r="O504" s="3">
        <f>IF(SalesData[[#This Row],[discount_given]] &gt; 0, SalesData[[#This Row],[sales_quantity]] * SalesData[[#This Row],[Discount_price]], 0)</f>
        <v>107520</v>
      </c>
      <c r="P504" s="4">
        <f>((SalesData[[#This Row],[Sales with discount]]/SalesData[[#This Row],[total_revenue]])*100)/100</f>
        <v>0.96</v>
      </c>
      <c r="Q504" t="s">
        <v>33</v>
      </c>
      <c r="R504" s="9" t="s">
        <v>42</v>
      </c>
      <c r="S504" s="9" t="s">
        <v>35</v>
      </c>
      <c r="T504" s="10">
        <v>22212</v>
      </c>
      <c r="U504" s="9" t="s">
        <v>36</v>
      </c>
      <c r="V504" s="9" t="s">
        <v>24</v>
      </c>
      <c r="W504" s="9" t="s">
        <v>46</v>
      </c>
    </row>
    <row r="505" spans="1:23" x14ac:dyDescent="0.25">
      <c r="A505" s="1">
        <v>45132</v>
      </c>
      <c r="B505" s="9" t="s">
        <v>44</v>
      </c>
      <c r="C505" s="10">
        <v>575</v>
      </c>
      <c r="D505" s="9" t="s">
        <v>19</v>
      </c>
      <c r="E505" s="3">
        <v>2500</v>
      </c>
      <c r="F505" s="10">
        <v>84</v>
      </c>
      <c r="G505">
        <v>46</v>
      </c>
      <c r="H505" s="3">
        <v>5000</v>
      </c>
      <c r="I505" s="3">
        <f>SalesData[[#This Row],[cost_price]]*SalesData[[#This Row],[sales_quantity]]</f>
        <v>115000</v>
      </c>
      <c r="J505" s="3">
        <v>230000</v>
      </c>
      <c r="K505" s="4">
        <f>((SalesData[[#This Row],[Total Profit]]/SalesData[[#This Row],[total_revenue]])*100)/100</f>
        <v>0.5</v>
      </c>
      <c r="L505" s="3">
        <f>SalesData[[#This Row],[total_revenue]]-SalesData[[#This Row],[Total Cost]]</f>
        <v>115000</v>
      </c>
      <c r="M505" s="4">
        <v>0.08</v>
      </c>
      <c r="N505" s="3">
        <v>4600</v>
      </c>
      <c r="O505" s="3">
        <f>IF(SalesData[[#This Row],[discount_given]] &gt; 0, SalesData[[#This Row],[sales_quantity]] * SalesData[[#This Row],[Discount_price]], 0)</f>
        <v>211600</v>
      </c>
      <c r="P505" s="4">
        <f>((SalesData[[#This Row],[Sales with discount]]/SalesData[[#This Row],[total_revenue]])*100)/100</f>
        <v>0.92</v>
      </c>
      <c r="Q505" t="s">
        <v>50</v>
      </c>
      <c r="R505" s="9" t="s">
        <v>29</v>
      </c>
      <c r="S505" s="9" t="s">
        <v>30</v>
      </c>
      <c r="T505" s="10">
        <v>21694</v>
      </c>
      <c r="U505" s="9" t="s">
        <v>36</v>
      </c>
      <c r="V505" s="9" t="s">
        <v>24</v>
      </c>
      <c r="W505" s="9" t="s">
        <v>46</v>
      </c>
    </row>
    <row r="506" spans="1:23" x14ac:dyDescent="0.25">
      <c r="A506" s="1">
        <v>45222</v>
      </c>
      <c r="B506" s="9" t="s">
        <v>47</v>
      </c>
      <c r="C506" s="10">
        <v>576</v>
      </c>
      <c r="D506" s="9" t="s">
        <v>48</v>
      </c>
      <c r="E506" s="3">
        <v>1500</v>
      </c>
      <c r="F506" s="10">
        <v>134</v>
      </c>
      <c r="G506">
        <v>52</v>
      </c>
      <c r="H506" s="3">
        <v>3500</v>
      </c>
      <c r="I506" s="3">
        <f>SalesData[[#This Row],[cost_price]]*SalesData[[#This Row],[sales_quantity]]</f>
        <v>78000</v>
      </c>
      <c r="J506" s="3">
        <v>182000</v>
      </c>
      <c r="K506" s="4">
        <f>((SalesData[[#This Row],[Total Profit]]/SalesData[[#This Row],[total_revenue]])*100)/100</f>
        <v>0.5714285714285714</v>
      </c>
      <c r="L506" s="3">
        <f>SalesData[[#This Row],[total_revenue]]-SalesData[[#This Row],[Total Cost]]</f>
        <v>104000</v>
      </c>
      <c r="M506" s="4">
        <v>0.1</v>
      </c>
      <c r="N506" s="3">
        <v>3150</v>
      </c>
      <c r="O506" s="3">
        <f>IF(SalesData[[#This Row],[discount_given]] &gt; 0, SalesData[[#This Row],[sales_quantity]] * SalesData[[#This Row],[Discount_price]], 0)</f>
        <v>163800</v>
      </c>
      <c r="P506" s="4">
        <f>((SalesData[[#This Row],[Sales with discount]]/SalesData[[#This Row],[total_revenue]])*100)/100</f>
        <v>0.9</v>
      </c>
      <c r="Q506" t="s">
        <v>38</v>
      </c>
      <c r="R506" s="9" t="s">
        <v>29</v>
      </c>
      <c r="S506" s="9" t="s">
        <v>30</v>
      </c>
      <c r="T506" s="10">
        <v>22787</v>
      </c>
      <c r="U506" s="9" t="s">
        <v>23</v>
      </c>
      <c r="V506" s="9" t="s">
        <v>39</v>
      </c>
      <c r="W506" s="9" t="s">
        <v>46</v>
      </c>
    </row>
    <row r="507" spans="1:23" x14ac:dyDescent="0.25">
      <c r="A507" s="1">
        <v>44783</v>
      </c>
      <c r="B507" s="9" t="s">
        <v>49</v>
      </c>
      <c r="C507" s="10">
        <v>577</v>
      </c>
      <c r="D507" s="9" t="s">
        <v>27</v>
      </c>
      <c r="E507" s="3">
        <v>1500</v>
      </c>
      <c r="F507" s="10">
        <v>113</v>
      </c>
      <c r="G507">
        <v>68</v>
      </c>
      <c r="H507" s="3">
        <v>3000</v>
      </c>
      <c r="I507" s="3">
        <f>SalesData[[#This Row],[cost_price]]*SalesData[[#This Row],[sales_quantity]]</f>
        <v>102000</v>
      </c>
      <c r="J507" s="3">
        <v>204000</v>
      </c>
      <c r="K507" s="4">
        <f>((SalesData[[#This Row],[Total Profit]]/SalesData[[#This Row],[total_revenue]])*100)/100</f>
        <v>0.5</v>
      </c>
      <c r="L507" s="3">
        <f>SalesData[[#This Row],[total_revenue]]-SalesData[[#This Row],[Total Cost]]</f>
        <v>102000</v>
      </c>
      <c r="M507" s="4">
        <v>0.06</v>
      </c>
      <c r="N507" s="3">
        <v>2820</v>
      </c>
      <c r="O507" s="3">
        <f>IF(SalesData[[#This Row],[discount_given]] &gt; 0, SalesData[[#This Row],[sales_quantity]] * SalesData[[#This Row],[Discount_price]], 0)</f>
        <v>191760</v>
      </c>
      <c r="P507" s="4">
        <f>((SalesData[[#This Row],[Sales with discount]]/SalesData[[#This Row],[total_revenue]])*100)/100</f>
        <v>0.94</v>
      </c>
      <c r="Q507" t="s">
        <v>33</v>
      </c>
      <c r="R507" s="9" t="s">
        <v>29</v>
      </c>
      <c r="S507" s="9" t="s">
        <v>22</v>
      </c>
      <c r="T507" s="10">
        <v>21678</v>
      </c>
      <c r="U507" s="9" t="s">
        <v>36</v>
      </c>
      <c r="V507" s="9" t="s">
        <v>40</v>
      </c>
      <c r="W507" s="9" t="s">
        <v>25</v>
      </c>
    </row>
    <row r="508" spans="1:23" x14ac:dyDescent="0.25">
      <c r="A508" s="1">
        <v>44958</v>
      </c>
      <c r="B508" s="9" t="s">
        <v>44</v>
      </c>
      <c r="C508" s="10">
        <v>579</v>
      </c>
      <c r="D508" s="9" t="s">
        <v>27</v>
      </c>
      <c r="E508" s="3">
        <v>1500</v>
      </c>
      <c r="F508" s="10">
        <v>140</v>
      </c>
      <c r="G508">
        <v>12</v>
      </c>
      <c r="H508" s="3">
        <v>3000</v>
      </c>
      <c r="I508" s="3">
        <f>SalesData[[#This Row],[cost_price]]*SalesData[[#This Row],[sales_quantity]]</f>
        <v>18000</v>
      </c>
      <c r="J508" s="3">
        <v>36000</v>
      </c>
      <c r="K508" s="4">
        <f>((SalesData[[#This Row],[Total Profit]]/SalesData[[#This Row],[total_revenue]])*100)/100</f>
        <v>0.5</v>
      </c>
      <c r="L508" s="3">
        <f>SalesData[[#This Row],[total_revenue]]-SalesData[[#This Row],[Total Cost]]</f>
        <v>18000</v>
      </c>
      <c r="M508" s="4">
        <v>0.04</v>
      </c>
      <c r="N508" s="3">
        <v>2880</v>
      </c>
      <c r="O508" s="3">
        <f>IF(SalesData[[#This Row],[discount_given]] &gt; 0, SalesData[[#This Row],[sales_quantity]] * SalesData[[#This Row],[Discount_price]], 0)</f>
        <v>34560</v>
      </c>
      <c r="P508" s="4">
        <f>((SalesData[[#This Row],[Sales with discount]]/SalesData[[#This Row],[total_revenue]])*100)/100</f>
        <v>0.96</v>
      </c>
      <c r="Q508" t="s">
        <v>20</v>
      </c>
      <c r="R508" s="9" t="s">
        <v>21</v>
      </c>
      <c r="S508" s="9" t="s">
        <v>35</v>
      </c>
      <c r="T508" s="10">
        <v>21872</v>
      </c>
      <c r="U508" s="9" t="s">
        <v>23</v>
      </c>
      <c r="V508" s="9" t="s">
        <v>39</v>
      </c>
      <c r="W508" s="9" t="s">
        <v>46</v>
      </c>
    </row>
    <row r="509" spans="1:23" x14ac:dyDescent="0.25">
      <c r="A509" s="1">
        <v>44803</v>
      </c>
      <c r="B509" s="9" t="s">
        <v>53</v>
      </c>
      <c r="C509" s="10">
        <v>580</v>
      </c>
      <c r="D509" s="9" t="s">
        <v>27</v>
      </c>
      <c r="E509" s="3">
        <v>1500</v>
      </c>
      <c r="F509" s="10">
        <v>119</v>
      </c>
      <c r="G509">
        <v>76</v>
      </c>
      <c r="H509" s="3">
        <v>3000</v>
      </c>
      <c r="I509" s="3">
        <f>SalesData[[#This Row],[cost_price]]*SalesData[[#This Row],[sales_quantity]]</f>
        <v>114000</v>
      </c>
      <c r="J509" s="3">
        <v>228000</v>
      </c>
      <c r="K509" s="4">
        <f>((SalesData[[#This Row],[Total Profit]]/SalesData[[#This Row],[total_revenue]])*100)/100</f>
        <v>0.5</v>
      </c>
      <c r="L509" s="3">
        <f>SalesData[[#This Row],[total_revenue]]-SalesData[[#This Row],[Total Cost]]</f>
        <v>114000</v>
      </c>
      <c r="M509" s="4">
        <v>0.08</v>
      </c>
      <c r="N509" s="3">
        <v>2760</v>
      </c>
      <c r="O509" s="3">
        <f>IF(SalesData[[#This Row],[discount_given]] &gt; 0, SalesData[[#This Row],[sales_quantity]] * SalesData[[#This Row],[Discount_price]], 0)</f>
        <v>209760</v>
      </c>
      <c r="P509" s="4">
        <f>((SalesData[[#This Row],[Sales with discount]]/SalesData[[#This Row],[total_revenue]])*100)/100</f>
        <v>0.92</v>
      </c>
      <c r="Q509" t="s">
        <v>38</v>
      </c>
      <c r="R509" s="9" t="s">
        <v>34</v>
      </c>
      <c r="S509" s="9" t="s">
        <v>22</v>
      </c>
      <c r="T509" s="10">
        <v>22654</v>
      </c>
      <c r="U509" s="9" t="s">
        <v>36</v>
      </c>
      <c r="V509" s="9" t="s">
        <v>40</v>
      </c>
      <c r="W509" s="9" t="s">
        <v>25</v>
      </c>
    </row>
    <row r="510" spans="1:23" x14ac:dyDescent="0.25">
      <c r="A510" s="1">
        <v>44561</v>
      </c>
      <c r="B510" s="9" t="s">
        <v>44</v>
      </c>
      <c r="C510" s="10">
        <v>581</v>
      </c>
      <c r="D510" s="9" t="s">
        <v>51</v>
      </c>
      <c r="E510" s="3">
        <v>1000</v>
      </c>
      <c r="F510" s="10">
        <v>148</v>
      </c>
      <c r="G510">
        <v>7</v>
      </c>
      <c r="H510" s="3">
        <v>2500</v>
      </c>
      <c r="I510" s="3">
        <f>SalesData[[#This Row],[cost_price]]*SalesData[[#This Row],[sales_quantity]]</f>
        <v>7000</v>
      </c>
      <c r="J510" s="3">
        <v>17500</v>
      </c>
      <c r="K510" s="4">
        <f>((SalesData[[#This Row],[Total Profit]]/SalesData[[#This Row],[total_revenue]])*100)/100</f>
        <v>0.6</v>
      </c>
      <c r="L510" s="3">
        <f>SalesData[[#This Row],[total_revenue]]-SalesData[[#This Row],[Total Cost]]</f>
        <v>10500</v>
      </c>
      <c r="M510" s="4">
        <v>0.03</v>
      </c>
      <c r="N510" s="3">
        <v>2425</v>
      </c>
      <c r="O510" s="3">
        <f>IF(SalesData[[#This Row],[discount_given]] &gt; 0, SalesData[[#This Row],[sales_quantity]] * SalesData[[#This Row],[Discount_price]], 0)</f>
        <v>16975</v>
      </c>
      <c r="P510" s="4">
        <f>((SalesData[[#This Row],[Sales with discount]]/SalesData[[#This Row],[total_revenue]])*100)/100</f>
        <v>0.97</v>
      </c>
      <c r="Q510" t="s">
        <v>33</v>
      </c>
      <c r="R510" s="9" t="s">
        <v>29</v>
      </c>
      <c r="S510" s="9" t="s">
        <v>35</v>
      </c>
      <c r="T510" s="10">
        <v>22637</v>
      </c>
      <c r="U510" s="9" t="s">
        <v>36</v>
      </c>
      <c r="V510" s="9" t="s">
        <v>39</v>
      </c>
      <c r="W510" s="9" t="s">
        <v>25</v>
      </c>
    </row>
    <row r="511" spans="1:23" x14ac:dyDescent="0.25">
      <c r="A511" s="1">
        <v>45228</v>
      </c>
      <c r="B511" s="9" t="s">
        <v>53</v>
      </c>
      <c r="C511" s="10">
        <v>582</v>
      </c>
      <c r="D511" s="9" t="s">
        <v>51</v>
      </c>
      <c r="E511" s="3">
        <v>1000</v>
      </c>
      <c r="F511" s="10">
        <v>58</v>
      </c>
      <c r="G511">
        <v>22</v>
      </c>
      <c r="H511" s="3">
        <v>2500</v>
      </c>
      <c r="I511" s="3">
        <f>SalesData[[#This Row],[cost_price]]*SalesData[[#This Row],[sales_quantity]]</f>
        <v>22000</v>
      </c>
      <c r="J511" s="3">
        <v>55000</v>
      </c>
      <c r="K511" s="4">
        <f>((SalesData[[#This Row],[Total Profit]]/SalesData[[#This Row],[total_revenue]])*100)/100</f>
        <v>0.6</v>
      </c>
      <c r="L511" s="3">
        <f>SalesData[[#This Row],[total_revenue]]-SalesData[[#This Row],[Total Cost]]</f>
        <v>33000</v>
      </c>
      <c r="M511" s="4">
        <v>7.0000000000000007E-2</v>
      </c>
      <c r="N511" s="3">
        <v>2325</v>
      </c>
      <c r="O511" s="3">
        <f>IF(SalesData[[#This Row],[discount_given]] &gt; 0, SalesData[[#This Row],[sales_quantity]] * SalesData[[#This Row],[Discount_price]], 0)</f>
        <v>51150</v>
      </c>
      <c r="P511" s="4">
        <f>((SalesData[[#This Row],[Sales with discount]]/SalesData[[#This Row],[total_revenue]])*100)/100</f>
        <v>0.93</v>
      </c>
      <c r="Q511" t="s">
        <v>28</v>
      </c>
      <c r="R511" s="9" t="s">
        <v>21</v>
      </c>
      <c r="S511" s="9" t="s">
        <v>35</v>
      </c>
      <c r="T511" s="10">
        <v>21875</v>
      </c>
      <c r="U511" s="9" t="s">
        <v>36</v>
      </c>
      <c r="V511" s="9" t="s">
        <v>39</v>
      </c>
      <c r="W511" s="9" t="s">
        <v>25</v>
      </c>
    </row>
    <row r="512" spans="1:23" x14ac:dyDescent="0.25">
      <c r="A512" s="1">
        <v>44546</v>
      </c>
      <c r="B512" s="9" t="s">
        <v>37</v>
      </c>
      <c r="C512" s="10">
        <v>583</v>
      </c>
      <c r="D512" s="9" t="s">
        <v>27</v>
      </c>
      <c r="E512" s="3">
        <v>1500</v>
      </c>
      <c r="F512" s="10">
        <v>12</v>
      </c>
      <c r="G512">
        <v>37</v>
      </c>
      <c r="H512" s="3">
        <v>3000</v>
      </c>
      <c r="I512" s="3">
        <f>SalesData[[#This Row],[cost_price]]*SalesData[[#This Row],[sales_quantity]]</f>
        <v>55500</v>
      </c>
      <c r="J512" s="3">
        <v>111000</v>
      </c>
      <c r="K512" s="4">
        <f>((SalesData[[#This Row],[Total Profit]]/SalesData[[#This Row],[total_revenue]])*100)/100</f>
        <v>0.5</v>
      </c>
      <c r="L512" s="3">
        <f>SalesData[[#This Row],[total_revenue]]-SalesData[[#This Row],[Total Cost]]</f>
        <v>55500</v>
      </c>
      <c r="M512" s="4">
        <v>7.0000000000000007E-2</v>
      </c>
      <c r="N512" s="3">
        <v>2790</v>
      </c>
      <c r="O512" s="3">
        <f>IF(SalesData[[#This Row],[discount_given]] &gt; 0, SalesData[[#This Row],[sales_quantity]] * SalesData[[#This Row],[Discount_price]], 0)</f>
        <v>103230</v>
      </c>
      <c r="P512" s="4">
        <f>((SalesData[[#This Row],[Sales with discount]]/SalesData[[#This Row],[total_revenue]])*100)/100</f>
        <v>0.93</v>
      </c>
      <c r="Q512" t="s">
        <v>20</v>
      </c>
      <c r="R512" s="9" t="s">
        <v>34</v>
      </c>
      <c r="S512" s="9" t="s">
        <v>30</v>
      </c>
      <c r="T512" s="10">
        <v>22754</v>
      </c>
      <c r="U512" s="9" t="s">
        <v>36</v>
      </c>
      <c r="V512" s="9" t="s">
        <v>40</v>
      </c>
      <c r="W512" s="9" t="s">
        <v>31</v>
      </c>
    </row>
    <row r="513" spans="1:23" x14ac:dyDescent="0.25">
      <c r="A513" s="1">
        <v>44601</v>
      </c>
      <c r="B513" s="9" t="s">
        <v>41</v>
      </c>
      <c r="C513" s="10">
        <v>584</v>
      </c>
      <c r="D513" s="9" t="s">
        <v>19</v>
      </c>
      <c r="E513" s="3">
        <v>2500</v>
      </c>
      <c r="F513" s="10">
        <v>25</v>
      </c>
      <c r="G513">
        <v>12</v>
      </c>
      <c r="H513" s="3">
        <v>5000</v>
      </c>
      <c r="I513" s="3">
        <f>SalesData[[#This Row],[cost_price]]*SalesData[[#This Row],[sales_quantity]]</f>
        <v>30000</v>
      </c>
      <c r="J513" s="3">
        <v>60000</v>
      </c>
      <c r="K513" s="4">
        <f>((SalesData[[#This Row],[Total Profit]]/SalesData[[#This Row],[total_revenue]])*100)/100</f>
        <v>0.5</v>
      </c>
      <c r="L513" s="3">
        <f>SalesData[[#This Row],[total_revenue]]-SalesData[[#This Row],[Total Cost]]</f>
        <v>30000</v>
      </c>
      <c r="M513" s="4">
        <v>0.02</v>
      </c>
      <c r="N513" s="3">
        <v>4900</v>
      </c>
      <c r="O513" s="3">
        <f>IF(SalesData[[#This Row],[discount_given]] &gt; 0, SalesData[[#This Row],[sales_quantity]] * SalesData[[#This Row],[Discount_price]], 0)</f>
        <v>58800</v>
      </c>
      <c r="P513" s="4">
        <f>((SalesData[[#This Row],[Sales with discount]]/SalesData[[#This Row],[total_revenue]])*100)/100</f>
        <v>0.98</v>
      </c>
      <c r="Q513" t="s">
        <v>50</v>
      </c>
      <c r="R513" s="9" t="s">
        <v>34</v>
      </c>
      <c r="S513" s="9" t="s">
        <v>22</v>
      </c>
      <c r="T513" s="10">
        <v>21735</v>
      </c>
      <c r="U513" s="9" t="s">
        <v>23</v>
      </c>
      <c r="V513" s="9" t="s">
        <v>39</v>
      </c>
      <c r="W513" s="9" t="s">
        <v>25</v>
      </c>
    </row>
    <row r="514" spans="1:23" x14ac:dyDescent="0.25">
      <c r="A514" s="1">
        <v>44750</v>
      </c>
      <c r="B514" s="9" t="s">
        <v>53</v>
      </c>
      <c r="C514" s="10">
        <v>585</v>
      </c>
      <c r="D514" s="9" t="s">
        <v>51</v>
      </c>
      <c r="E514" s="3">
        <v>1000</v>
      </c>
      <c r="F514" s="10">
        <v>43</v>
      </c>
      <c r="G514">
        <v>41</v>
      </c>
      <c r="H514" s="3">
        <v>2500</v>
      </c>
      <c r="I514" s="3">
        <f>SalesData[[#This Row],[cost_price]]*SalesData[[#This Row],[sales_quantity]]</f>
        <v>41000</v>
      </c>
      <c r="J514" s="3">
        <v>102500</v>
      </c>
      <c r="K514" s="4">
        <f>((SalesData[[#This Row],[Total Profit]]/SalesData[[#This Row],[total_revenue]])*100)/100</f>
        <v>0.6</v>
      </c>
      <c r="L514" s="3">
        <f>SalesData[[#This Row],[total_revenue]]-SalesData[[#This Row],[Total Cost]]</f>
        <v>61500</v>
      </c>
      <c r="M514" s="4">
        <v>0.09</v>
      </c>
      <c r="N514" s="3">
        <v>2275</v>
      </c>
      <c r="O514" s="3">
        <f>IF(SalesData[[#This Row],[discount_given]] &gt; 0, SalesData[[#This Row],[sales_quantity]] * SalesData[[#This Row],[Discount_price]], 0)</f>
        <v>93275</v>
      </c>
      <c r="P514" s="4">
        <f>((SalesData[[#This Row],[Sales with discount]]/SalesData[[#This Row],[total_revenue]])*100)/100</f>
        <v>0.91</v>
      </c>
      <c r="Q514" t="s">
        <v>50</v>
      </c>
      <c r="R514" s="9" t="s">
        <v>29</v>
      </c>
      <c r="S514" s="9" t="s">
        <v>35</v>
      </c>
      <c r="T514" s="10">
        <v>21760</v>
      </c>
      <c r="U514" s="9" t="s">
        <v>36</v>
      </c>
      <c r="V514" s="9" t="s">
        <v>39</v>
      </c>
      <c r="W514" s="9" t="s">
        <v>31</v>
      </c>
    </row>
    <row r="515" spans="1:23" x14ac:dyDescent="0.25">
      <c r="A515" s="1">
        <v>44980</v>
      </c>
      <c r="B515" s="9" t="s">
        <v>32</v>
      </c>
      <c r="C515" s="10">
        <v>586</v>
      </c>
      <c r="D515" s="9" t="s">
        <v>27</v>
      </c>
      <c r="E515" s="3">
        <v>1500</v>
      </c>
      <c r="F515" s="10">
        <v>78</v>
      </c>
      <c r="G515">
        <v>80</v>
      </c>
      <c r="H515" s="3">
        <v>3000</v>
      </c>
      <c r="I515" s="3">
        <f>SalesData[[#This Row],[cost_price]]*SalesData[[#This Row],[sales_quantity]]</f>
        <v>120000</v>
      </c>
      <c r="J515" s="3">
        <v>240000</v>
      </c>
      <c r="K515" s="4">
        <f>((SalesData[[#This Row],[Total Profit]]/SalesData[[#This Row],[total_revenue]])*100)/100</f>
        <v>0.5</v>
      </c>
      <c r="L515" s="3">
        <f>SalesData[[#This Row],[total_revenue]]-SalesData[[#This Row],[Total Cost]]</f>
        <v>120000</v>
      </c>
      <c r="M515" s="4">
        <v>0</v>
      </c>
      <c r="N515" s="3">
        <v>3000</v>
      </c>
      <c r="O515" s="3">
        <f>IF(SalesData[[#This Row],[discount_given]] &gt; 0, SalesData[[#This Row],[sales_quantity]] * SalesData[[#This Row],[Discount_price]], 0)</f>
        <v>0</v>
      </c>
      <c r="P515" s="4">
        <f>((SalesData[[#This Row],[Sales with discount]]/SalesData[[#This Row],[total_revenue]])*100)/100</f>
        <v>0</v>
      </c>
      <c r="Q515" t="s">
        <v>28</v>
      </c>
      <c r="R515" s="9" t="s">
        <v>42</v>
      </c>
      <c r="S515" s="9" t="s">
        <v>35</v>
      </c>
      <c r="T515" s="10">
        <v>21955</v>
      </c>
      <c r="U515" s="9" t="s">
        <v>36</v>
      </c>
      <c r="V515" s="9" t="s">
        <v>39</v>
      </c>
      <c r="W515" s="9" t="s">
        <v>46</v>
      </c>
    </row>
    <row r="516" spans="1:23" x14ac:dyDescent="0.25">
      <c r="A516" s="1">
        <v>45124</v>
      </c>
      <c r="B516" s="9" t="s">
        <v>18</v>
      </c>
      <c r="C516" s="10">
        <v>588</v>
      </c>
      <c r="D516" s="9" t="s">
        <v>48</v>
      </c>
      <c r="E516" s="3">
        <v>1500</v>
      </c>
      <c r="F516" s="10">
        <v>120</v>
      </c>
      <c r="G516">
        <v>60</v>
      </c>
      <c r="H516" s="3">
        <v>3500</v>
      </c>
      <c r="I516" s="3">
        <f>SalesData[[#This Row],[cost_price]]*SalesData[[#This Row],[sales_quantity]]</f>
        <v>90000</v>
      </c>
      <c r="J516" s="3">
        <v>210000</v>
      </c>
      <c r="K516" s="4">
        <f>((SalesData[[#This Row],[Total Profit]]/SalesData[[#This Row],[total_revenue]])*100)/100</f>
        <v>0.5714285714285714</v>
      </c>
      <c r="L516" s="3">
        <f>SalesData[[#This Row],[total_revenue]]-SalesData[[#This Row],[Total Cost]]</f>
        <v>120000</v>
      </c>
      <c r="M516" s="4">
        <v>7.0000000000000007E-2</v>
      </c>
      <c r="N516" s="3">
        <v>3255</v>
      </c>
      <c r="O516" s="3">
        <f>IF(SalesData[[#This Row],[discount_given]] &gt; 0, SalesData[[#This Row],[sales_quantity]] * SalesData[[#This Row],[Discount_price]], 0)</f>
        <v>195300</v>
      </c>
      <c r="P516" s="4">
        <f>((SalesData[[#This Row],[Sales with discount]]/SalesData[[#This Row],[total_revenue]])*100)/100</f>
        <v>0.93</v>
      </c>
      <c r="Q516" t="s">
        <v>33</v>
      </c>
      <c r="R516" s="9" t="s">
        <v>42</v>
      </c>
      <c r="S516" s="9" t="s">
        <v>30</v>
      </c>
      <c r="T516" s="10">
        <v>21798</v>
      </c>
      <c r="U516" s="9" t="s">
        <v>23</v>
      </c>
      <c r="V516" s="9" t="s">
        <v>40</v>
      </c>
      <c r="W516" s="9" t="s">
        <v>46</v>
      </c>
    </row>
    <row r="517" spans="1:23" x14ac:dyDescent="0.25">
      <c r="A517" s="1">
        <v>44522</v>
      </c>
      <c r="B517" s="9" t="s">
        <v>26</v>
      </c>
      <c r="C517" s="10">
        <v>589</v>
      </c>
      <c r="D517" s="9" t="s">
        <v>45</v>
      </c>
      <c r="E517" s="3">
        <v>3000</v>
      </c>
      <c r="F517" s="10">
        <v>40</v>
      </c>
      <c r="G517">
        <v>30</v>
      </c>
      <c r="H517" s="3">
        <v>7000</v>
      </c>
      <c r="I517" s="3">
        <f>SalesData[[#This Row],[cost_price]]*SalesData[[#This Row],[sales_quantity]]</f>
        <v>90000</v>
      </c>
      <c r="J517" s="3">
        <v>210000</v>
      </c>
      <c r="K517" s="4">
        <f>((SalesData[[#This Row],[Total Profit]]/SalesData[[#This Row],[total_revenue]])*100)/100</f>
        <v>0.5714285714285714</v>
      </c>
      <c r="L517" s="3">
        <f>SalesData[[#This Row],[total_revenue]]-SalesData[[#This Row],[Total Cost]]</f>
        <v>120000</v>
      </c>
      <c r="M517" s="4">
        <v>0.06</v>
      </c>
      <c r="N517" s="3">
        <v>6580</v>
      </c>
      <c r="O517" s="3">
        <f>IF(SalesData[[#This Row],[discount_given]] &gt; 0, SalesData[[#This Row],[sales_quantity]] * SalesData[[#This Row],[Discount_price]], 0)</f>
        <v>197400</v>
      </c>
      <c r="P517" s="4">
        <f>((SalesData[[#This Row],[Sales with discount]]/SalesData[[#This Row],[total_revenue]])*100)/100</f>
        <v>0.94</v>
      </c>
      <c r="Q517" t="s">
        <v>38</v>
      </c>
      <c r="R517" s="9" t="s">
        <v>34</v>
      </c>
      <c r="S517" s="9" t="s">
        <v>30</v>
      </c>
      <c r="T517" s="10">
        <v>21168</v>
      </c>
      <c r="U517" s="9" t="s">
        <v>36</v>
      </c>
      <c r="V517" s="9" t="s">
        <v>24</v>
      </c>
      <c r="W517" s="9" t="s">
        <v>25</v>
      </c>
    </row>
    <row r="518" spans="1:23" x14ac:dyDescent="0.25">
      <c r="A518" s="1">
        <v>44416</v>
      </c>
      <c r="B518" s="9" t="s">
        <v>32</v>
      </c>
      <c r="C518" s="10">
        <v>590</v>
      </c>
      <c r="D518" s="9" t="s">
        <v>27</v>
      </c>
      <c r="E518" s="3">
        <v>1500</v>
      </c>
      <c r="F518" s="10">
        <v>36</v>
      </c>
      <c r="G518">
        <v>41</v>
      </c>
      <c r="H518" s="3">
        <v>3000</v>
      </c>
      <c r="I518" s="3">
        <f>SalesData[[#This Row],[cost_price]]*SalesData[[#This Row],[sales_quantity]]</f>
        <v>61500</v>
      </c>
      <c r="J518" s="3">
        <v>123000</v>
      </c>
      <c r="K518" s="4">
        <f>((SalesData[[#This Row],[Total Profit]]/SalesData[[#This Row],[total_revenue]])*100)/100</f>
        <v>0.5</v>
      </c>
      <c r="L518" s="3">
        <f>SalesData[[#This Row],[total_revenue]]-SalesData[[#This Row],[Total Cost]]</f>
        <v>61500</v>
      </c>
      <c r="M518" s="4">
        <v>0.06</v>
      </c>
      <c r="N518" s="3">
        <v>2820</v>
      </c>
      <c r="O518" s="3">
        <f>IF(SalesData[[#This Row],[discount_given]] &gt; 0, SalesData[[#This Row],[sales_quantity]] * SalesData[[#This Row],[Discount_price]], 0)</f>
        <v>115620</v>
      </c>
      <c r="P518" s="4">
        <f>((SalesData[[#This Row],[Sales with discount]]/SalesData[[#This Row],[total_revenue]])*100)/100</f>
        <v>0.94</v>
      </c>
      <c r="Q518" t="s">
        <v>33</v>
      </c>
      <c r="R518" s="9" t="s">
        <v>34</v>
      </c>
      <c r="S518" s="9" t="s">
        <v>30</v>
      </c>
      <c r="T518" s="10">
        <v>22436</v>
      </c>
      <c r="U518" s="9" t="s">
        <v>36</v>
      </c>
      <c r="V518" s="9" t="s">
        <v>39</v>
      </c>
      <c r="W518" s="9" t="s">
        <v>46</v>
      </c>
    </row>
    <row r="519" spans="1:23" x14ac:dyDescent="0.25">
      <c r="A519" s="1">
        <v>44789</v>
      </c>
      <c r="B519" s="9" t="s">
        <v>41</v>
      </c>
      <c r="C519" s="10">
        <v>591</v>
      </c>
      <c r="D519" s="9" t="s">
        <v>27</v>
      </c>
      <c r="E519" s="3">
        <v>1500</v>
      </c>
      <c r="F519" s="10">
        <v>100</v>
      </c>
      <c r="G519">
        <v>48</v>
      </c>
      <c r="H519" s="3">
        <v>3000</v>
      </c>
      <c r="I519" s="3">
        <f>SalesData[[#This Row],[cost_price]]*SalesData[[#This Row],[sales_quantity]]</f>
        <v>72000</v>
      </c>
      <c r="J519" s="3">
        <v>144000</v>
      </c>
      <c r="K519" s="4">
        <f>((SalesData[[#This Row],[Total Profit]]/SalesData[[#This Row],[total_revenue]])*100)/100</f>
        <v>0.5</v>
      </c>
      <c r="L519" s="3">
        <f>SalesData[[#This Row],[total_revenue]]-SalesData[[#This Row],[Total Cost]]</f>
        <v>72000</v>
      </c>
      <c r="M519" s="4">
        <v>7.0000000000000007E-2</v>
      </c>
      <c r="N519" s="3">
        <v>2790</v>
      </c>
      <c r="O519" s="3">
        <f>IF(SalesData[[#This Row],[discount_given]] &gt; 0, SalesData[[#This Row],[sales_quantity]] * SalesData[[#This Row],[Discount_price]], 0)</f>
        <v>133920</v>
      </c>
      <c r="P519" s="4">
        <f>((SalesData[[#This Row],[Sales with discount]]/SalesData[[#This Row],[total_revenue]])*100)/100</f>
        <v>0.93</v>
      </c>
      <c r="Q519" t="s">
        <v>33</v>
      </c>
      <c r="R519" s="9" t="s">
        <v>42</v>
      </c>
      <c r="S519" s="9" t="s">
        <v>35</v>
      </c>
      <c r="T519" s="10">
        <v>22661</v>
      </c>
      <c r="U519" s="9" t="s">
        <v>23</v>
      </c>
      <c r="V519" s="9" t="s">
        <v>39</v>
      </c>
      <c r="W519" s="9" t="s">
        <v>31</v>
      </c>
    </row>
    <row r="520" spans="1:23" x14ac:dyDescent="0.25">
      <c r="A520" s="1">
        <v>44685</v>
      </c>
      <c r="B520" s="9" t="s">
        <v>26</v>
      </c>
      <c r="C520" s="10">
        <v>593</v>
      </c>
      <c r="D520" s="9" t="s">
        <v>45</v>
      </c>
      <c r="E520" s="3">
        <v>3000</v>
      </c>
      <c r="F520" s="10">
        <v>81</v>
      </c>
      <c r="G520">
        <v>6</v>
      </c>
      <c r="H520" s="3">
        <v>7000</v>
      </c>
      <c r="I520" s="3">
        <f>SalesData[[#This Row],[cost_price]]*SalesData[[#This Row],[sales_quantity]]</f>
        <v>18000</v>
      </c>
      <c r="J520" s="3">
        <v>42000</v>
      </c>
      <c r="K520" s="4">
        <f>((SalesData[[#This Row],[Total Profit]]/SalesData[[#This Row],[total_revenue]])*100)/100</f>
        <v>0.5714285714285714</v>
      </c>
      <c r="L520" s="3">
        <f>SalesData[[#This Row],[total_revenue]]-SalesData[[#This Row],[Total Cost]]</f>
        <v>24000</v>
      </c>
      <c r="M520" s="4">
        <v>0.01</v>
      </c>
      <c r="N520" s="3">
        <v>6930</v>
      </c>
      <c r="O520" s="3">
        <f>IF(SalesData[[#This Row],[discount_given]] &gt; 0, SalesData[[#This Row],[sales_quantity]] * SalesData[[#This Row],[Discount_price]], 0)</f>
        <v>41580</v>
      </c>
      <c r="P520" s="4">
        <f>((SalesData[[#This Row],[Sales with discount]]/SalesData[[#This Row],[total_revenue]])*100)/100</f>
        <v>0.99</v>
      </c>
      <c r="Q520" t="s">
        <v>50</v>
      </c>
      <c r="R520" s="9" t="s">
        <v>34</v>
      </c>
      <c r="S520" s="9" t="s">
        <v>22</v>
      </c>
      <c r="T520" s="10">
        <v>21051</v>
      </c>
      <c r="U520" s="9" t="s">
        <v>23</v>
      </c>
      <c r="V520" s="9" t="s">
        <v>39</v>
      </c>
      <c r="W520" s="9" t="s">
        <v>25</v>
      </c>
    </row>
    <row r="521" spans="1:23" x14ac:dyDescent="0.25">
      <c r="A521" s="1">
        <v>45053</v>
      </c>
      <c r="B521" s="9" t="s">
        <v>43</v>
      </c>
      <c r="C521" s="10">
        <v>594</v>
      </c>
      <c r="D521" s="9" t="s">
        <v>19</v>
      </c>
      <c r="E521" s="3">
        <v>2500</v>
      </c>
      <c r="F521" s="10">
        <v>63</v>
      </c>
      <c r="G521">
        <v>36</v>
      </c>
      <c r="H521" s="3">
        <v>5000</v>
      </c>
      <c r="I521" s="3">
        <f>SalesData[[#This Row],[cost_price]]*SalesData[[#This Row],[sales_quantity]]</f>
        <v>90000</v>
      </c>
      <c r="J521" s="3">
        <v>180000</v>
      </c>
      <c r="K521" s="4">
        <f>((SalesData[[#This Row],[Total Profit]]/SalesData[[#This Row],[total_revenue]])*100)/100</f>
        <v>0.5</v>
      </c>
      <c r="L521" s="3">
        <f>SalesData[[#This Row],[total_revenue]]-SalesData[[#This Row],[Total Cost]]</f>
        <v>90000</v>
      </c>
      <c r="M521" s="4">
        <v>0.04</v>
      </c>
      <c r="N521" s="3">
        <v>4800</v>
      </c>
      <c r="O521" s="3">
        <f>IF(SalesData[[#This Row],[discount_given]] &gt; 0, SalesData[[#This Row],[sales_quantity]] * SalesData[[#This Row],[Discount_price]], 0)</f>
        <v>172800</v>
      </c>
      <c r="P521" s="4">
        <f>((SalesData[[#This Row],[Sales with discount]]/SalesData[[#This Row],[total_revenue]])*100)/100</f>
        <v>0.96</v>
      </c>
      <c r="Q521" t="s">
        <v>28</v>
      </c>
      <c r="R521" s="9" t="s">
        <v>29</v>
      </c>
      <c r="S521" s="9" t="s">
        <v>30</v>
      </c>
      <c r="T521" s="10">
        <v>22374</v>
      </c>
      <c r="U521" s="9" t="s">
        <v>23</v>
      </c>
      <c r="V521" s="9" t="s">
        <v>24</v>
      </c>
      <c r="W521" s="9" t="s">
        <v>31</v>
      </c>
    </row>
    <row r="522" spans="1:23" x14ac:dyDescent="0.25">
      <c r="A522" s="1">
        <v>45009</v>
      </c>
      <c r="B522" s="9" t="s">
        <v>47</v>
      </c>
      <c r="C522" s="10">
        <v>595</v>
      </c>
      <c r="D522" s="9" t="s">
        <v>45</v>
      </c>
      <c r="E522" s="3">
        <v>3000</v>
      </c>
      <c r="F522" s="10">
        <v>124</v>
      </c>
      <c r="G522">
        <v>13</v>
      </c>
      <c r="H522" s="3">
        <v>7000</v>
      </c>
      <c r="I522" s="3">
        <f>SalesData[[#This Row],[cost_price]]*SalesData[[#This Row],[sales_quantity]]</f>
        <v>39000</v>
      </c>
      <c r="J522" s="3">
        <v>91000</v>
      </c>
      <c r="K522" s="4">
        <f>((SalesData[[#This Row],[Total Profit]]/SalesData[[#This Row],[total_revenue]])*100)/100</f>
        <v>0.5714285714285714</v>
      </c>
      <c r="L522" s="3">
        <f>SalesData[[#This Row],[total_revenue]]-SalesData[[#This Row],[Total Cost]]</f>
        <v>52000</v>
      </c>
      <c r="M522" s="4">
        <v>0.05</v>
      </c>
      <c r="N522" s="3">
        <v>6650</v>
      </c>
      <c r="O522" s="3">
        <f>IF(SalesData[[#This Row],[discount_given]] &gt; 0, SalesData[[#This Row],[sales_quantity]] * SalesData[[#This Row],[Discount_price]], 0)</f>
        <v>86450</v>
      </c>
      <c r="P522" s="4">
        <f>((SalesData[[#This Row],[Sales with discount]]/SalesData[[#This Row],[total_revenue]])*100)/100</f>
        <v>0.95</v>
      </c>
      <c r="Q522" t="s">
        <v>33</v>
      </c>
      <c r="R522" s="9" t="s">
        <v>34</v>
      </c>
      <c r="S522" s="9" t="s">
        <v>22</v>
      </c>
      <c r="T522" s="10">
        <v>21438</v>
      </c>
      <c r="U522" s="9" t="s">
        <v>23</v>
      </c>
      <c r="V522" s="9" t="s">
        <v>24</v>
      </c>
      <c r="W522" s="9" t="s">
        <v>31</v>
      </c>
    </row>
    <row r="523" spans="1:23" x14ac:dyDescent="0.25">
      <c r="A523" s="1">
        <v>44461</v>
      </c>
      <c r="B523" s="9" t="s">
        <v>26</v>
      </c>
      <c r="C523" s="10">
        <v>596</v>
      </c>
      <c r="D523" s="9" t="s">
        <v>51</v>
      </c>
      <c r="E523" s="3">
        <v>1000</v>
      </c>
      <c r="F523" s="10">
        <v>40</v>
      </c>
      <c r="G523">
        <v>6</v>
      </c>
      <c r="H523" s="3">
        <v>2500</v>
      </c>
      <c r="I523" s="3">
        <f>SalesData[[#This Row],[cost_price]]*SalesData[[#This Row],[sales_quantity]]</f>
        <v>6000</v>
      </c>
      <c r="J523" s="3">
        <v>15000</v>
      </c>
      <c r="K523" s="4">
        <f>((SalesData[[#This Row],[Total Profit]]/SalesData[[#This Row],[total_revenue]])*100)/100</f>
        <v>0.6</v>
      </c>
      <c r="L523" s="3">
        <f>SalesData[[#This Row],[total_revenue]]-SalesData[[#This Row],[Total Cost]]</f>
        <v>9000</v>
      </c>
      <c r="M523" s="4">
        <v>0.09</v>
      </c>
      <c r="N523" s="3">
        <v>2275</v>
      </c>
      <c r="O523" s="3">
        <f>IF(SalesData[[#This Row],[discount_given]] &gt; 0, SalesData[[#This Row],[sales_quantity]] * SalesData[[#This Row],[Discount_price]], 0)</f>
        <v>13650</v>
      </c>
      <c r="P523" s="4">
        <f>((SalesData[[#This Row],[Sales with discount]]/SalesData[[#This Row],[total_revenue]])*100)/100</f>
        <v>0.91</v>
      </c>
      <c r="Q523" t="s">
        <v>28</v>
      </c>
      <c r="R523" s="9" t="s">
        <v>42</v>
      </c>
      <c r="S523" s="9" t="s">
        <v>22</v>
      </c>
      <c r="T523" s="10">
        <v>21055</v>
      </c>
      <c r="U523" s="9" t="s">
        <v>23</v>
      </c>
      <c r="V523" s="9" t="s">
        <v>39</v>
      </c>
      <c r="W523" s="9" t="s">
        <v>31</v>
      </c>
    </row>
    <row r="524" spans="1:23" x14ac:dyDescent="0.25">
      <c r="A524" s="1">
        <v>44992</v>
      </c>
      <c r="B524" s="9" t="s">
        <v>47</v>
      </c>
      <c r="C524" s="10">
        <v>597</v>
      </c>
      <c r="D524" s="9" t="s">
        <v>48</v>
      </c>
      <c r="E524" s="3">
        <v>1500</v>
      </c>
      <c r="F524" s="10">
        <v>72</v>
      </c>
      <c r="G524">
        <v>71</v>
      </c>
      <c r="H524" s="3">
        <v>3500</v>
      </c>
      <c r="I524" s="3">
        <f>SalesData[[#This Row],[cost_price]]*SalesData[[#This Row],[sales_quantity]]</f>
        <v>106500</v>
      </c>
      <c r="J524" s="3">
        <v>248500</v>
      </c>
      <c r="K524" s="4">
        <f>((SalesData[[#This Row],[Total Profit]]/SalesData[[#This Row],[total_revenue]])*100)/100</f>
        <v>0.5714285714285714</v>
      </c>
      <c r="L524" s="3">
        <f>SalesData[[#This Row],[total_revenue]]-SalesData[[#This Row],[Total Cost]]</f>
        <v>142000</v>
      </c>
      <c r="M524" s="4">
        <v>0.05</v>
      </c>
      <c r="N524" s="3">
        <v>3325</v>
      </c>
      <c r="O524" s="3">
        <f>IF(SalesData[[#This Row],[discount_given]] &gt; 0, SalesData[[#This Row],[sales_quantity]] * SalesData[[#This Row],[Discount_price]], 0)</f>
        <v>236075</v>
      </c>
      <c r="P524" s="4">
        <f>((SalesData[[#This Row],[Sales with discount]]/SalesData[[#This Row],[total_revenue]])*100)/100</f>
        <v>0.95</v>
      </c>
      <c r="Q524" t="s">
        <v>38</v>
      </c>
      <c r="R524" s="9" t="s">
        <v>34</v>
      </c>
      <c r="S524" s="9" t="s">
        <v>35</v>
      </c>
      <c r="T524" s="10">
        <v>21683</v>
      </c>
      <c r="U524" s="9" t="s">
        <v>23</v>
      </c>
      <c r="V524" s="9" t="s">
        <v>39</v>
      </c>
      <c r="W524" s="9" t="s">
        <v>31</v>
      </c>
    </row>
    <row r="525" spans="1:23" x14ac:dyDescent="0.25">
      <c r="A525" s="1">
        <v>45224</v>
      </c>
      <c r="B525" s="9" t="s">
        <v>32</v>
      </c>
      <c r="C525" s="10">
        <v>598</v>
      </c>
      <c r="D525" s="9" t="s">
        <v>19</v>
      </c>
      <c r="E525" s="3">
        <v>2500</v>
      </c>
      <c r="F525" s="10">
        <v>68</v>
      </c>
      <c r="G525">
        <v>13</v>
      </c>
      <c r="H525" s="3">
        <v>5000</v>
      </c>
      <c r="I525" s="3">
        <f>SalesData[[#This Row],[cost_price]]*SalesData[[#This Row],[sales_quantity]]</f>
        <v>32500</v>
      </c>
      <c r="J525" s="3">
        <v>65000</v>
      </c>
      <c r="K525" s="4">
        <f>((SalesData[[#This Row],[Total Profit]]/SalesData[[#This Row],[total_revenue]])*100)/100</f>
        <v>0.5</v>
      </c>
      <c r="L525" s="3">
        <f>SalesData[[#This Row],[total_revenue]]-SalesData[[#This Row],[Total Cost]]</f>
        <v>32500</v>
      </c>
      <c r="M525" s="4">
        <v>0.06</v>
      </c>
      <c r="N525" s="3">
        <v>4700</v>
      </c>
      <c r="O525" s="3">
        <f>IF(SalesData[[#This Row],[discount_given]] &gt; 0, SalesData[[#This Row],[sales_quantity]] * SalesData[[#This Row],[Discount_price]], 0)</f>
        <v>61100</v>
      </c>
      <c r="P525" s="4">
        <f>((SalesData[[#This Row],[Sales with discount]]/SalesData[[#This Row],[total_revenue]])*100)/100</f>
        <v>0.94</v>
      </c>
      <c r="Q525" t="s">
        <v>28</v>
      </c>
      <c r="R525" s="9" t="s">
        <v>42</v>
      </c>
      <c r="S525" s="9" t="s">
        <v>35</v>
      </c>
      <c r="T525" s="10">
        <v>22607</v>
      </c>
      <c r="U525" s="9" t="s">
        <v>36</v>
      </c>
      <c r="V525" s="9" t="s">
        <v>39</v>
      </c>
      <c r="W525" s="9" t="s">
        <v>46</v>
      </c>
    </row>
    <row r="526" spans="1:23" x14ac:dyDescent="0.25">
      <c r="A526" s="1">
        <v>44788</v>
      </c>
      <c r="B526" s="9" t="s">
        <v>43</v>
      </c>
      <c r="C526" s="10">
        <v>599</v>
      </c>
      <c r="D526" s="9" t="s">
        <v>51</v>
      </c>
      <c r="E526" s="3">
        <v>1000</v>
      </c>
      <c r="F526" s="10">
        <v>84</v>
      </c>
      <c r="G526">
        <v>63</v>
      </c>
      <c r="H526" s="3">
        <v>2500</v>
      </c>
      <c r="I526" s="3">
        <f>SalesData[[#This Row],[cost_price]]*SalesData[[#This Row],[sales_quantity]]</f>
        <v>63000</v>
      </c>
      <c r="J526" s="3">
        <v>157500</v>
      </c>
      <c r="K526" s="4">
        <f>((SalesData[[#This Row],[Total Profit]]/SalesData[[#This Row],[total_revenue]])*100)/100</f>
        <v>0.6</v>
      </c>
      <c r="L526" s="3">
        <f>SalesData[[#This Row],[total_revenue]]-SalesData[[#This Row],[Total Cost]]</f>
        <v>94500</v>
      </c>
      <c r="M526" s="4">
        <v>0.04</v>
      </c>
      <c r="N526" s="3">
        <v>2400</v>
      </c>
      <c r="O526" s="3">
        <f>IF(SalesData[[#This Row],[discount_given]] &gt; 0, SalesData[[#This Row],[sales_quantity]] * SalesData[[#This Row],[Discount_price]], 0)</f>
        <v>151200</v>
      </c>
      <c r="P526" s="4">
        <f>((SalesData[[#This Row],[Sales with discount]]/SalesData[[#This Row],[total_revenue]])*100)/100</f>
        <v>0.96</v>
      </c>
      <c r="Q526" t="s">
        <v>50</v>
      </c>
      <c r="R526" s="9" t="s">
        <v>21</v>
      </c>
      <c r="S526" s="9" t="s">
        <v>30</v>
      </c>
      <c r="T526" s="10">
        <v>22423</v>
      </c>
      <c r="U526" s="9" t="s">
        <v>36</v>
      </c>
      <c r="V526" s="9" t="s">
        <v>40</v>
      </c>
      <c r="W526" s="9" t="s">
        <v>25</v>
      </c>
    </row>
    <row r="527" spans="1:23" x14ac:dyDescent="0.25">
      <c r="A527" s="1">
        <v>45256</v>
      </c>
      <c r="B527" s="9" t="s">
        <v>52</v>
      </c>
      <c r="C527" s="10">
        <v>600</v>
      </c>
      <c r="D527" s="9" t="s">
        <v>51</v>
      </c>
      <c r="E527" s="3">
        <v>1000</v>
      </c>
      <c r="F527" s="10">
        <v>85</v>
      </c>
      <c r="G527">
        <v>54</v>
      </c>
      <c r="H527" s="3">
        <v>2500</v>
      </c>
      <c r="I527" s="3">
        <f>SalesData[[#This Row],[cost_price]]*SalesData[[#This Row],[sales_quantity]]</f>
        <v>54000</v>
      </c>
      <c r="J527" s="3">
        <v>135000</v>
      </c>
      <c r="K527" s="4">
        <f>((SalesData[[#This Row],[Total Profit]]/SalesData[[#This Row],[total_revenue]])*100)/100</f>
        <v>0.6</v>
      </c>
      <c r="L527" s="3">
        <f>SalesData[[#This Row],[total_revenue]]-SalesData[[#This Row],[Total Cost]]</f>
        <v>81000</v>
      </c>
      <c r="M527" s="4">
        <v>0.05</v>
      </c>
      <c r="N527" s="3">
        <v>2375</v>
      </c>
      <c r="O527" s="3">
        <f>IF(SalesData[[#This Row],[discount_given]] &gt; 0, SalesData[[#This Row],[sales_quantity]] * SalesData[[#This Row],[Discount_price]], 0)</f>
        <v>128250</v>
      </c>
      <c r="P527" s="4">
        <f>((SalesData[[#This Row],[Sales with discount]]/SalesData[[#This Row],[total_revenue]])*100)/100</f>
        <v>0.95</v>
      </c>
      <c r="Q527" t="s">
        <v>38</v>
      </c>
      <c r="R527" s="9" t="s">
        <v>34</v>
      </c>
      <c r="S527" s="9" t="s">
        <v>35</v>
      </c>
      <c r="T527" s="10">
        <v>21351</v>
      </c>
      <c r="U527" s="9" t="s">
        <v>36</v>
      </c>
      <c r="V527" s="9" t="s">
        <v>24</v>
      </c>
      <c r="W527" s="9" t="s">
        <v>46</v>
      </c>
    </row>
    <row r="528" spans="1:23" x14ac:dyDescent="0.25">
      <c r="A528" s="1">
        <v>44995</v>
      </c>
      <c r="B528" s="9" t="s">
        <v>49</v>
      </c>
      <c r="C528" s="10">
        <v>601</v>
      </c>
      <c r="D528" s="9" t="s">
        <v>51</v>
      </c>
      <c r="E528" s="3">
        <v>1000</v>
      </c>
      <c r="F528" s="10">
        <v>12</v>
      </c>
      <c r="G528">
        <v>41</v>
      </c>
      <c r="H528" s="3">
        <v>2500</v>
      </c>
      <c r="I528" s="3">
        <f>SalesData[[#This Row],[cost_price]]*SalesData[[#This Row],[sales_quantity]]</f>
        <v>41000</v>
      </c>
      <c r="J528" s="3">
        <v>102500</v>
      </c>
      <c r="K528" s="4">
        <f>((SalesData[[#This Row],[Total Profit]]/SalesData[[#This Row],[total_revenue]])*100)/100</f>
        <v>0.6</v>
      </c>
      <c r="L528" s="3">
        <f>SalesData[[#This Row],[total_revenue]]-SalesData[[#This Row],[Total Cost]]</f>
        <v>61500</v>
      </c>
      <c r="M528" s="4">
        <v>0</v>
      </c>
      <c r="N528" s="3">
        <v>2500</v>
      </c>
      <c r="O528" s="3">
        <f>IF(SalesData[[#This Row],[discount_given]] &gt; 0, SalesData[[#This Row],[sales_quantity]] * SalesData[[#This Row],[Discount_price]], 0)</f>
        <v>0</v>
      </c>
      <c r="P528" s="4">
        <f>((SalesData[[#This Row],[Sales with discount]]/SalesData[[#This Row],[total_revenue]])*100)/100</f>
        <v>0</v>
      </c>
      <c r="Q528" t="s">
        <v>50</v>
      </c>
      <c r="R528" s="9" t="s">
        <v>34</v>
      </c>
      <c r="S528" s="9" t="s">
        <v>35</v>
      </c>
      <c r="T528" s="10">
        <v>22746</v>
      </c>
      <c r="U528" s="9" t="s">
        <v>23</v>
      </c>
      <c r="V528" s="9" t="s">
        <v>39</v>
      </c>
      <c r="W528" s="9" t="s">
        <v>46</v>
      </c>
    </row>
    <row r="529" spans="1:23" x14ac:dyDescent="0.25">
      <c r="A529" s="1">
        <v>44740</v>
      </c>
      <c r="B529" s="9" t="s">
        <v>32</v>
      </c>
      <c r="C529" s="10">
        <v>602</v>
      </c>
      <c r="D529" s="9" t="s">
        <v>51</v>
      </c>
      <c r="E529" s="3">
        <v>1000</v>
      </c>
      <c r="F529" s="10">
        <v>48</v>
      </c>
      <c r="G529">
        <v>70</v>
      </c>
      <c r="H529" s="3">
        <v>2500</v>
      </c>
      <c r="I529" s="3">
        <f>SalesData[[#This Row],[cost_price]]*SalesData[[#This Row],[sales_quantity]]</f>
        <v>70000</v>
      </c>
      <c r="J529" s="3">
        <v>175000</v>
      </c>
      <c r="K529" s="4">
        <f>((SalesData[[#This Row],[Total Profit]]/SalesData[[#This Row],[total_revenue]])*100)/100</f>
        <v>0.6</v>
      </c>
      <c r="L529" s="3">
        <f>SalesData[[#This Row],[total_revenue]]-SalesData[[#This Row],[Total Cost]]</f>
        <v>105000</v>
      </c>
      <c r="M529" s="4">
        <v>0.02</v>
      </c>
      <c r="N529" s="3">
        <v>2450</v>
      </c>
      <c r="O529" s="3">
        <f>IF(SalesData[[#This Row],[discount_given]] &gt; 0, SalesData[[#This Row],[sales_quantity]] * SalesData[[#This Row],[Discount_price]], 0)</f>
        <v>171500</v>
      </c>
      <c r="P529" s="4">
        <f>((SalesData[[#This Row],[Sales with discount]]/SalesData[[#This Row],[total_revenue]])*100)/100</f>
        <v>0.98</v>
      </c>
      <c r="Q529" t="s">
        <v>33</v>
      </c>
      <c r="R529" s="9" t="s">
        <v>34</v>
      </c>
      <c r="S529" s="9" t="s">
        <v>22</v>
      </c>
      <c r="T529" s="10">
        <v>21120</v>
      </c>
      <c r="U529" s="9" t="s">
        <v>23</v>
      </c>
      <c r="V529" s="9" t="s">
        <v>24</v>
      </c>
      <c r="W529" s="9" t="s">
        <v>31</v>
      </c>
    </row>
    <row r="530" spans="1:23" x14ac:dyDescent="0.25">
      <c r="A530" s="1">
        <v>44869</v>
      </c>
      <c r="B530" s="9" t="s">
        <v>41</v>
      </c>
      <c r="C530" s="10">
        <v>603</v>
      </c>
      <c r="D530" s="9" t="s">
        <v>45</v>
      </c>
      <c r="E530" s="3">
        <v>3000</v>
      </c>
      <c r="F530" s="10">
        <v>92</v>
      </c>
      <c r="G530">
        <v>97</v>
      </c>
      <c r="H530" s="3">
        <v>7000</v>
      </c>
      <c r="I530" s="3">
        <f>SalesData[[#This Row],[cost_price]]*SalesData[[#This Row],[sales_quantity]]</f>
        <v>291000</v>
      </c>
      <c r="J530" s="3">
        <v>679000</v>
      </c>
      <c r="K530" s="4">
        <f>((SalesData[[#This Row],[Total Profit]]/SalesData[[#This Row],[total_revenue]])*100)/100</f>
        <v>0.5714285714285714</v>
      </c>
      <c r="L530" s="3">
        <f>SalesData[[#This Row],[total_revenue]]-SalesData[[#This Row],[Total Cost]]</f>
        <v>388000</v>
      </c>
      <c r="M530" s="4">
        <v>0</v>
      </c>
      <c r="N530" s="3">
        <v>7000</v>
      </c>
      <c r="O530" s="3">
        <f>IF(SalesData[[#This Row],[discount_given]] &gt; 0, SalesData[[#This Row],[sales_quantity]] * SalesData[[#This Row],[Discount_price]], 0)</f>
        <v>0</v>
      </c>
      <c r="P530" s="4">
        <f>((SalesData[[#This Row],[Sales with discount]]/SalesData[[#This Row],[total_revenue]])*100)/100</f>
        <v>0</v>
      </c>
      <c r="Q530" t="s">
        <v>50</v>
      </c>
      <c r="R530" s="9" t="s">
        <v>21</v>
      </c>
      <c r="S530" s="9" t="s">
        <v>35</v>
      </c>
      <c r="T530" s="10">
        <v>21276</v>
      </c>
      <c r="U530" s="9" t="s">
        <v>36</v>
      </c>
      <c r="V530" s="9" t="s">
        <v>24</v>
      </c>
      <c r="W530" s="9" t="s">
        <v>25</v>
      </c>
    </row>
    <row r="531" spans="1:23" x14ac:dyDescent="0.25">
      <c r="A531" s="1">
        <v>44396</v>
      </c>
      <c r="B531" s="9" t="s">
        <v>18</v>
      </c>
      <c r="C531" s="10">
        <v>605</v>
      </c>
      <c r="D531" s="9" t="s">
        <v>19</v>
      </c>
      <c r="E531" s="3">
        <v>2500</v>
      </c>
      <c r="F531" s="10">
        <v>113</v>
      </c>
      <c r="G531">
        <v>62</v>
      </c>
      <c r="H531" s="3">
        <v>5000</v>
      </c>
      <c r="I531" s="3">
        <f>SalesData[[#This Row],[cost_price]]*SalesData[[#This Row],[sales_quantity]]</f>
        <v>155000</v>
      </c>
      <c r="J531" s="3">
        <v>310000</v>
      </c>
      <c r="K531" s="4">
        <f>((SalesData[[#This Row],[Total Profit]]/SalesData[[#This Row],[total_revenue]])*100)/100</f>
        <v>0.5</v>
      </c>
      <c r="L531" s="3">
        <f>SalesData[[#This Row],[total_revenue]]-SalesData[[#This Row],[Total Cost]]</f>
        <v>155000</v>
      </c>
      <c r="M531" s="4">
        <v>0.09</v>
      </c>
      <c r="N531" s="3">
        <v>4550</v>
      </c>
      <c r="O531" s="3">
        <f>IF(SalesData[[#This Row],[discount_given]] &gt; 0, SalesData[[#This Row],[sales_quantity]] * SalesData[[#This Row],[Discount_price]], 0)</f>
        <v>282100</v>
      </c>
      <c r="P531" s="4">
        <f>((SalesData[[#This Row],[Sales with discount]]/SalesData[[#This Row],[total_revenue]])*100)/100</f>
        <v>0.91</v>
      </c>
      <c r="Q531" t="s">
        <v>50</v>
      </c>
      <c r="R531" s="9" t="s">
        <v>34</v>
      </c>
      <c r="S531" s="9" t="s">
        <v>30</v>
      </c>
      <c r="T531" s="10">
        <v>22349</v>
      </c>
      <c r="U531" s="9" t="s">
        <v>36</v>
      </c>
      <c r="V531" s="9" t="s">
        <v>39</v>
      </c>
      <c r="W531" s="9" t="s">
        <v>31</v>
      </c>
    </row>
    <row r="532" spans="1:23" x14ac:dyDescent="0.25">
      <c r="A532" s="1">
        <v>45271</v>
      </c>
      <c r="B532" s="9" t="s">
        <v>47</v>
      </c>
      <c r="C532" s="10">
        <v>606</v>
      </c>
      <c r="D532" s="9" t="s">
        <v>48</v>
      </c>
      <c r="E532" s="3">
        <v>1500</v>
      </c>
      <c r="F532" s="10">
        <v>101</v>
      </c>
      <c r="G532">
        <v>43</v>
      </c>
      <c r="H532" s="3">
        <v>3500</v>
      </c>
      <c r="I532" s="3">
        <f>SalesData[[#This Row],[cost_price]]*SalesData[[#This Row],[sales_quantity]]</f>
        <v>64500</v>
      </c>
      <c r="J532" s="3">
        <v>150500</v>
      </c>
      <c r="K532" s="4">
        <f>((SalesData[[#This Row],[Total Profit]]/SalesData[[#This Row],[total_revenue]])*100)/100</f>
        <v>0.5714285714285714</v>
      </c>
      <c r="L532" s="3">
        <f>SalesData[[#This Row],[total_revenue]]-SalesData[[#This Row],[Total Cost]]</f>
        <v>86000</v>
      </c>
      <c r="M532" s="4">
        <v>7.0000000000000007E-2</v>
      </c>
      <c r="N532" s="3">
        <v>3255</v>
      </c>
      <c r="O532" s="3">
        <f>IF(SalesData[[#This Row],[discount_given]] &gt; 0, SalesData[[#This Row],[sales_quantity]] * SalesData[[#This Row],[Discount_price]], 0)</f>
        <v>139965</v>
      </c>
      <c r="P532" s="4">
        <f>((SalesData[[#This Row],[Sales with discount]]/SalesData[[#This Row],[total_revenue]])*100)/100</f>
        <v>0.93</v>
      </c>
      <c r="Q532" t="s">
        <v>33</v>
      </c>
      <c r="R532" s="9" t="s">
        <v>21</v>
      </c>
      <c r="S532" s="9" t="s">
        <v>35</v>
      </c>
      <c r="T532" s="10">
        <v>21616</v>
      </c>
      <c r="U532" s="9" t="s">
        <v>36</v>
      </c>
      <c r="V532" s="9" t="s">
        <v>40</v>
      </c>
      <c r="W532" s="9" t="s">
        <v>25</v>
      </c>
    </row>
    <row r="533" spans="1:23" x14ac:dyDescent="0.25">
      <c r="A533" s="1">
        <v>44391</v>
      </c>
      <c r="B533" s="9" t="s">
        <v>49</v>
      </c>
      <c r="C533" s="10">
        <v>607</v>
      </c>
      <c r="D533" s="9" t="s">
        <v>27</v>
      </c>
      <c r="E533" s="3">
        <v>1500</v>
      </c>
      <c r="F533" s="10">
        <v>69</v>
      </c>
      <c r="G533">
        <v>92</v>
      </c>
      <c r="H533" s="3">
        <v>3000</v>
      </c>
      <c r="I533" s="3">
        <f>SalesData[[#This Row],[cost_price]]*SalesData[[#This Row],[sales_quantity]]</f>
        <v>138000</v>
      </c>
      <c r="J533" s="3">
        <v>276000</v>
      </c>
      <c r="K533" s="4">
        <f>((SalesData[[#This Row],[Total Profit]]/SalesData[[#This Row],[total_revenue]])*100)/100</f>
        <v>0.5</v>
      </c>
      <c r="L533" s="3">
        <f>SalesData[[#This Row],[total_revenue]]-SalesData[[#This Row],[Total Cost]]</f>
        <v>138000</v>
      </c>
      <c r="M533" s="4">
        <v>0.09</v>
      </c>
      <c r="N533" s="3">
        <v>2730</v>
      </c>
      <c r="O533" s="3">
        <f>IF(SalesData[[#This Row],[discount_given]] &gt; 0, SalesData[[#This Row],[sales_quantity]] * SalesData[[#This Row],[Discount_price]], 0)</f>
        <v>251160</v>
      </c>
      <c r="P533" s="4">
        <f>((SalesData[[#This Row],[Sales with discount]]/SalesData[[#This Row],[total_revenue]])*100)/100</f>
        <v>0.91</v>
      </c>
      <c r="Q533" t="s">
        <v>38</v>
      </c>
      <c r="R533" s="9" t="s">
        <v>34</v>
      </c>
      <c r="S533" s="9" t="s">
        <v>35</v>
      </c>
      <c r="T533" s="10">
        <v>21523</v>
      </c>
      <c r="U533" s="9" t="s">
        <v>23</v>
      </c>
      <c r="V533" s="9" t="s">
        <v>40</v>
      </c>
      <c r="W533" s="9" t="s">
        <v>46</v>
      </c>
    </row>
    <row r="534" spans="1:23" x14ac:dyDescent="0.25">
      <c r="A534" s="1">
        <v>44795</v>
      </c>
      <c r="B534" s="9" t="s">
        <v>41</v>
      </c>
      <c r="C534" s="10">
        <v>608</v>
      </c>
      <c r="D534" s="9" t="s">
        <v>27</v>
      </c>
      <c r="E534" s="3">
        <v>1500</v>
      </c>
      <c r="F534" s="10">
        <v>143</v>
      </c>
      <c r="G534">
        <v>3</v>
      </c>
      <c r="H534" s="3">
        <v>3000</v>
      </c>
      <c r="I534" s="3">
        <f>SalesData[[#This Row],[cost_price]]*SalesData[[#This Row],[sales_quantity]]</f>
        <v>4500</v>
      </c>
      <c r="J534" s="3">
        <v>9000</v>
      </c>
      <c r="K534" s="4">
        <f>((SalesData[[#This Row],[Total Profit]]/SalesData[[#This Row],[total_revenue]])*100)/100</f>
        <v>0.5</v>
      </c>
      <c r="L534" s="3">
        <f>SalesData[[#This Row],[total_revenue]]-SalesData[[#This Row],[Total Cost]]</f>
        <v>4500</v>
      </c>
      <c r="M534" s="4">
        <v>0.06</v>
      </c>
      <c r="N534" s="3">
        <v>2820</v>
      </c>
      <c r="O534" s="3">
        <f>IF(SalesData[[#This Row],[discount_given]] &gt; 0, SalesData[[#This Row],[sales_quantity]] * SalesData[[#This Row],[Discount_price]], 0)</f>
        <v>8460</v>
      </c>
      <c r="P534" s="4">
        <f>((SalesData[[#This Row],[Sales with discount]]/SalesData[[#This Row],[total_revenue]])*100)/100</f>
        <v>0.94</v>
      </c>
      <c r="Q534" t="s">
        <v>28</v>
      </c>
      <c r="R534" s="9" t="s">
        <v>29</v>
      </c>
      <c r="S534" s="9" t="s">
        <v>22</v>
      </c>
      <c r="T534" s="10">
        <v>22761</v>
      </c>
      <c r="U534" s="9" t="s">
        <v>36</v>
      </c>
      <c r="V534" s="9" t="s">
        <v>39</v>
      </c>
      <c r="W534" s="9" t="s">
        <v>31</v>
      </c>
    </row>
    <row r="535" spans="1:23" x14ac:dyDescent="0.25">
      <c r="A535" s="1">
        <v>44713</v>
      </c>
      <c r="B535" s="9" t="s">
        <v>47</v>
      </c>
      <c r="C535" s="10">
        <v>610</v>
      </c>
      <c r="D535" s="9" t="s">
        <v>45</v>
      </c>
      <c r="E535" s="3">
        <v>3000</v>
      </c>
      <c r="F535" s="10">
        <v>146</v>
      </c>
      <c r="G535">
        <v>40</v>
      </c>
      <c r="H535" s="3">
        <v>7000</v>
      </c>
      <c r="I535" s="3">
        <f>SalesData[[#This Row],[cost_price]]*SalesData[[#This Row],[sales_quantity]]</f>
        <v>120000</v>
      </c>
      <c r="J535" s="3">
        <v>280000</v>
      </c>
      <c r="K535" s="4">
        <f>((SalesData[[#This Row],[Total Profit]]/SalesData[[#This Row],[total_revenue]])*100)/100</f>
        <v>0.5714285714285714</v>
      </c>
      <c r="L535" s="3">
        <f>SalesData[[#This Row],[total_revenue]]-SalesData[[#This Row],[Total Cost]]</f>
        <v>160000</v>
      </c>
      <c r="M535" s="4">
        <v>0.08</v>
      </c>
      <c r="N535" s="3">
        <v>6440</v>
      </c>
      <c r="O535" s="3">
        <f>IF(SalesData[[#This Row],[discount_given]] &gt; 0, SalesData[[#This Row],[sales_quantity]] * SalesData[[#This Row],[Discount_price]], 0)</f>
        <v>257600</v>
      </c>
      <c r="P535" s="4">
        <f>((SalesData[[#This Row],[Sales with discount]]/SalesData[[#This Row],[total_revenue]])*100)/100</f>
        <v>0.92</v>
      </c>
      <c r="Q535" t="s">
        <v>38</v>
      </c>
      <c r="R535" s="9" t="s">
        <v>34</v>
      </c>
      <c r="S535" s="9" t="s">
        <v>30</v>
      </c>
      <c r="T535" s="10">
        <v>21313</v>
      </c>
      <c r="U535" s="9" t="s">
        <v>36</v>
      </c>
      <c r="V535" s="9" t="s">
        <v>40</v>
      </c>
      <c r="W535" s="9" t="s">
        <v>46</v>
      </c>
    </row>
    <row r="536" spans="1:23" x14ac:dyDescent="0.25">
      <c r="A536" s="1">
        <v>44458</v>
      </c>
      <c r="B536" s="9" t="s">
        <v>54</v>
      </c>
      <c r="C536" s="10">
        <v>612</v>
      </c>
      <c r="D536" s="9" t="s">
        <v>48</v>
      </c>
      <c r="E536" s="3">
        <v>1500</v>
      </c>
      <c r="F536" s="10">
        <v>13</v>
      </c>
      <c r="G536">
        <v>11</v>
      </c>
      <c r="H536" s="3">
        <v>3500</v>
      </c>
      <c r="I536" s="3">
        <f>SalesData[[#This Row],[cost_price]]*SalesData[[#This Row],[sales_quantity]]</f>
        <v>16500</v>
      </c>
      <c r="J536" s="3">
        <v>38500</v>
      </c>
      <c r="K536" s="4">
        <f>((SalesData[[#This Row],[Total Profit]]/SalesData[[#This Row],[total_revenue]])*100)/100</f>
        <v>0.5714285714285714</v>
      </c>
      <c r="L536" s="3">
        <f>SalesData[[#This Row],[total_revenue]]-SalesData[[#This Row],[Total Cost]]</f>
        <v>22000</v>
      </c>
      <c r="M536" s="4">
        <v>0.02</v>
      </c>
      <c r="N536" s="3">
        <v>3430</v>
      </c>
      <c r="O536" s="3">
        <f>IF(SalesData[[#This Row],[discount_given]] &gt; 0, SalesData[[#This Row],[sales_quantity]] * SalesData[[#This Row],[Discount_price]], 0)</f>
        <v>37730</v>
      </c>
      <c r="P536" s="4">
        <f>((SalesData[[#This Row],[Sales with discount]]/SalesData[[#This Row],[total_revenue]])*100)/100</f>
        <v>0.98</v>
      </c>
      <c r="Q536" t="s">
        <v>33</v>
      </c>
      <c r="R536" s="9" t="s">
        <v>21</v>
      </c>
      <c r="S536" s="9" t="s">
        <v>22</v>
      </c>
      <c r="T536" s="10">
        <v>22859</v>
      </c>
      <c r="U536" s="9" t="s">
        <v>36</v>
      </c>
      <c r="V536" s="9" t="s">
        <v>24</v>
      </c>
      <c r="W536" s="9" t="s">
        <v>25</v>
      </c>
    </row>
    <row r="537" spans="1:23" x14ac:dyDescent="0.25">
      <c r="A537" s="1">
        <v>44563</v>
      </c>
      <c r="B537" s="9" t="s">
        <v>49</v>
      </c>
      <c r="C537" s="10">
        <v>614</v>
      </c>
      <c r="D537" s="9" t="s">
        <v>51</v>
      </c>
      <c r="E537" s="3">
        <v>1000</v>
      </c>
      <c r="F537" s="10">
        <v>136</v>
      </c>
      <c r="G537">
        <v>59</v>
      </c>
      <c r="H537" s="3">
        <v>2500</v>
      </c>
      <c r="I537" s="3">
        <f>SalesData[[#This Row],[cost_price]]*SalesData[[#This Row],[sales_quantity]]</f>
        <v>59000</v>
      </c>
      <c r="J537" s="3">
        <v>147500</v>
      </c>
      <c r="K537" s="4">
        <f>((SalesData[[#This Row],[Total Profit]]/SalesData[[#This Row],[total_revenue]])*100)/100</f>
        <v>0.6</v>
      </c>
      <c r="L537" s="3">
        <f>SalesData[[#This Row],[total_revenue]]-SalesData[[#This Row],[Total Cost]]</f>
        <v>88500</v>
      </c>
      <c r="M537" s="4">
        <v>0</v>
      </c>
      <c r="N537" s="3">
        <v>2500</v>
      </c>
      <c r="O537" s="3">
        <f>IF(SalesData[[#This Row],[discount_given]] &gt; 0, SalesData[[#This Row],[sales_quantity]] * SalesData[[#This Row],[Discount_price]], 0)</f>
        <v>0</v>
      </c>
      <c r="P537" s="4">
        <f>((SalesData[[#This Row],[Sales with discount]]/SalesData[[#This Row],[total_revenue]])*100)/100</f>
        <v>0</v>
      </c>
      <c r="Q537" t="s">
        <v>38</v>
      </c>
      <c r="R537" s="9" t="s">
        <v>42</v>
      </c>
      <c r="S537" s="9" t="s">
        <v>22</v>
      </c>
      <c r="T537" s="10">
        <v>21841</v>
      </c>
      <c r="U537" s="9" t="s">
        <v>23</v>
      </c>
      <c r="V537" s="9" t="s">
        <v>24</v>
      </c>
      <c r="W537" s="9" t="s">
        <v>25</v>
      </c>
    </row>
    <row r="538" spans="1:23" x14ac:dyDescent="0.25">
      <c r="A538" s="1">
        <v>45146</v>
      </c>
      <c r="B538" s="9" t="s">
        <v>32</v>
      </c>
      <c r="C538" s="10">
        <v>615</v>
      </c>
      <c r="D538" s="9" t="s">
        <v>19</v>
      </c>
      <c r="E538" s="3">
        <v>2500</v>
      </c>
      <c r="F538" s="10">
        <v>111</v>
      </c>
      <c r="G538">
        <v>66</v>
      </c>
      <c r="H538" s="3">
        <v>5000</v>
      </c>
      <c r="I538" s="3">
        <f>SalesData[[#This Row],[cost_price]]*SalesData[[#This Row],[sales_quantity]]</f>
        <v>165000</v>
      </c>
      <c r="J538" s="3">
        <v>330000</v>
      </c>
      <c r="K538" s="4">
        <f>((SalesData[[#This Row],[Total Profit]]/SalesData[[#This Row],[total_revenue]])*100)/100</f>
        <v>0.5</v>
      </c>
      <c r="L538" s="3">
        <f>SalesData[[#This Row],[total_revenue]]-SalesData[[#This Row],[Total Cost]]</f>
        <v>165000</v>
      </c>
      <c r="M538" s="4">
        <v>0.06</v>
      </c>
      <c r="N538" s="3">
        <v>4700</v>
      </c>
      <c r="O538" s="3">
        <f>IF(SalesData[[#This Row],[discount_given]] &gt; 0, SalesData[[#This Row],[sales_quantity]] * SalesData[[#This Row],[Discount_price]], 0)</f>
        <v>310200</v>
      </c>
      <c r="P538" s="4">
        <f>((SalesData[[#This Row],[Sales with discount]]/SalesData[[#This Row],[total_revenue]])*100)/100</f>
        <v>0.94</v>
      </c>
      <c r="Q538" t="s">
        <v>38</v>
      </c>
      <c r="R538" s="9" t="s">
        <v>34</v>
      </c>
      <c r="S538" s="9" t="s">
        <v>35</v>
      </c>
      <c r="T538" s="10">
        <v>21081</v>
      </c>
      <c r="U538" s="9" t="s">
        <v>36</v>
      </c>
      <c r="V538" s="9" t="s">
        <v>24</v>
      </c>
      <c r="W538" s="9" t="s">
        <v>46</v>
      </c>
    </row>
    <row r="539" spans="1:23" x14ac:dyDescent="0.25">
      <c r="A539" s="1">
        <v>45049</v>
      </c>
      <c r="B539" s="9" t="s">
        <v>37</v>
      </c>
      <c r="C539" s="10">
        <v>617</v>
      </c>
      <c r="D539" s="9" t="s">
        <v>45</v>
      </c>
      <c r="E539" s="3">
        <v>3000</v>
      </c>
      <c r="F539" s="10">
        <v>126</v>
      </c>
      <c r="G539">
        <v>23</v>
      </c>
      <c r="H539" s="3">
        <v>7000</v>
      </c>
      <c r="I539" s="3">
        <f>SalesData[[#This Row],[cost_price]]*SalesData[[#This Row],[sales_quantity]]</f>
        <v>69000</v>
      </c>
      <c r="J539" s="3">
        <v>161000</v>
      </c>
      <c r="K539" s="4">
        <f>((SalesData[[#This Row],[Total Profit]]/SalesData[[#This Row],[total_revenue]])*100)/100</f>
        <v>0.5714285714285714</v>
      </c>
      <c r="L539" s="3">
        <f>SalesData[[#This Row],[total_revenue]]-SalesData[[#This Row],[Total Cost]]</f>
        <v>92000</v>
      </c>
      <c r="M539" s="4">
        <v>0.03</v>
      </c>
      <c r="N539" s="3">
        <v>6790</v>
      </c>
      <c r="O539" s="3">
        <f>IF(SalesData[[#This Row],[discount_given]] &gt; 0, SalesData[[#This Row],[sales_quantity]] * SalesData[[#This Row],[Discount_price]], 0)</f>
        <v>156170</v>
      </c>
      <c r="P539" s="4">
        <f>((SalesData[[#This Row],[Sales with discount]]/SalesData[[#This Row],[total_revenue]])*100)/100</f>
        <v>0.97</v>
      </c>
      <c r="Q539" t="s">
        <v>50</v>
      </c>
      <c r="R539" s="9" t="s">
        <v>21</v>
      </c>
      <c r="S539" s="9" t="s">
        <v>35</v>
      </c>
      <c r="T539" s="10">
        <v>21444</v>
      </c>
      <c r="U539" s="9" t="s">
        <v>23</v>
      </c>
      <c r="V539" s="9" t="s">
        <v>39</v>
      </c>
      <c r="W539" s="9" t="s">
        <v>31</v>
      </c>
    </row>
    <row r="540" spans="1:23" x14ac:dyDescent="0.25">
      <c r="A540" s="1">
        <v>45085</v>
      </c>
      <c r="B540" s="9" t="s">
        <v>32</v>
      </c>
      <c r="C540" s="10">
        <v>618</v>
      </c>
      <c r="D540" s="9" t="s">
        <v>48</v>
      </c>
      <c r="E540" s="3">
        <v>1500</v>
      </c>
      <c r="F540" s="10">
        <v>132</v>
      </c>
      <c r="G540">
        <v>7</v>
      </c>
      <c r="H540" s="3">
        <v>3500</v>
      </c>
      <c r="I540" s="3">
        <f>SalesData[[#This Row],[cost_price]]*SalesData[[#This Row],[sales_quantity]]</f>
        <v>10500</v>
      </c>
      <c r="J540" s="3">
        <v>24500</v>
      </c>
      <c r="K540" s="4">
        <f>((SalesData[[#This Row],[Total Profit]]/SalesData[[#This Row],[total_revenue]])*100)/100</f>
        <v>0.5714285714285714</v>
      </c>
      <c r="L540" s="3">
        <f>SalesData[[#This Row],[total_revenue]]-SalesData[[#This Row],[Total Cost]]</f>
        <v>14000</v>
      </c>
      <c r="M540" s="4">
        <v>0.02</v>
      </c>
      <c r="N540" s="3">
        <v>3430</v>
      </c>
      <c r="O540" s="3">
        <f>IF(SalesData[[#This Row],[discount_given]] &gt; 0, SalesData[[#This Row],[sales_quantity]] * SalesData[[#This Row],[Discount_price]], 0)</f>
        <v>24010</v>
      </c>
      <c r="P540" s="4">
        <f>((SalesData[[#This Row],[Sales with discount]]/SalesData[[#This Row],[total_revenue]])*100)/100</f>
        <v>0.98</v>
      </c>
      <c r="Q540" t="s">
        <v>33</v>
      </c>
      <c r="R540" s="9" t="s">
        <v>42</v>
      </c>
      <c r="S540" s="9" t="s">
        <v>30</v>
      </c>
      <c r="T540" s="10">
        <v>21005</v>
      </c>
      <c r="U540" s="9" t="s">
        <v>36</v>
      </c>
      <c r="V540" s="9" t="s">
        <v>39</v>
      </c>
      <c r="W540" s="9" t="s">
        <v>31</v>
      </c>
    </row>
    <row r="541" spans="1:23" x14ac:dyDescent="0.25">
      <c r="A541" s="1">
        <v>44401</v>
      </c>
      <c r="B541" s="9" t="s">
        <v>43</v>
      </c>
      <c r="C541" s="10">
        <v>619</v>
      </c>
      <c r="D541" s="9" t="s">
        <v>51</v>
      </c>
      <c r="E541" s="3">
        <v>1000</v>
      </c>
      <c r="F541" s="10">
        <v>130</v>
      </c>
      <c r="G541">
        <v>42</v>
      </c>
      <c r="H541" s="3">
        <v>2500</v>
      </c>
      <c r="I541" s="3">
        <f>SalesData[[#This Row],[cost_price]]*SalesData[[#This Row],[sales_quantity]]</f>
        <v>42000</v>
      </c>
      <c r="J541" s="3">
        <v>105000</v>
      </c>
      <c r="K541" s="4">
        <f>((SalesData[[#This Row],[Total Profit]]/SalesData[[#This Row],[total_revenue]])*100)/100</f>
        <v>0.6</v>
      </c>
      <c r="L541" s="3">
        <f>SalesData[[#This Row],[total_revenue]]-SalesData[[#This Row],[Total Cost]]</f>
        <v>63000</v>
      </c>
      <c r="M541" s="4">
        <v>7.0000000000000007E-2</v>
      </c>
      <c r="N541" s="3">
        <v>2325</v>
      </c>
      <c r="O541" s="3">
        <f>IF(SalesData[[#This Row],[discount_given]] &gt; 0, SalesData[[#This Row],[sales_quantity]] * SalesData[[#This Row],[Discount_price]], 0)</f>
        <v>97650</v>
      </c>
      <c r="P541" s="4">
        <f>((SalesData[[#This Row],[Sales with discount]]/SalesData[[#This Row],[total_revenue]])*100)/100</f>
        <v>0.93</v>
      </c>
      <c r="Q541" t="s">
        <v>50</v>
      </c>
      <c r="R541" s="9" t="s">
        <v>34</v>
      </c>
      <c r="S541" s="9" t="s">
        <v>30</v>
      </c>
      <c r="T541" s="10">
        <v>21917</v>
      </c>
      <c r="U541" s="9" t="s">
        <v>23</v>
      </c>
      <c r="V541" s="9" t="s">
        <v>39</v>
      </c>
      <c r="W541" s="9" t="s">
        <v>46</v>
      </c>
    </row>
    <row r="542" spans="1:23" x14ac:dyDescent="0.25">
      <c r="A542" s="1">
        <v>45174</v>
      </c>
      <c r="B542" s="9" t="s">
        <v>37</v>
      </c>
      <c r="C542" s="10">
        <v>621</v>
      </c>
      <c r="D542" s="9" t="s">
        <v>51</v>
      </c>
      <c r="E542" s="3">
        <v>1000</v>
      </c>
      <c r="F542" s="10">
        <v>38</v>
      </c>
      <c r="G542">
        <v>100</v>
      </c>
      <c r="H542" s="3">
        <v>2500</v>
      </c>
      <c r="I542" s="3">
        <f>SalesData[[#This Row],[cost_price]]*SalesData[[#This Row],[sales_quantity]]</f>
        <v>100000</v>
      </c>
      <c r="J542" s="3">
        <v>250000</v>
      </c>
      <c r="K542" s="4">
        <f>((SalesData[[#This Row],[Total Profit]]/SalesData[[#This Row],[total_revenue]])*100)/100</f>
        <v>0.6</v>
      </c>
      <c r="L542" s="3">
        <f>SalesData[[#This Row],[total_revenue]]-SalesData[[#This Row],[Total Cost]]</f>
        <v>150000</v>
      </c>
      <c r="M542" s="4">
        <v>7.0000000000000007E-2</v>
      </c>
      <c r="N542" s="3">
        <v>2325</v>
      </c>
      <c r="O542" s="3">
        <f>IF(SalesData[[#This Row],[discount_given]] &gt; 0, SalesData[[#This Row],[sales_quantity]] * SalesData[[#This Row],[Discount_price]], 0)</f>
        <v>232500</v>
      </c>
      <c r="P542" s="4">
        <f>((SalesData[[#This Row],[Sales with discount]]/SalesData[[#This Row],[total_revenue]])*100)/100</f>
        <v>0.93</v>
      </c>
      <c r="Q542" t="s">
        <v>38</v>
      </c>
      <c r="R542" s="9" t="s">
        <v>34</v>
      </c>
      <c r="S542" s="9" t="s">
        <v>30</v>
      </c>
      <c r="T542" s="10">
        <v>21341</v>
      </c>
      <c r="U542" s="9" t="s">
        <v>23</v>
      </c>
      <c r="V542" s="9" t="s">
        <v>24</v>
      </c>
      <c r="W542" s="9" t="s">
        <v>25</v>
      </c>
    </row>
    <row r="543" spans="1:23" x14ac:dyDescent="0.25">
      <c r="A543" s="1">
        <v>45248</v>
      </c>
      <c r="B543" s="9" t="s">
        <v>44</v>
      </c>
      <c r="C543" s="10">
        <v>623</v>
      </c>
      <c r="D543" s="9" t="s">
        <v>45</v>
      </c>
      <c r="E543" s="3">
        <v>3000</v>
      </c>
      <c r="F543" s="10">
        <v>97</v>
      </c>
      <c r="G543">
        <v>39</v>
      </c>
      <c r="H543" s="3">
        <v>7000</v>
      </c>
      <c r="I543" s="3">
        <f>SalesData[[#This Row],[cost_price]]*SalesData[[#This Row],[sales_quantity]]</f>
        <v>117000</v>
      </c>
      <c r="J543" s="3">
        <v>273000</v>
      </c>
      <c r="K543" s="4">
        <f>((SalesData[[#This Row],[Total Profit]]/SalesData[[#This Row],[total_revenue]])*100)/100</f>
        <v>0.5714285714285714</v>
      </c>
      <c r="L543" s="3">
        <f>SalesData[[#This Row],[total_revenue]]-SalesData[[#This Row],[Total Cost]]</f>
        <v>156000</v>
      </c>
      <c r="M543" s="4">
        <v>0.01</v>
      </c>
      <c r="N543" s="3">
        <v>6930</v>
      </c>
      <c r="O543" s="3">
        <f>IF(SalesData[[#This Row],[discount_given]] &gt; 0, SalesData[[#This Row],[sales_quantity]] * SalesData[[#This Row],[Discount_price]], 0)</f>
        <v>270270</v>
      </c>
      <c r="P543" s="4">
        <f>((SalesData[[#This Row],[Sales with discount]]/SalesData[[#This Row],[total_revenue]])*100)/100</f>
        <v>0.99</v>
      </c>
      <c r="Q543" t="s">
        <v>50</v>
      </c>
      <c r="R543" s="9" t="s">
        <v>21</v>
      </c>
      <c r="S543" s="9" t="s">
        <v>35</v>
      </c>
      <c r="T543" s="10">
        <v>22093</v>
      </c>
      <c r="U543" s="9" t="s">
        <v>23</v>
      </c>
      <c r="V543" s="9" t="s">
        <v>24</v>
      </c>
      <c r="W543" s="9" t="s">
        <v>46</v>
      </c>
    </row>
    <row r="544" spans="1:23" x14ac:dyDescent="0.25">
      <c r="A544" s="1">
        <v>44521</v>
      </c>
      <c r="B544" s="9" t="s">
        <v>32</v>
      </c>
      <c r="C544" s="10">
        <v>624</v>
      </c>
      <c r="D544" s="9" t="s">
        <v>48</v>
      </c>
      <c r="E544" s="3">
        <v>1500</v>
      </c>
      <c r="F544" s="10">
        <v>47</v>
      </c>
      <c r="G544">
        <v>32</v>
      </c>
      <c r="H544" s="3">
        <v>3500</v>
      </c>
      <c r="I544" s="3">
        <f>SalesData[[#This Row],[cost_price]]*SalesData[[#This Row],[sales_quantity]]</f>
        <v>48000</v>
      </c>
      <c r="J544" s="3">
        <v>112000</v>
      </c>
      <c r="K544" s="4">
        <f>((SalesData[[#This Row],[Total Profit]]/SalesData[[#This Row],[total_revenue]])*100)/100</f>
        <v>0.5714285714285714</v>
      </c>
      <c r="L544" s="3">
        <f>SalesData[[#This Row],[total_revenue]]-SalesData[[#This Row],[Total Cost]]</f>
        <v>64000</v>
      </c>
      <c r="M544" s="4">
        <v>0.05</v>
      </c>
      <c r="N544" s="3">
        <v>3325</v>
      </c>
      <c r="O544" s="3">
        <f>IF(SalesData[[#This Row],[discount_given]] &gt; 0, SalesData[[#This Row],[sales_quantity]] * SalesData[[#This Row],[Discount_price]], 0)</f>
        <v>106400</v>
      </c>
      <c r="P544" s="4">
        <f>((SalesData[[#This Row],[Sales with discount]]/SalesData[[#This Row],[total_revenue]])*100)/100</f>
        <v>0.95</v>
      </c>
      <c r="Q544" t="s">
        <v>28</v>
      </c>
      <c r="R544" s="9" t="s">
        <v>21</v>
      </c>
      <c r="S544" s="9" t="s">
        <v>30</v>
      </c>
      <c r="T544" s="10">
        <v>21654</v>
      </c>
      <c r="U544" s="9" t="s">
        <v>23</v>
      </c>
      <c r="V544" s="9" t="s">
        <v>24</v>
      </c>
      <c r="W544" s="9" t="s">
        <v>46</v>
      </c>
    </row>
    <row r="545" spans="1:23" x14ac:dyDescent="0.25">
      <c r="A545" s="1">
        <v>45234</v>
      </c>
      <c r="B545" s="9" t="s">
        <v>37</v>
      </c>
      <c r="C545" s="10">
        <v>625</v>
      </c>
      <c r="D545" s="9" t="s">
        <v>51</v>
      </c>
      <c r="E545" s="3">
        <v>1000</v>
      </c>
      <c r="F545" s="10">
        <v>30</v>
      </c>
      <c r="G545">
        <v>26</v>
      </c>
      <c r="H545" s="3">
        <v>2500</v>
      </c>
      <c r="I545" s="3">
        <f>SalesData[[#This Row],[cost_price]]*SalesData[[#This Row],[sales_quantity]]</f>
        <v>26000</v>
      </c>
      <c r="J545" s="3">
        <v>65000</v>
      </c>
      <c r="K545" s="4">
        <f>((SalesData[[#This Row],[Total Profit]]/SalesData[[#This Row],[total_revenue]])*100)/100</f>
        <v>0.6</v>
      </c>
      <c r="L545" s="3">
        <f>SalesData[[#This Row],[total_revenue]]-SalesData[[#This Row],[Total Cost]]</f>
        <v>39000</v>
      </c>
      <c r="M545" s="4">
        <v>0.05</v>
      </c>
      <c r="N545" s="3">
        <v>2375</v>
      </c>
      <c r="O545" s="3">
        <f>IF(SalesData[[#This Row],[discount_given]] &gt; 0, SalesData[[#This Row],[sales_quantity]] * SalesData[[#This Row],[Discount_price]], 0)</f>
        <v>61750</v>
      </c>
      <c r="P545" s="4">
        <f>((SalesData[[#This Row],[Sales with discount]]/SalesData[[#This Row],[total_revenue]])*100)/100</f>
        <v>0.95</v>
      </c>
      <c r="Q545" t="s">
        <v>20</v>
      </c>
      <c r="R545" s="9" t="s">
        <v>42</v>
      </c>
      <c r="S545" s="9" t="s">
        <v>30</v>
      </c>
      <c r="T545" s="10">
        <v>21041</v>
      </c>
      <c r="U545" s="9" t="s">
        <v>36</v>
      </c>
      <c r="V545" s="9" t="s">
        <v>39</v>
      </c>
      <c r="W545" s="9" t="s">
        <v>25</v>
      </c>
    </row>
    <row r="546" spans="1:23" x14ac:dyDescent="0.25">
      <c r="A546" s="1">
        <v>45276</v>
      </c>
      <c r="B546" s="9" t="s">
        <v>32</v>
      </c>
      <c r="C546" s="10">
        <v>626</v>
      </c>
      <c r="D546" s="9" t="s">
        <v>19</v>
      </c>
      <c r="E546" s="3">
        <v>2500</v>
      </c>
      <c r="F546" s="10">
        <v>46</v>
      </c>
      <c r="G546">
        <v>46</v>
      </c>
      <c r="H546" s="3">
        <v>5000</v>
      </c>
      <c r="I546" s="3">
        <f>SalesData[[#This Row],[cost_price]]*SalesData[[#This Row],[sales_quantity]]</f>
        <v>115000</v>
      </c>
      <c r="J546" s="3">
        <v>230000</v>
      </c>
      <c r="K546" s="4">
        <f>((SalesData[[#This Row],[Total Profit]]/SalesData[[#This Row],[total_revenue]])*100)/100</f>
        <v>0.5</v>
      </c>
      <c r="L546" s="3">
        <f>SalesData[[#This Row],[total_revenue]]-SalesData[[#This Row],[Total Cost]]</f>
        <v>115000</v>
      </c>
      <c r="M546" s="4">
        <v>0.06</v>
      </c>
      <c r="N546" s="3">
        <v>4700</v>
      </c>
      <c r="O546" s="3">
        <f>IF(SalesData[[#This Row],[discount_given]] &gt; 0, SalesData[[#This Row],[sales_quantity]] * SalesData[[#This Row],[Discount_price]], 0)</f>
        <v>216200</v>
      </c>
      <c r="P546" s="4">
        <f>((SalesData[[#This Row],[Sales with discount]]/SalesData[[#This Row],[total_revenue]])*100)/100</f>
        <v>0.94</v>
      </c>
      <c r="Q546" t="s">
        <v>38</v>
      </c>
      <c r="R546" s="9" t="s">
        <v>34</v>
      </c>
      <c r="S546" s="9" t="s">
        <v>30</v>
      </c>
      <c r="T546" s="10">
        <v>21368</v>
      </c>
      <c r="U546" s="9" t="s">
        <v>36</v>
      </c>
      <c r="V546" s="9" t="s">
        <v>40</v>
      </c>
      <c r="W546" s="9" t="s">
        <v>31</v>
      </c>
    </row>
    <row r="547" spans="1:23" x14ac:dyDescent="0.25">
      <c r="A547" s="1">
        <v>45118</v>
      </c>
      <c r="B547" s="9" t="s">
        <v>37</v>
      </c>
      <c r="C547" s="10">
        <v>627</v>
      </c>
      <c r="D547" s="9" t="s">
        <v>51</v>
      </c>
      <c r="E547" s="3">
        <v>1000</v>
      </c>
      <c r="F547" s="10">
        <v>105</v>
      </c>
      <c r="G547">
        <v>18</v>
      </c>
      <c r="H547" s="3">
        <v>2500</v>
      </c>
      <c r="I547" s="3">
        <f>SalesData[[#This Row],[cost_price]]*SalesData[[#This Row],[sales_quantity]]</f>
        <v>18000</v>
      </c>
      <c r="J547" s="3">
        <v>45000</v>
      </c>
      <c r="K547" s="4">
        <f>((SalesData[[#This Row],[Total Profit]]/SalesData[[#This Row],[total_revenue]])*100)/100</f>
        <v>0.6</v>
      </c>
      <c r="L547" s="3">
        <f>SalesData[[#This Row],[total_revenue]]-SalesData[[#This Row],[Total Cost]]</f>
        <v>27000</v>
      </c>
      <c r="M547" s="4">
        <v>0.02</v>
      </c>
      <c r="N547" s="3">
        <v>2450</v>
      </c>
      <c r="O547" s="3">
        <f>IF(SalesData[[#This Row],[discount_given]] &gt; 0, SalesData[[#This Row],[sales_quantity]] * SalesData[[#This Row],[Discount_price]], 0)</f>
        <v>44100</v>
      </c>
      <c r="P547" s="4">
        <f>((SalesData[[#This Row],[Sales with discount]]/SalesData[[#This Row],[total_revenue]])*100)/100</f>
        <v>0.98</v>
      </c>
      <c r="Q547" t="s">
        <v>38</v>
      </c>
      <c r="R547" s="9" t="s">
        <v>21</v>
      </c>
      <c r="S547" s="9" t="s">
        <v>35</v>
      </c>
      <c r="T547" s="10">
        <v>21241</v>
      </c>
      <c r="U547" s="9" t="s">
        <v>23</v>
      </c>
      <c r="V547" s="9" t="s">
        <v>24</v>
      </c>
      <c r="W547" s="9" t="s">
        <v>31</v>
      </c>
    </row>
    <row r="548" spans="1:23" x14ac:dyDescent="0.25">
      <c r="A548" s="1">
        <v>44955</v>
      </c>
      <c r="B548" s="9" t="s">
        <v>44</v>
      </c>
      <c r="C548" s="10">
        <v>628</v>
      </c>
      <c r="D548" s="9" t="s">
        <v>48</v>
      </c>
      <c r="E548" s="3">
        <v>1500</v>
      </c>
      <c r="F548" s="10">
        <v>89</v>
      </c>
      <c r="G548">
        <v>27</v>
      </c>
      <c r="H548" s="3">
        <v>3500</v>
      </c>
      <c r="I548" s="3">
        <f>SalesData[[#This Row],[cost_price]]*SalesData[[#This Row],[sales_quantity]]</f>
        <v>40500</v>
      </c>
      <c r="J548" s="3">
        <v>94500</v>
      </c>
      <c r="K548" s="4">
        <f>((SalesData[[#This Row],[Total Profit]]/SalesData[[#This Row],[total_revenue]])*100)/100</f>
        <v>0.5714285714285714</v>
      </c>
      <c r="L548" s="3">
        <f>SalesData[[#This Row],[total_revenue]]-SalesData[[#This Row],[Total Cost]]</f>
        <v>54000</v>
      </c>
      <c r="M548" s="4">
        <v>0.1</v>
      </c>
      <c r="N548" s="3">
        <v>3150</v>
      </c>
      <c r="O548" s="3">
        <f>IF(SalesData[[#This Row],[discount_given]] &gt; 0, SalesData[[#This Row],[sales_quantity]] * SalesData[[#This Row],[Discount_price]], 0)</f>
        <v>85050</v>
      </c>
      <c r="P548" s="4">
        <f>((SalesData[[#This Row],[Sales with discount]]/SalesData[[#This Row],[total_revenue]])*100)/100</f>
        <v>0.9</v>
      </c>
      <c r="Q548" t="s">
        <v>50</v>
      </c>
      <c r="R548" s="9" t="s">
        <v>21</v>
      </c>
      <c r="S548" s="9" t="s">
        <v>22</v>
      </c>
      <c r="T548" s="10">
        <v>21761</v>
      </c>
      <c r="U548" s="9" t="s">
        <v>23</v>
      </c>
      <c r="V548" s="9" t="s">
        <v>24</v>
      </c>
      <c r="W548" s="9" t="s">
        <v>31</v>
      </c>
    </row>
    <row r="549" spans="1:23" x14ac:dyDescent="0.25">
      <c r="A549" s="1">
        <v>45084</v>
      </c>
      <c r="B549" s="9" t="s">
        <v>53</v>
      </c>
      <c r="C549" s="10">
        <v>629</v>
      </c>
      <c r="D549" s="9" t="s">
        <v>51</v>
      </c>
      <c r="E549" s="3">
        <v>1000</v>
      </c>
      <c r="F549" s="10">
        <v>65</v>
      </c>
      <c r="G549">
        <v>97</v>
      </c>
      <c r="H549" s="3">
        <v>2500</v>
      </c>
      <c r="I549" s="3">
        <f>SalesData[[#This Row],[cost_price]]*SalesData[[#This Row],[sales_quantity]]</f>
        <v>97000</v>
      </c>
      <c r="J549" s="3">
        <v>242500</v>
      </c>
      <c r="K549" s="4">
        <f>((SalesData[[#This Row],[Total Profit]]/SalesData[[#This Row],[total_revenue]])*100)/100</f>
        <v>0.6</v>
      </c>
      <c r="L549" s="3">
        <f>SalesData[[#This Row],[total_revenue]]-SalesData[[#This Row],[Total Cost]]</f>
        <v>145500</v>
      </c>
      <c r="M549" s="4">
        <v>0</v>
      </c>
      <c r="N549" s="3">
        <v>2500</v>
      </c>
      <c r="O549" s="3">
        <f>IF(SalesData[[#This Row],[discount_given]] &gt; 0, SalesData[[#This Row],[sales_quantity]] * SalesData[[#This Row],[Discount_price]], 0)</f>
        <v>0</v>
      </c>
      <c r="P549" s="4">
        <f>((SalesData[[#This Row],[Sales with discount]]/SalesData[[#This Row],[total_revenue]])*100)/100</f>
        <v>0</v>
      </c>
      <c r="Q549" t="s">
        <v>33</v>
      </c>
      <c r="R549" s="9" t="s">
        <v>29</v>
      </c>
      <c r="S549" s="9" t="s">
        <v>30</v>
      </c>
      <c r="T549" s="10">
        <v>21812</v>
      </c>
      <c r="U549" s="9" t="s">
        <v>36</v>
      </c>
      <c r="V549" s="9" t="s">
        <v>40</v>
      </c>
      <c r="W549" s="9" t="s">
        <v>46</v>
      </c>
    </row>
    <row r="550" spans="1:23" x14ac:dyDescent="0.25">
      <c r="A550" s="1">
        <v>44596</v>
      </c>
      <c r="B550" s="9" t="s">
        <v>47</v>
      </c>
      <c r="C550" s="10">
        <v>631</v>
      </c>
      <c r="D550" s="9" t="s">
        <v>51</v>
      </c>
      <c r="E550" s="3">
        <v>1000</v>
      </c>
      <c r="F550" s="10">
        <v>53</v>
      </c>
      <c r="G550">
        <v>95</v>
      </c>
      <c r="H550" s="3">
        <v>2500</v>
      </c>
      <c r="I550" s="3">
        <f>SalesData[[#This Row],[cost_price]]*SalesData[[#This Row],[sales_quantity]]</f>
        <v>95000</v>
      </c>
      <c r="J550" s="3">
        <v>237500</v>
      </c>
      <c r="K550" s="4">
        <f>((SalesData[[#This Row],[Total Profit]]/SalesData[[#This Row],[total_revenue]])*100)/100</f>
        <v>0.6</v>
      </c>
      <c r="L550" s="3">
        <f>SalesData[[#This Row],[total_revenue]]-SalesData[[#This Row],[Total Cost]]</f>
        <v>142500</v>
      </c>
      <c r="M550" s="4">
        <v>0.04</v>
      </c>
      <c r="N550" s="3">
        <v>2400</v>
      </c>
      <c r="O550" s="3">
        <f>IF(SalesData[[#This Row],[discount_given]] &gt; 0, SalesData[[#This Row],[sales_quantity]] * SalesData[[#This Row],[Discount_price]], 0)</f>
        <v>228000</v>
      </c>
      <c r="P550" s="4">
        <f>((SalesData[[#This Row],[Sales with discount]]/SalesData[[#This Row],[total_revenue]])*100)/100</f>
        <v>0.96</v>
      </c>
      <c r="Q550" t="s">
        <v>33</v>
      </c>
      <c r="R550" s="9" t="s">
        <v>42</v>
      </c>
      <c r="S550" s="9" t="s">
        <v>22</v>
      </c>
      <c r="T550" s="10">
        <v>22952</v>
      </c>
      <c r="U550" s="9" t="s">
        <v>23</v>
      </c>
      <c r="V550" s="9" t="s">
        <v>40</v>
      </c>
      <c r="W550" s="9" t="s">
        <v>31</v>
      </c>
    </row>
    <row r="551" spans="1:23" x14ac:dyDescent="0.25">
      <c r="A551" s="1">
        <v>45262</v>
      </c>
      <c r="B551" s="9" t="s">
        <v>53</v>
      </c>
      <c r="C551" s="10">
        <v>632</v>
      </c>
      <c r="D551" s="9" t="s">
        <v>51</v>
      </c>
      <c r="E551" s="3">
        <v>1000</v>
      </c>
      <c r="F551" s="10">
        <v>63</v>
      </c>
      <c r="G551">
        <v>57</v>
      </c>
      <c r="H551" s="3">
        <v>2500</v>
      </c>
      <c r="I551" s="3">
        <f>SalesData[[#This Row],[cost_price]]*SalesData[[#This Row],[sales_quantity]]</f>
        <v>57000</v>
      </c>
      <c r="J551" s="3">
        <v>142500</v>
      </c>
      <c r="K551" s="4">
        <f>((SalesData[[#This Row],[Total Profit]]/SalesData[[#This Row],[total_revenue]])*100)/100</f>
        <v>0.6</v>
      </c>
      <c r="L551" s="3">
        <f>SalesData[[#This Row],[total_revenue]]-SalesData[[#This Row],[Total Cost]]</f>
        <v>85500</v>
      </c>
      <c r="M551" s="4">
        <v>0.02</v>
      </c>
      <c r="N551" s="3">
        <v>2450</v>
      </c>
      <c r="O551" s="3">
        <f>IF(SalesData[[#This Row],[discount_given]] &gt; 0, SalesData[[#This Row],[sales_quantity]] * SalesData[[#This Row],[Discount_price]], 0)</f>
        <v>139650</v>
      </c>
      <c r="P551" s="4">
        <f>((SalesData[[#This Row],[Sales with discount]]/SalesData[[#This Row],[total_revenue]])*100)/100</f>
        <v>0.98</v>
      </c>
      <c r="Q551" t="s">
        <v>38</v>
      </c>
      <c r="R551" s="9" t="s">
        <v>21</v>
      </c>
      <c r="S551" s="9" t="s">
        <v>30</v>
      </c>
      <c r="T551" s="10">
        <v>22564</v>
      </c>
      <c r="U551" s="9" t="s">
        <v>23</v>
      </c>
      <c r="V551" s="9" t="s">
        <v>24</v>
      </c>
      <c r="W551" s="9" t="s">
        <v>46</v>
      </c>
    </row>
    <row r="552" spans="1:23" x14ac:dyDescent="0.25">
      <c r="A552" s="1">
        <v>44397</v>
      </c>
      <c r="B552" s="9" t="s">
        <v>18</v>
      </c>
      <c r="C552" s="10">
        <v>633</v>
      </c>
      <c r="D552" s="9" t="s">
        <v>51</v>
      </c>
      <c r="E552" s="3">
        <v>1000</v>
      </c>
      <c r="F552" s="10">
        <v>47</v>
      </c>
      <c r="G552">
        <v>92</v>
      </c>
      <c r="H552" s="3">
        <v>2500</v>
      </c>
      <c r="I552" s="3">
        <f>SalesData[[#This Row],[cost_price]]*SalesData[[#This Row],[sales_quantity]]</f>
        <v>92000</v>
      </c>
      <c r="J552" s="3">
        <v>230000</v>
      </c>
      <c r="K552" s="4">
        <f>((SalesData[[#This Row],[Total Profit]]/SalesData[[#This Row],[total_revenue]])*100)/100</f>
        <v>0.6</v>
      </c>
      <c r="L552" s="3">
        <f>SalesData[[#This Row],[total_revenue]]-SalesData[[#This Row],[Total Cost]]</f>
        <v>138000</v>
      </c>
      <c r="M552" s="4">
        <v>0.1</v>
      </c>
      <c r="N552" s="3">
        <v>2250</v>
      </c>
      <c r="O552" s="3">
        <f>IF(SalesData[[#This Row],[discount_given]] &gt; 0, SalesData[[#This Row],[sales_quantity]] * SalesData[[#This Row],[Discount_price]], 0)</f>
        <v>207000</v>
      </c>
      <c r="P552" s="4">
        <f>((SalesData[[#This Row],[Sales with discount]]/SalesData[[#This Row],[total_revenue]])*100)/100</f>
        <v>0.9</v>
      </c>
      <c r="Q552" t="s">
        <v>38</v>
      </c>
      <c r="R552" s="9" t="s">
        <v>29</v>
      </c>
      <c r="S552" s="9" t="s">
        <v>30</v>
      </c>
      <c r="T552" s="10">
        <v>22086</v>
      </c>
      <c r="U552" s="9" t="s">
        <v>36</v>
      </c>
      <c r="V552" s="9" t="s">
        <v>40</v>
      </c>
      <c r="W552" s="9" t="s">
        <v>25</v>
      </c>
    </row>
    <row r="553" spans="1:23" x14ac:dyDescent="0.25">
      <c r="A553" s="1">
        <v>44402</v>
      </c>
      <c r="B553" s="9" t="s">
        <v>54</v>
      </c>
      <c r="C553" s="10">
        <v>635</v>
      </c>
      <c r="D553" s="9" t="s">
        <v>45</v>
      </c>
      <c r="E553" s="3">
        <v>3000</v>
      </c>
      <c r="F553" s="10">
        <v>119</v>
      </c>
      <c r="G553">
        <v>6</v>
      </c>
      <c r="H553" s="3">
        <v>7000</v>
      </c>
      <c r="I553" s="3">
        <f>SalesData[[#This Row],[cost_price]]*SalesData[[#This Row],[sales_quantity]]</f>
        <v>18000</v>
      </c>
      <c r="J553" s="3">
        <v>42000</v>
      </c>
      <c r="K553" s="4">
        <f>((SalesData[[#This Row],[Total Profit]]/SalesData[[#This Row],[total_revenue]])*100)/100</f>
        <v>0.5714285714285714</v>
      </c>
      <c r="L553" s="3">
        <f>SalesData[[#This Row],[total_revenue]]-SalesData[[#This Row],[Total Cost]]</f>
        <v>24000</v>
      </c>
      <c r="M553" s="4">
        <v>7.0000000000000007E-2</v>
      </c>
      <c r="N553" s="3">
        <v>6510</v>
      </c>
      <c r="O553" s="3">
        <f>IF(SalesData[[#This Row],[discount_given]] &gt; 0, SalesData[[#This Row],[sales_quantity]] * SalesData[[#This Row],[Discount_price]], 0)</f>
        <v>39060</v>
      </c>
      <c r="P553" s="4">
        <f>((SalesData[[#This Row],[Sales with discount]]/SalesData[[#This Row],[total_revenue]])*100)/100</f>
        <v>0.93</v>
      </c>
      <c r="Q553" t="s">
        <v>38</v>
      </c>
      <c r="R553" s="9" t="s">
        <v>21</v>
      </c>
      <c r="S553" s="9" t="s">
        <v>22</v>
      </c>
      <c r="T553" s="10">
        <v>21578</v>
      </c>
      <c r="U553" s="9" t="s">
        <v>36</v>
      </c>
      <c r="V553" s="9" t="s">
        <v>40</v>
      </c>
      <c r="W553" s="9" t="s">
        <v>46</v>
      </c>
    </row>
    <row r="554" spans="1:23" x14ac:dyDescent="0.25">
      <c r="A554" s="1">
        <v>44981</v>
      </c>
      <c r="B554" s="9" t="s">
        <v>26</v>
      </c>
      <c r="C554" s="10">
        <v>637</v>
      </c>
      <c r="D554" s="9" t="s">
        <v>19</v>
      </c>
      <c r="E554" s="3">
        <v>2500</v>
      </c>
      <c r="F554" s="10">
        <v>15</v>
      </c>
      <c r="G554">
        <v>20</v>
      </c>
      <c r="H554" s="3">
        <v>5000</v>
      </c>
      <c r="I554" s="3">
        <f>SalesData[[#This Row],[cost_price]]*SalesData[[#This Row],[sales_quantity]]</f>
        <v>50000</v>
      </c>
      <c r="J554" s="3">
        <v>100000</v>
      </c>
      <c r="K554" s="4">
        <f>((SalesData[[#This Row],[Total Profit]]/SalesData[[#This Row],[total_revenue]])*100)/100</f>
        <v>0.5</v>
      </c>
      <c r="L554" s="3">
        <f>SalesData[[#This Row],[total_revenue]]-SalesData[[#This Row],[Total Cost]]</f>
        <v>50000</v>
      </c>
      <c r="M554" s="4">
        <v>0</v>
      </c>
      <c r="N554" s="3">
        <v>5000</v>
      </c>
      <c r="O554" s="3">
        <f>IF(SalesData[[#This Row],[discount_given]] &gt; 0, SalesData[[#This Row],[sales_quantity]] * SalesData[[#This Row],[Discount_price]], 0)</f>
        <v>0</v>
      </c>
      <c r="P554" s="4">
        <f>((SalesData[[#This Row],[Sales with discount]]/SalesData[[#This Row],[total_revenue]])*100)/100</f>
        <v>0</v>
      </c>
      <c r="Q554" t="s">
        <v>50</v>
      </c>
      <c r="R554" s="9" t="s">
        <v>34</v>
      </c>
      <c r="S554" s="9" t="s">
        <v>35</v>
      </c>
      <c r="T554" s="10">
        <v>22426</v>
      </c>
      <c r="U554" s="9" t="s">
        <v>23</v>
      </c>
      <c r="V554" s="9" t="s">
        <v>24</v>
      </c>
      <c r="W554" s="9" t="s">
        <v>31</v>
      </c>
    </row>
    <row r="555" spans="1:23" x14ac:dyDescent="0.25">
      <c r="A555" s="1">
        <v>44919</v>
      </c>
      <c r="B555" s="9" t="s">
        <v>53</v>
      </c>
      <c r="C555" s="10">
        <v>638</v>
      </c>
      <c r="D555" s="9" t="s">
        <v>27</v>
      </c>
      <c r="E555" s="3">
        <v>1500</v>
      </c>
      <c r="F555" s="10">
        <v>85</v>
      </c>
      <c r="G555">
        <v>33</v>
      </c>
      <c r="H555" s="3">
        <v>3000</v>
      </c>
      <c r="I555" s="3">
        <f>SalesData[[#This Row],[cost_price]]*SalesData[[#This Row],[sales_quantity]]</f>
        <v>49500</v>
      </c>
      <c r="J555" s="3">
        <v>99000</v>
      </c>
      <c r="K555" s="4">
        <f>((SalesData[[#This Row],[Total Profit]]/SalesData[[#This Row],[total_revenue]])*100)/100</f>
        <v>0.5</v>
      </c>
      <c r="L555" s="3">
        <f>SalesData[[#This Row],[total_revenue]]-SalesData[[#This Row],[Total Cost]]</f>
        <v>49500</v>
      </c>
      <c r="M555" s="4">
        <v>0.04</v>
      </c>
      <c r="N555" s="3">
        <v>2880</v>
      </c>
      <c r="O555" s="3">
        <f>IF(SalesData[[#This Row],[discount_given]] &gt; 0, SalesData[[#This Row],[sales_quantity]] * SalesData[[#This Row],[Discount_price]], 0)</f>
        <v>95040</v>
      </c>
      <c r="P555" s="4">
        <f>((SalesData[[#This Row],[Sales with discount]]/SalesData[[#This Row],[total_revenue]])*100)/100</f>
        <v>0.96</v>
      </c>
      <c r="Q555" t="s">
        <v>50</v>
      </c>
      <c r="R555" s="9" t="s">
        <v>34</v>
      </c>
      <c r="S555" s="9" t="s">
        <v>35</v>
      </c>
      <c r="T555" s="10">
        <v>21262</v>
      </c>
      <c r="U555" s="9" t="s">
        <v>36</v>
      </c>
      <c r="V555" s="9" t="s">
        <v>24</v>
      </c>
      <c r="W555" s="9" t="s">
        <v>25</v>
      </c>
    </row>
    <row r="556" spans="1:23" x14ac:dyDescent="0.25">
      <c r="A556" s="1">
        <v>44765</v>
      </c>
      <c r="B556" s="9" t="s">
        <v>26</v>
      </c>
      <c r="C556" s="10">
        <v>639</v>
      </c>
      <c r="D556" s="9" t="s">
        <v>27</v>
      </c>
      <c r="E556" s="3">
        <v>1500</v>
      </c>
      <c r="F556" s="10">
        <v>102</v>
      </c>
      <c r="G556">
        <v>49</v>
      </c>
      <c r="H556" s="3">
        <v>3000</v>
      </c>
      <c r="I556" s="3">
        <f>SalesData[[#This Row],[cost_price]]*SalesData[[#This Row],[sales_quantity]]</f>
        <v>73500</v>
      </c>
      <c r="J556" s="3">
        <v>147000</v>
      </c>
      <c r="K556" s="4">
        <f>((SalesData[[#This Row],[Total Profit]]/SalesData[[#This Row],[total_revenue]])*100)/100</f>
        <v>0.5</v>
      </c>
      <c r="L556" s="3">
        <f>SalesData[[#This Row],[total_revenue]]-SalesData[[#This Row],[Total Cost]]</f>
        <v>73500</v>
      </c>
      <c r="M556" s="4">
        <v>0.03</v>
      </c>
      <c r="N556" s="3">
        <v>2910</v>
      </c>
      <c r="O556" s="3">
        <f>IF(SalesData[[#This Row],[discount_given]] &gt; 0, SalesData[[#This Row],[sales_quantity]] * SalesData[[#This Row],[Discount_price]], 0)</f>
        <v>142590</v>
      </c>
      <c r="P556" s="4">
        <f>((SalesData[[#This Row],[Sales with discount]]/SalesData[[#This Row],[total_revenue]])*100)/100</f>
        <v>0.97</v>
      </c>
      <c r="Q556" t="s">
        <v>50</v>
      </c>
      <c r="R556" s="9" t="s">
        <v>21</v>
      </c>
      <c r="S556" s="9" t="s">
        <v>35</v>
      </c>
      <c r="T556" s="10">
        <v>21306</v>
      </c>
      <c r="U556" s="9" t="s">
        <v>36</v>
      </c>
      <c r="V556" s="9" t="s">
        <v>40</v>
      </c>
      <c r="W556" s="9" t="s">
        <v>46</v>
      </c>
    </row>
    <row r="557" spans="1:23" x14ac:dyDescent="0.25">
      <c r="A557" s="1">
        <v>44752</v>
      </c>
      <c r="B557" s="9" t="s">
        <v>52</v>
      </c>
      <c r="C557" s="10">
        <v>640</v>
      </c>
      <c r="D557" s="9" t="s">
        <v>45</v>
      </c>
      <c r="E557" s="3">
        <v>3000</v>
      </c>
      <c r="F557" s="10">
        <v>110</v>
      </c>
      <c r="G557">
        <v>13</v>
      </c>
      <c r="H557" s="3">
        <v>7000</v>
      </c>
      <c r="I557" s="3">
        <f>SalesData[[#This Row],[cost_price]]*SalesData[[#This Row],[sales_quantity]]</f>
        <v>39000</v>
      </c>
      <c r="J557" s="3">
        <v>91000</v>
      </c>
      <c r="K557" s="4">
        <f>((SalesData[[#This Row],[Total Profit]]/SalesData[[#This Row],[total_revenue]])*100)/100</f>
        <v>0.5714285714285714</v>
      </c>
      <c r="L557" s="3">
        <f>SalesData[[#This Row],[total_revenue]]-SalesData[[#This Row],[Total Cost]]</f>
        <v>52000</v>
      </c>
      <c r="M557" s="4">
        <v>0.02</v>
      </c>
      <c r="N557" s="3">
        <v>6860</v>
      </c>
      <c r="O557" s="3">
        <f>IF(SalesData[[#This Row],[discount_given]] &gt; 0, SalesData[[#This Row],[sales_quantity]] * SalesData[[#This Row],[Discount_price]], 0)</f>
        <v>89180</v>
      </c>
      <c r="P557" s="4">
        <f>((SalesData[[#This Row],[Sales with discount]]/SalesData[[#This Row],[total_revenue]])*100)/100</f>
        <v>0.98</v>
      </c>
      <c r="Q557" t="s">
        <v>33</v>
      </c>
      <c r="R557" s="9" t="s">
        <v>34</v>
      </c>
      <c r="S557" s="9" t="s">
        <v>22</v>
      </c>
      <c r="T557" s="10">
        <v>21472</v>
      </c>
      <c r="U557" s="9" t="s">
        <v>36</v>
      </c>
      <c r="V557" s="9" t="s">
        <v>24</v>
      </c>
      <c r="W557" s="9" t="s">
        <v>31</v>
      </c>
    </row>
    <row r="558" spans="1:23" x14ac:dyDescent="0.25">
      <c r="A558" s="1">
        <v>44756</v>
      </c>
      <c r="B558" s="9" t="s">
        <v>43</v>
      </c>
      <c r="C558" s="10">
        <v>641</v>
      </c>
      <c r="D558" s="9" t="s">
        <v>48</v>
      </c>
      <c r="E558" s="3">
        <v>1500</v>
      </c>
      <c r="F558" s="10">
        <v>72</v>
      </c>
      <c r="G558">
        <v>1</v>
      </c>
      <c r="H558" s="3">
        <v>3500</v>
      </c>
      <c r="I558" s="3">
        <f>SalesData[[#This Row],[cost_price]]*SalesData[[#This Row],[sales_quantity]]</f>
        <v>1500</v>
      </c>
      <c r="J558" s="3">
        <v>3500</v>
      </c>
      <c r="K558" s="4">
        <f>((SalesData[[#This Row],[Total Profit]]/SalesData[[#This Row],[total_revenue]])*100)/100</f>
        <v>0.5714285714285714</v>
      </c>
      <c r="L558" s="3">
        <f>SalesData[[#This Row],[total_revenue]]-SalesData[[#This Row],[Total Cost]]</f>
        <v>2000</v>
      </c>
      <c r="M558" s="4">
        <v>0.05</v>
      </c>
      <c r="N558" s="3">
        <v>3325</v>
      </c>
      <c r="O558" s="3">
        <f>IF(SalesData[[#This Row],[discount_given]] &gt; 0, SalesData[[#This Row],[sales_quantity]] * SalesData[[#This Row],[Discount_price]], 0)</f>
        <v>3325</v>
      </c>
      <c r="P558" s="4">
        <f>((SalesData[[#This Row],[Sales with discount]]/SalesData[[#This Row],[total_revenue]])*100)/100</f>
        <v>0.95</v>
      </c>
      <c r="Q558" t="s">
        <v>28</v>
      </c>
      <c r="R558" s="9" t="s">
        <v>42</v>
      </c>
      <c r="S558" s="9" t="s">
        <v>22</v>
      </c>
      <c r="T558" s="10">
        <v>21133</v>
      </c>
      <c r="U558" s="9" t="s">
        <v>36</v>
      </c>
      <c r="V558" s="9" t="s">
        <v>24</v>
      </c>
      <c r="W558" s="9" t="s">
        <v>25</v>
      </c>
    </row>
    <row r="559" spans="1:23" x14ac:dyDescent="0.25">
      <c r="A559" s="1">
        <v>44639</v>
      </c>
      <c r="B559" s="9" t="s">
        <v>32</v>
      </c>
      <c r="C559" s="10">
        <v>642</v>
      </c>
      <c r="D559" s="9" t="s">
        <v>19</v>
      </c>
      <c r="E559" s="3">
        <v>2500</v>
      </c>
      <c r="F559" s="10">
        <v>31</v>
      </c>
      <c r="G559">
        <v>27</v>
      </c>
      <c r="H559" s="3">
        <v>5000</v>
      </c>
      <c r="I559" s="3">
        <f>SalesData[[#This Row],[cost_price]]*SalesData[[#This Row],[sales_quantity]]</f>
        <v>67500</v>
      </c>
      <c r="J559" s="3">
        <v>135000</v>
      </c>
      <c r="K559" s="4">
        <f>((SalesData[[#This Row],[Total Profit]]/SalesData[[#This Row],[total_revenue]])*100)/100</f>
        <v>0.5</v>
      </c>
      <c r="L559" s="3">
        <f>SalesData[[#This Row],[total_revenue]]-SalesData[[#This Row],[Total Cost]]</f>
        <v>67500</v>
      </c>
      <c r="M559" s="4">
        <v>0.06</v>
      </c>
      <c r="N559" s="3">
        <v>4700</v>
      </c>
      <c r="O559" s="3">
        <f>IF(SalesData[[#This Row],[discount_given]] &gt; 0, SalesData[[#This Row],[sales_quantity]] * SalesData[[#This Row],[Discount_price]], 0)</f>
        <v>126900</v>
      </c>
      <c r="P559" s="4">
        <f>((SalesData[[#This Row],[Sales with discount]]/SalesData[[#This Row],[total_revenue]])*100)/100</f>
        <v>0.94</v>
      </c>
      <c r="Q559" t="s">
        <v>20</v>
      </c>
      <c r="R559" s="9" t="s">
        <v>21</v>
      </c>
      <c r="S559" s="9" t="s">
        <v>30</v>
      </c>
      <c r="T559" s="10">
        <v>22061</v>
      </c>
      <c r="U559" s="9" t="s">
        <v>23</v>
      </c>
      <c r="V559" s="9" t="s">
        <v>40</v>
      </c>
      <c r="W559" s="9" t="s">
        <v>25</v>
      </c>
    </row>
    <row r="560" spans="1:23" x14ac:dyDescent="0.25">
      <c r="A560" s="1">
        <v>44408</v>
      </c>
      <c r="B560" s="9" t="s">
        <v>26</v>
      </c>
      <c r="C560" s="10">
        <v>643</v>
      </c>
      <c r="D560" s="9" t="s">
        <v>19</v>
      </c>
      <c r="E560" s="3">
        <v>2500</v>
      </c>
      <c r="F560" s="10">
        <v>150</v>
      </c>
      <c r="G560">
        <v>86</v>
      </c>
      <c r="H560" s="3">
        <v>5000</v>
      </c>
      <c r="I560" s="3">
        <f>SalesData[[#This Row],[cost_price]]*SalesData[[#This Row],[sales_quantity]]</f>
        <v>215000</v>
      </c>
      <c r="J560" s="3">
        <v>430000</v>
      </c>
      <c r="K560" s="4">
        <f>((SalesData[[#This Row],[Total Profit]]/SalesData[[#This Row],[total_revenue]])*100)/100</f>
        <v>0.5</v>
      </c>
      <c r="L560" s="3">
        <f>SalesData[[#This Row],[total_revenue]]-SalesData[[#This Row],[Total Cost]]</f>
        <v>215000</v>
      </c>
      <c r="M560" s="4">
        <v>0.06</v>
      </c>
      <c r="N560" s="3">
        <v>4700</v>
      </c>
      <c r="O560" s="3">
        <f>IF(SalesData[[#This Row],[discount_given]] &gt; 0, SalesData[[#This Row],[sales_quantity]] * SalesData[[#This Row],[Discount_price]], 0)</f>
        <v>404200</v>
      </c>
      <c r="P560" s="4">
        <f>((SalesData[[#This Row],[Sales with discount]]/SalesData[[#This Row],[total_revenue]])*100)/100</f>
        <v>0.94</v>
      </c>
      <c r="Q560" t="s">
        <v>50</v>
      </c>
      <c r="R560" s="9" t="s">
        <v>42</v>
      </c>
      <c r="S560" s="9" t="s">
        <v>30</v>
      </c>
      <c r="T560" s="10">
        <v>21975</v>
      </c>
      <c r="U560" s="9" t="s">
        <v>23</v>
      </c>
      <c r="V560" s="9" t="s">
        <v>39</v>
      </c>
      <c r="W560" s="9" t="s">
        <v>25</v>
      </c>
    </row>
    <row r="561" spans="1:23" x14ac:dyDescent="0.25">
      <c r="A561" s="1">
        <v>44717</v>
      </c>
      <c r="B561" s="9" t="s">
        <v>49</v>
      </c>
      <c r="C561" s="10">
        <v>645</v>
      </c>
      <c r="D561" s="9" t="s">
        <v>27</v>
      </c>
      <c r="E561" s="3">
        <v>1500</v>
      </c>
      <c r="F561" s="10">
        <v>82</v>
      </c>
      <c r="G561">
        <v>1</v>
      </c>
      <c r="H561" s="3">
        <v>3000</v>
      </c>
      <c r="I561" s="3">
        <f>SalesData[[#This Row],[cost_price]]*SalesData[[#This Row],[sales_quantity]]</f>
        <v>1500</v>
      </c>
      <c r="J561" s="3">
        <v>3000</v>
      </c>
      <c r="K561" s="4">
        <f>((SalesData[[#This Row],[Total Profit]]/SalesData[[#This Row],[total_revenue]])*100)/100</f>
        <v>0.5</v>
      </c>
      <c r="L561" s="3">
        <f>SalesData[[#This Row],[total_revenue]]-SalesData[[#This Row],[Total Cost]]</f>
        <v>1500</v>
      </c>
      <c r="M561" s="4">
        <v>0.06</v>
      </c>
      <c r="N561" s="3">
        <v>2820</v>
      </c>
      <c r="O561" s="3">
        <f>IF(SalesData[[#This Row],[discount_given]] &gt; 0, SalesData[[#This Row],[sales_quantity]] * SalesData[[#This Row],[Discount_price]], 0)</f>
        <v>2820</v>
      </c>
      <c r="P561" s="4">
        <f>((SalesData[[#This Row],[Sales with discount]]/SalesData[[#This Row],[total_revenue]])*100)/100</f>
        <v>0.94</v>
      </c>
      <c r="Q561" t="s">
        <v>20</v>
      </c>
      <c r="R561" s="9" t="s">
        <v>29</v>
      </c>
      <c r="S561" s="9" t="s">
        <v>22</v>
      </c>
      <c r="T561" s="10">
        <v>22056</v>
      </c>
      <c r="U561" s="9" t="s">
        <v>36</v>
      </c>
      <c r="V561" s="9" t="s">
        <v>40</v>
      </c>
      <c r="W561" s="9" t="s">
        <v>25</v>
      </c>
    </row>
    <row r="562" spans="1:23" x14ac:dyDescent="0.25">
      <c r="A562" s="1">
        <v>44376</v>
      </c>
      <c r="B562" s="9" t="s">
        <v>32</v>
      </c>
      <c r="C562" s="10">
        <v>646</v>
      </c>
      <c r="D562" s="9" t="s">
        <v>19</v>
      </c>
      <c r="E562" s="3">
        <v>2500</v>
      </c>
      <c r="F562" s="10">
        <v>33</v>
      </c>
      <c r="G562">
        <v>8</v>
      </c>
      <c r="H562" s="3">
        <v>5000</v>
      </c>
      <c r="I562" s="3">
        <f>SalesData[[#This Row],[cost_price]]*SalesData[[#This Row],[sales_quantity]]</f>
        <v>20000</v>
      </c>
      <c r="J562" s="3">
        <v>40000</v>
      </c>
      <c r="K562" s="4">
        <f>((SalesData[[#This Row],[Total Profit]]/SalesData[[#This Row],[total_revenue]])*100)/100</f>
        <v>0.5</v>
      </c>
      <c r="L562" s="3">
        <f>SalesData[[#This Row],[total_revenue]]-SalesData[[#This Row],[Total Cost]]</f>
        <v>20000</v>
      </c>
      <c r="M562" s="4">
        <v>0</v>
      </c>
      <c r="N562" s="3">
        <v>5000</v>
      </c>
      <c r="O562" s="3">
        <f>IF(SalesData[[#This Row],[discount_given]] &gt; 0, SalesData[[#This Row],[sales_quantity]] * SalesData[[#This Row],[Discount_price]], 0)</f>
        <v>0</v>
      </c>
      <c r="P562" s="4">
        <f>((SalesData[[#This Row],[Sales with discount]]/SalesData[[#This Row],[total_revenue]])*100)/100</f>
        <v>0</v>
      </c>
      <c r="Q562" t="s">
        <v>20</v>
      </c>
      <c r="R562" s="9" t="s">
        <v>21</v>
      </c>
      <c r="S562" s="9" t="s">
        <v>35</v>
      </c>
      <c r="T562" s="10">
        <v>21556</v>
      </c>
      <c r="U562" s="9" t="s">
        <v>36</v>
      </c>
      <c r="V562" s="9" t="s">
        <v>40</v>
      </c>
      <c r="W562" s="9" t="s">
        <v>46</v>
      </c>
    </row>
    <row r="563" spans="1:23" x14ac:dyDescent="0.25">
      <c r="A563" s="1">
        <v>44735</v>
      </c>
      <c r="B563" s="9" t="s">
        <v>47</v>
      </c>
      <c r="C563" s="10">
        <v>648</v>
      </c>
      <c r="D563" s="9" t="s">
        <v>51</v>
      </c>
      <c r="E563" s="3">
        <v>1000</v>
      </c>
      <c r="F563" s="10">
        <v>34</v>
      </c>
      <c r="G563">
        <v>6</v>
      </c>
      <c r="H563" s="3">
        <v>2500</v>
      </c>
      <c r="I563" s="3">
        <f>SalesData[[#This Row],[cost_price]]*SalesData[[#This Row],[sales_quantity]]</f>
        <v>6000</v>
      </c>
      <c r="J563" s="3">
        <v>15000</v>
      </c>
      <c r="K563" s="4">
        <f>((SalesData[[#This Row],[Total Profit]]/SalesData[[#This Row],[total_revenue]])*100)/100</f>
        <v>0.6</v>
      </c>
      <c r="L563" s="3">
        <f>SalesData[[#This Row],[total_revenue]]-SalesData[[#This Row],[Total Cost]]</f>
        <v>9000</v>
      </c>
      <c r="M563" s="4">
        <v>0.03</v>
      </c>
      <c r="N563" s="3">
        <v>2425</v>
      </c>
      <c r="O563" s="3">
        <f>IF(SalesData[[#This Row],[discount_given]] &gt; 0, SalesData[[#This Row],[sales_quantity]] * SalesData[[#This Row],[Discount_price]], 0)</f>
        <v>14550</v>
      </c>
      <c r="P563" s="4">
        <f>((SalesData[[#This Row],[Sales with discount]]/SalesData[[#This Row],[total_revenue]])*100)/100</f>
        <v>0.97</v>
      </c>
      <c r="Q563" t="s">
        <v>20</v>
      </c>
      <c r="R563" s="9" t="s">
        <v>42</v>
      </c>
      <c r="S563" s="9" t="s">
        <v>30</v>
      </c>
      <c r="T563" s="10">
        <v>21726</v>
      </c>
      <c r="U563" s="9" t="s">
        <v>23</v>
      </c>
      <c r="V563" s="9" t="s">
        <v>40</v>
      </c>
      <c r="W563" s="9" t="s">
        <v>25</v>
      </c>
    </row>
    <row r="564" spans="1:23" x14ac:dyDescent="0.25">
      <c r="A564" s="1">
        <v>45233</v>
      </c>
      <c r="B564" s="9" t="s">
        <v>47</v>
      </c>
      <c r="C564" s="10">
        <v>650</v>
      </c>
      <c r="D564" s="9" t="s">
        <v>19</v>
      </c>
      <c r="E564" s="3">
        <v>2500</v>
      </c>
      <c r="F564" s="10">
        <v>73</v>
      </c>
      <c r="G564">
        <v>11</v>
      </c>
      <c r="H564" s="3">
        <v>5000</v>
      </c>
      <c r="I564" s="3">
        <f>SalesData[[#This Row],[cost_price]]*SalesData[[#This Row],[sales_quantity]]</f>
        <v>27500</v>
      </c>
      <c r="J564" s="3">
        <v>55000</v>
      </c>
      <c r="K564" s="4">
        <f>((SalesData[[#This Row],[Total Profit]]/SalesData[[#This Row],[total_revenue]])*100)/100</f>
        <v>0.5</v>
      </c>
      <c r="L564" s="3">
        <f>SalesData[[#This Row],[total_revenue]]-SalesData[[#This Row],[Total Cost]]</f>
        <v>27500</v>
      </c>
      <c r="M564" s="4">
        <v>0.01</v>
      </c>
      <c r="N564" s="3">
        <v>4950</v>
      </c>
      <c r="O564" s="3">
        <f>IF(SalesData[[#This Row],[discount_given]] &gt; 0, SalesData[[#This Row],[sales_quantity]] * SalesData[[#This Row],[Discount_price]], 0)</f>
        <v>54450</v>
      </c>
      <c r="P564" s="4">
        <f>((SalesData[[#This Row],[Sales with discount]]/SalesData[[#This Row],[total_revenue]])*100)/100</f>
        <v>0.99</v>
      </c>
      <c r="Q564" t="s">
        <v>33</v>
      </c>
      <c r="R564" s="9" t="s">
        <v>34</v>
      </c>
      <c r="S564" s="9" t="s">
        <v>22</v>
      </c>
      <c r="T564" s="10">
        <v>21223</v>
      </c>
      <c r="U564" s="9" t="s">
        <v>36</v>
      </c>
      <c r="V564" s="9" t="s">
        <v>24</v>
      </c>
      <c r="W564" s="9" t="s">
        <v>31</v>
      </c>
    </row>
    <row r="565" spans="1:23" x14ac:dyDescent="0.25">
      <c r="A565" s="1">
        <v>44564</v>
      </c>
      <c r="B565" s="9" t="s">
        <v>43</v>
      </c>
      <c r="C565" s="10">
        <v>651</v>
      </c>
      <c r="D565" s="9" t="s">
        <v>48</v>
      </c>
      <c r="E565" s="3">
        <v>1500</v>
      </c>
      <c r="F565" s="10">
        <v>109</v>
      </c>
      <c r="G565">
        <v>82</v>
      </c>
      <c r="H565" s="3">
        <v>3500</v>
      </c>
      <c r="I565" s="3">
        <f>SalesData[[#This Row],[cost_price]]*SalesData[[#This Row],[sales_quantity]]</f>
        <v>123000</v>
      </c>
      <c r="J565" s="3">
        <v>287000</v>
      </c>
      <c r="K565" s="4">
        <f>((SalesData[[#This Row],[Total Profit]]/SalesData[[#This Row],[total_revenue]])*100)/100</f>
        <v>0.5714285714285714</v>
      </c>
      <c r="L565" s="3">
        <f>SalesData[[#This Row],[total_revenue]]-SalesData[[#This Row],[Total Cost]]</f>
        <v>164000</v>
      </c>
      <c r="M565" s="4">
        <v>7.0000000000000007E-2</v>
      </c>
      <c r="N565" s="3">
        <v>3255</v>
      </c>
      <c r="O565" s="3">
        <f>IF(SalesData[[#This Row],[discount_given]] &gt; 0, SalesData[[#This Row],[sales_quantity]] * SalesData[[#This Row],[Discount_price]], 0)</f>
        <v>266910</v>
      </c>
      <c r="P565" s="4">
        <f>((SalesData[[#This Row],[Sales with discount]]/SalesData[[#This Row],[total_revenue]])*100)/100</f>
        <v>0.93</v>
      </c>
      <c r="Q565" t="s">
        <v>20</v>
      </c>
      <c r="R565" s="9" t="s">
        <v>21</v>
      </c>
      <c r="S565" s="9" t="s">
        <v>35</v>
      </c>
      <c r="T565" s="10">
        <v>22962</v>
      </c>
      <c r="U565" s="9" t="s">
        <v>23</v>
      </c>
      <c r="V565" s="9" t="s">
        <v>39</v>
      </c>
      <c r="W565" s="9" t="s">
        <v>25</v>
      </c>
    </row>
    <row r="566" spans="1:23" x14ac:dyDescent="0.25">
      <c r="A566" s="1">
        <v>44451</v>
      </c>
      <c r="B566" s="9" t="s">
        <v>41</v>
      </c>
      <c r="C566" s="10">
        <v>652</v>
      </c>
      <c r="D566" s="9" t="s">
        <v>48</v>
      </c>
      <c r="E566" s="3">
        <v>1500</v>
      </c>
      <c r="F566" s="10">
        <v>137</v>
      </c>
      <c r="G566">
        <v>96</v>
      </c>
      <c r="H566" s="3">
        <v>3500</v>
      </c>
      <c r="I566" s="3">
        <f>SalesData[[#This Row],[cost_price]]*SalesData[[#This Row],[sales_quantity]]</f>
        <v>144000</v>
      </c>
      <c r="J566" s="3">
        <v>336000</v>
      </c>
      <c r="K566" s="4">
        <f>((SalesData[[#This Row],[Total Profit]]/SalesData[[#This Row],[total_revenue]])*100)/100</f>
        <v>0.5714285714285714</v>
      </c>
      <c r="L566" s="3">
        <f>SalesData[[#This Row],[total_revenue]]-SalesData[[#This Row],[Total Cost]]</f>
        <v>192000</v>
      </c>
      <c r="M566" s="4">
        <v>0.03</v>
      </c>
      <c r="N566" s="3">
        <v>3395</v>
      </c>
      <c r="O566" s="3">
        <f>IF(SalesData[[#This Row],[discount_given]] &gt; 0, SalesData[[#This Row],[sales_quantity]] * SalesData[[#This Row],[Discount_price]], 0)</f>
        <v>325920</v>
      </c>
      <c r="P566" s="4">
        <f>((SalesData[[#This Row],[Sales with discount]]/SalesData[[#This Row],[total_revenue]])*100)/100</f>
        <v>0.97</v>
      </c>
      <c r="Q566" t="s">
        <v>38</v>
      </c>
      <c r="R566" s="9" t="s">
        <v>34</v>
      </c>
      <c r="S566" s="9" t="s">
        <v>22</v>
      </c>
      <c r="T566" s="10">
        <v>21958</v>
      </c>
      <c r="U566" s="9" t="s">
        <v>36</v>
      </c>
      <c r="V566" s="9" t="s">
        <v>40</v>
      </c>
      <c r="W566" s="9" t="s">
        <v>46</v>
      </c>
    </row>
    <row r="567" spans="1:23" x14ac:dyDescent="0.25">
      <c r="A567" s="1">
        <v>44643</v>
      </c>
      <c r="B567" s="9" t="s">
        <v>49</v>
      </c>
      <c r="C567" s="10">
        <v>653</v>
      </c>
      <c r="D567" s="9" t="s">
        <v>19</v>
      </c>
      <c r="E567" s="3">
        <v>2500</v>
      </c>
      <c r="F567" s="10">
        <v>67</v>
      </c>
      <c r="G567">
        <v>58</v>
      </c>
      <c r="H567" s="3">
        <v>5000</v>
      </c>
      <c r="I567" s="3">
        <f>SalesData[[#This Row],[cost_price]]*SalesData[[#This Row],[sales_quantity]]</f>
        <v>145000</v>
      </c>
      <c r="J567" s="3">
        <v>290000</v>
      </c>
      <c r="K567" s="4">
        <f>((SalesData[[#This Row],[Total Profit]]/SalesData[[#This Row],[total_revenue]])*100)/100</f>
        <v>0.5</v>
      </c>
      <c r="L567" s="3">
        <f>SalesData[[#This Row],[total_revenue]]-SalesData[[#This Row],[Total Cost]]</f>
        <v>145000</v>
      </c>
      <c r="M567" s="4">
        <v>0.01</v>
      </c>
      <c r="N567" s="3">
        <v>4950</v>
      </c>
      <c r="O567" s="3">
        <f>IF(SalesData[[#This Row],[discount_given]] &gt; 0, SalesData[[#This Row],[sales_quantity]] * SalesData[[#This Row],[Discount_price]], 0)</f>
        <v>287100</v>
      </c>
      <c r="P567" s="4">
        <f>((SalesData[[#This Row],[Sales with discount]]/SalesData[[#This Row],[total_revenue]])*100)/100</f>
        <v>0.99</v>
      </c>
      <c r="Q567" t="s">
        <v>33</v>
      </c>
      <c r="R567" s="9" t="s">
        <v>42</v>
      </c>
      <c r="S567" s="9" t="s">
        <v>30</v>
      </c>
      <c r="T567" s="10">
        <v>21816</v>
      </c>
      <c r="U567" s="9" t="s">
        <v>23</v>
      </c>
      <c r="V567" s="9" t="s">
        <v>39</v>
      </c>
      <c r="W567" s="9" t="s">
        <v>25</v>
      </c>
    </row>
    <row r="568" spans="1:23" x14ac:dyDescent="0.25">
      <c r="A568" s="1">
        <v>45075</v>
      </c>
      <c r="B568" s="9" t="s">
        <v>44</v>
      </c>
      <c r="C568" s="10">
        <v>654</v>
      </c>
      <c r="D568" s="9" t="s">
        <v>27</v>
      </c>
      <c r="E568" s="3">
        <v>1500</v>
      </c>
      <c r="F568" s="10">
        <v>83</v>
      </c>
      <c r="G568">
        <v>60</v>
      </c>
      <c r="H568" s="3">
        <v>3000</v>
      </c>
      <c r="I568" s="3">
        <f>SalesData[[#This Row],[cost_price]]*SalesData[[#This Row],[sales_quantity]]</f>
        <v>90000</v>
      </c>
      <c r="J568" s="3">
        <v>180000</v>
      </c>
      <c r="K568" s="4">
        <f>((SalesData[[#This Row],[Total Profit]]/SalesData[[#This Row],[total_revenue]])*100)/100</f>
        <v>0.5</v>
      </c>
      <c r="L568" s="3">
        <f>SalesData[[#This Row],[total_revenue]]-SalesData[[#This Row],[Total Cost]]</f>
        <v>90000</v>
      </c>
      <c r="M568" s="4">
        <v>0.03</v>
      </c>
      <c r="N568" s="3">
        <v>2910</v>
      </c>
      <c r="O568" s="3">
        <f>IF(SalesData[[#This Row],[discount_given]] &gt; 0, SalesData[[#This Row],[sales_quantity]] * SalesData[[#This Row],[Discount_price]], 0)</f>
        <v>174600</v>
      </c>
      <c r="P568" s="4">
        <f>((SalesData[[#This Row],[Sales with discount]]/SalesData[[#This Row],[total_revenue]])*100)/100</f>
        <v>0.97</v>
      </c>
      <c r="Q568" t="s">
        <v>33</v>
      </c>
      <c r="R568" s="9" t="s">
        <v>21</v>
      </c>
      <c r="S568" s="9" t="s">
        <v>35</v>
      </c>
      <c r="T568" s="10">
        <v>21577</v>
      </c>
      <c r="U568" s="9" t="s">
        <v>36</v>
      </c>
      <c r="V568" s="9" t="s">
        <v>39</v>
      </c>
      <c r="W568" s="9" t="s">
        <v>25</v>
      </c>
    </row>
    <row r="569" spans="1:23" x14ac:dyDescent="0.25">
      <c r="A569" s="1">
        <v>45040</v>
      </c>
      <c r="B569" s="9" t="s">
        <v>44</v>
      </c>
      <c r="C569" s="10">
        <v>655</v>
      </c>
      <c r="D569" s="9" t="s">
        <v>27</v>
      </c>
      <c r="E569" s="3">
        <v>1500</v>
      </c>
      <c r="F569" s="10">
        <v>25</v>
      </c>
      <c r="G569">
        <v>75</v>
      </c>
      <c r="H569" s="3">
        <v>3000</v>
      </c>
      <c r="I569" s="3">
        <f>SalesData[[#This Row],[cost_price]]*SalesData[[#This Row],[sales_quantity]]</f>
        <v>112500</v>
      </c>
      <c r="J569" s="3">
        <v>225000</v>
      </c>
      <c r="K569" s="4">
        <f>((SalesData[[#This Row],[Total Profit]]/SalesData[[#This Row],[total_revenue]])*100)/100</f>
        <v>0.5</v>
      </c>
      <c r="L569" s="3">
        <f>SalesData[[#This Row],[total_revenue]]-SalesData[[#This Row],[Total Cost]]</f>
        <v>112500</v>
      </c>
      <c r="M569" s="4">
        <v>0.1</v>
      </c>
      <c r="N569" s="3">
        <v>2700</v>
      </c>
      <c r="O569" s="3">
        <f>IF(SalesData[[#This Row],[discount_given]] &gt; 0, SalesData[[#This Row],[sales_quantity]] * SalesData[[#This Row],[Discount_price]], 0)</f>
        <v>202500</v>
      </c>
      <c r="P569" s="4">
        <f>((SalesData[[#This Row],[Sales with discount]]/SalesData[[#This Row],[total_revenue]])*100)/100</f>
        <v>0.9</v>
      </c>
      <c r="Q569" t="s">
        <v>38</v>
      </c>
      <c r="R569" s="9" t="s">
        <v>34</v>
      </c>
      <c r="S569" s="9" t="s">
        <v>30</v>
      </c>
      <c r="T569" s="10">
        <v>22101</v>
      </c>
      <c r="U569" s="9" t="s">
        <v>36</v>
      </c>
      <c r="V569" s="9" t="s">
        <v>39</v>
      </c>
      <c r="W569" s="9" t="s">
        <v>25</v>
      </c>
    </row>
    <row r="570" spans="1:23" x14ac:dyDescent="0.25">
      <c r="A570" s="1">
        <v>44422</v>
      </c>
      <c r="B570" s="9" t="s">
        <v>54</v>
      </c>
      <c r="C570" s="10">
        <v>657</v>
      </c>
      <c r="D570" s="9" t="s">
        <v>48</v>
      </c>
      <c r="E570" s="3">
        <v>1500</v>
      </c>
      <c r="F570" s="10">
        <v>140</v>
      </c>
      <c r="G570">
        <v>58</v>
      </c>
      <c r="H570" s="3">
        <v>3500</v>
      </c>
      <c r="I570" s="3">
        <f>SalesData[[#This Row],[cost_price]]*SalesData[[#This Row],[sales_quantity]]</f>
        <v>87000</v>
      </c>
      <c r="J570" s="3">
        <v>203000</v>
      </c>
      <c r="K570" s="4">
        <f>((SalesData[[#This Row],[Total Profit]]/SalesData[[#This Row],[total_revenue]])*100)/100</f>
        <v>0.5714285714285714</v>
      </c>
      <c r="L570" s="3">
        <f>SalesData[[#This Row],[total_revenue]]-SalesData[[#This Row],[Total Cost]]</f>
        <v>116000</v>
      </c>
      <c r="M570" s="4">
        <v>7.0000000000000007E-2</v>
      </c>
      <c r="N570" s="3">
        <v>3255</v>
      </c>
      <c r="O570" s="3">
        <f>IF(SalesData[[#This Row],[discount_given]] &gt; 0, SalesData[[#This Row],[sales_quantity]] * SalesData[[#This Row],[Discount_price]], 0)</f>
        <v>188790</v>
      </c>
      <c r="P570" s="4">
        <f>((SalesData[[#This Row],[Sales with discount]]/SalesData[[#This Row],[total_revenue]])*100)/100</f>
        <v>0.93</v>
      </c>
      <c r="Q570" t="s">
        <v>20</v>
      </c>
      <c r="R570" s="9" t="s">
        <v>42</v>
      </c>
      <c r="S570" s="9" t="s">
        <v>35</v>
      </c>
      <c r="T570" s="10">
        <v>21265</v>
      </c>
      <c r="U570" s="9" t="s">
        <v>36</v>
      </c>
      <c r="V570" s="9" t="s">
        <v>39</v>
      </c>
      <c r="W570" s="9" t="s">
        <v>25</v>
      </c>
    </row>
    <row r="571" spans="1:23" x14ac:dyDescent="0.25">
      <c r="A571" s="1">
        <v>45149</v>
      </c>
      <c r="B571" s="9" t="s">
        <v>52</v>
      </c>
      <c r="C571" s="10">
        <v>659</v>
      </c>
      <c r="D571" s="9" t="s">
        <v>45</v>
      </c>
      <c r="E571" s="3">
        <v>3000</v>
      </c>
      <c r="F571" s="10">
        <v>38</v>
      </c>
      <c r="G571">
        <v>18</v>
      </c>
      <c r="H571" s="3">
        <v>7000</v>
      </c>
      <c r="I571" s="3">
        <f>SalesData[[#This Row],[cost_price]]*SalesData[[#This Row],[sales_quantity]]</f>
        <v>54000</v>
      </c>
      <c r="J571" s="3">
        <v>126000</v>
      </c>
      <c r="K571" s="4">
        <f>((SalesData[[#This Row],[Total Profit]]/SalesData[[#This Row],[total_revenue]])*100)/100</f>
        <v>0.5714285714285714</v>
      </c>
      <c r="L571" s="3">
        <f>SalesData[[#This Row],[total_revenue]]-SalesData[[#This Row],[Total Cost]]</f>
        <v>72000</v>
      </c>
      <c r="M571" s="4">
        <v>0.05</v>
      </c>
      <c r="N571" s="3">
        <v>6650</v>
      </c>
      <c r="O571" s="3">
        <f>IF(SalesData[[#This Row],[discount_given]] &gt; 0, SalesData[[#This Row],[sales_quantity]] * SalesData[[#This Row],[Discount_price]], 0)</f>
        <v>119700</v>
      </c>
      <c r="P571" s="4">
        <f>((SalesData[[#This Row],[Sales with discount]]/SalesData[[#This Row],[total_revenue]])*100)/100</f>
        <v>0.95</v>
      </c>
      <c r="Q571" t="s">
        <v>28</v>
      </c>
      <c r="R571" s="9" t="s">
        <v>21</v>
      </c>
      <c r="S571" s="9" t="s">
        <v>35</v>
      </c>
      <c r="T571" s="10">
        <v>22561</v>
      </c>
      <c r="U571" s="9" t="s">
        <v>23</v>
      </c>
      <c r="V571" s="9" t="s">
        <v>24</v>
      </c>
      <c r="W571" s="9" t="s">
        <v>25</v>
      </c>
    </row>
    <row r="572" spans="1:23" x14ac:dyDescent="0.25">
      <c r="A572" s="1">
        <v>45226</v>
      </c>
      <c r="B572" s="9" t="s">
        <v>18</v>
      </c>
      <c r="C572" s="10">
        <v>660</v>
      </c>
      <c r="D572" s="9" t="s">
        <v>27</v>
      </c>
      <c r="E572" s="3">
        <v>1500</v>
      </c>
      <c r="F572" s="10">
        <v>35</v>
      </c>
      <c r="G572">
        <v>28</v>
      </c>
      <c r="H572" s="3">
        <v>3000</v>
      </c>
      <c r="I572" s="3">
        <f>SalesData[[#This Row],[cost_price]]*SalesData[[#This Row],[sales_quantity]]</f>
        <v>42000</v>
      </c>
      <c r="J572" s="3">
        <v>84000</v>
      </c>
      <c r="K572" s="4">
        <f>((SalesData[[#This Row],[Total Profit]]/SalesData[[#This Row],[total_revenue]])*100)/100</f>
        <v>0.5</v>
      </c>
      <c r="L572" s="3">
        <f>SalesData[[#This Row],[total_revenue]]-SalesData[[#This Row],[Total Cost]]</f>
        <v>42000</v>
      </c>
      <c r="M572" s="4">
        <v>7.0000000000000007E-2</v>
      </c>
      <c r="N572" s="3">
        <v>2790</v>
      </c>
      <c r="O572" s="3">
        <f>IF(SalesData[[#This Row],[discount_given]] &gt; 0, SalesData[[#This Row],[sales_quantity]] * SalesData[[#This Row],[Discount_price]], 0)</f>
        <v>78120</v>
      </c>
      <c r="P572" s="4">
        <f>((SalesData[[#This Row],[Sales with discount]]/SalesData[[#This Row],[total_revenue]])*100)/100</f>
        <v>0.93</v>
      </c>
      <c r="Q572" t="s">
        <v>38</v>
      </c>
      <c r="R572" s="9" t="s">
        <v>29</v>
      </c>
      <c r="S572" s="9" t="s">
        <v>35</v>
      </c>
      <c r="T572" s="10">
        <v>21658</v>
      </c>
      <c r="U572" s="9" t="s">
        <v>36</v>
      </c>
      <c r="V572" s="9" t="s">
        <v>24</v>
      </c>
      <c r="W572" s="9" t="s">
        <v>25</v>
      </c>
    </row>
    <row r="573" spans="1:23" x14ac:dyDescent="0.25">
      <c r="A573" s="1">
        <v>44917</v>
      </c>
      <c r="B573" s="9" t="s">
        <v>53</v>
      </c>
      <c r="C573" s="10">
        <v>661</v>
      </c>
      <c r="D573" s="9" t="s">
        <v>48</v>
      </c>
      <c r="E573" s="3">
        <v>1500</v>
      </c>
      <c r="F573" s="10">
        <v>48</v>
      </c>
      <c r="G573">
        <v>9</v>
      </c>
      <c r="H573" s="3">
        <v>3500</v>
      </c>
      <c r="I573" s="3">
        <f>SalesData[[#This Row],[cost_price]]*SalesData[[#This Row],[sales_quantity]]</f>
        <v>13500</v>
      </c>
      <c r="J573" s="3">
        <v>31500</v>
      </c>
      <c r="K573" s="4">
        <f>((SalesData[[#This Row],[Total Profit]]/SalesData[[#This Row],[total_revenue]])*100)/100</f>
        <v>0.5714285714285714</v>
      </c>
      <c r="L573" s="3">
        <f>SalesData[[#This Row],[total_revenue]]-SalesData[[#This Row],[Total Cost]]</f>
        <v>18000</v>
      </c>
      <c r="M573" s="4">
        <v>0.02</v>
      </c>
      <c r="N573" s="3">
        <v>3430</v>
      </c>
      <c r="O573" s="3">
        <f>IF(SalesData[[#This Row],[discount_given]] &gt; 0, SalesData[[#This Row],[sales_quantity]] * SalesData[[#This Row],[Discount_price]], 0)</f>
        <v>30870</v>
      </c>
      <c r="P573" s="4">
        <f>((SalesData[[#This Row],[Sales with discount]]/SalesData[[#This Row],[total_revenue]])*100)/100</f>
        <v>0.98</v>
      </c>
      <c r="Q573" t="s">
        <v>38</v>
      </c>
      <c r="R573" s="9" t="s">
        <v>21</v>
      </c>
      <c r="S573" s="9" t="s">
        <v>30</v>
      </c>
      <c r="T573" s="10">
        <v>22464</v>
      </c>
      <c r="U573" s="9" t="s">
        <v>36</v>
      </c>
      <c r="V573" s="9" t="s">
        <v>24</v>
      </c>
      <c r="W573" s="9" t="s">
        <v>31</v>
      </c>
    </row>
    <row r="574" spans="1:23" x14ac:dyDescent="0.25">
      <c r="A574" s="1">
        <v>44681</v>
      </c>
      <c r="B574" s="9" t="s">
        <v>32</v>
      </c>
      <c r="C574" s="10">
        <v>663</v>
      </c>
      <c r="D574" s="9" t="s">
        <v>51</v>
      </c>
      <c r="E574" s="3">
        <v>1000</v>
      </c>
      <c r="F574" s="10">
        <v>113</v>
      </c>
      <c r="G574">
        <v>6</v>
      </c>
      <c r="H574" s="3">
        <v>2500</v>
      </c>
      <c r="I574" s="3">
        <f>SalesData[[#This Row],[cost_price]]*SalesData[[#This Row],[sales_quantity]]</f>
        <v>6000</v>
      </c>
      <c r="J574" s="3">
        <v>15000</v>
      </c>
      <c r="K574" s="4">
        <f>((SalesData[[#This Row],[Total Profit]]/SalesData[[#This Row],[total_revenue]])*100)/100</f>
        <v>0.6</v>
      </c>
      <c r="L574" s="3">
        <f>SalesData[[#This Row],[total_revenue]]-SalesData[[#This Row],[Total Cost]]</f>
        <v>9000</v>
      </c>
      <c r="M574" s="4">
        <v>0.06</v>
      </c>
      <c r="N574" s="3">
        <v>2350</v>
      </c>
      <c r="O574" s="3">
        <f>IF(SalesData[[#This Row],[discount_given]] &gt; 0, SalesData[[#This Row],[sales_quantity]] * SalesData[[#This Row],[Discount_price]], 0)</f>
        <v>14100</v>
      </c>
      <c r="P574" s="4">
        <f>((SalesData[[#This Row],[Sales with discount]]/SalesData[[#This Row],[total_revenue]])*100)/100</f>
        <v>0.94</v>
      </c>
      <c r="Q574" t="s">
        <v>38</v>
      </c>
      <c r="R574" s="9" t="s">
        <v>29</v>
      </c>
      <c r="S574" s="9" t="s">
        <v>30</v>
      </c>
      <c r="T574" s="10">
        <v>22128</v>
      </c>
      <c r="U574" s="9" t="s">
        <v>23</v>
      </c>
      <c r="V574" s="9" t="s">
        <v>40</v>
      </c>
      <c r="W574" s="9" t="s">
        <v>25</v>
      </c>
    </row>
    <row r="575" spans="1:23" x14ac:dyDescent="0.25">
      <c r="A575" s="1">
        <v>44893</v>
      </c>
      <c r="B575" s="9" t="s">
        <v>53</v>
      </c>
      <c r="C575" s="10">
        <v>664</v>
      </c>
      <c r="D575" s="9" t="s">
        <v>48</v>
      </c>
      <c r="E575" s="3">
        <v>1500</v>
      </c>
      <c r="F575" s="10">
        <v>86</v>
      </c>
      <c r="G575">
        <v>62</v>
      </c>
      <c r="H575" s="3">
        <v>3500</v>
      </c>
      <c r="I575" s="3">
        <f>SalesData[[#This Row],[cost_price]]*SalesData[[#This Row],[sales_quantity]]</f>
        <v>93000</v>
      </c>
      <c r="J575" s="3">
        <v>217000</v>
      </c>
      <c r="K575" s="4">
        <f>((SalesData[[#This Row],[Total Profit]]/SalesData[[#This Row],[total_revenue]])*100)/100</f>
        <v>0.5714285714285714</v>
      </c>
      <c r="L575" s="3">
        <f>SalesData[[#This Row],[total_revenue]]-SalesData[[#This Row],[Total Cost]]</f>
        <v>124000</v>
      </c>
      <c r="M575" s="4">
        <v>0.04</v>
      </c>
      <c r="N575" s="3">
        <v>3360</v>
      </c>
      <c r="O575" s="3">
        <f>IF(SalesData[[#This Row],[discount_given]] &gt; 0, SalesData[[#This Row],[sales_quantity]] * SalesData[[#This Row],[Discount_price]], 0)</f>
        <v>208320</v>
      </c>
      <c r="P575" s="4">
        <f>((SalesData[[#This Row],[Sales with discount]]/SalesData[[#This Row],[total_revenue]])*100)/100</f>
        <v>0.96</v>
      </c>
      <c r="Q575" t="s">
        <v>28</v>
      </c>
      <c r="R575" s="9" t="s">
        <v>29</v>
      </c>
      <c r="S575" s="9" t="s">
        <v>30</v>
      </c>
      <c r="T575" s="10">
        <v>22325</v>
      </c>
      <c r="U575" s="9" t="s">
        <v>36</v>
      </c>
      <c r="V575" s="9" t="s">
        <v>24</v>
      </c>
      <c r="W575" s="9" t="s">
        <v>25</v>
      </c>
    </row>
    <row r="576" spans="1:23" x14ac:dyDescent="0.25">
      <c r="A576" s="1">
        <v>44356</v>
      </c>
      <c r="B576" s="9" t="s">
        <v>32</v>
      </c>
      <c r="C576" s="10">
        <v>665</v>
      </c>
      <c r="D576" s="9" t="s">
        <v>51</v>
      </c>
      <c r="E576" s="3">
        <v>1000</v>
      </c>
      <c r="F576" s="10">
        <v>82</v>
      </c>
      <c r="G576">
        <v>49</v>
      </c>
      <c r="H576" s="3">
        <v>2500</v>
      </c>
      <c r="I576" s="3">
        <f>SalesData[[#This Row],[cost_price]]*SalesData[[#This Row],[sales_quantity]]</f>
        <v>49000</v>
      </c>
      <c r="J576" s="3">
        <v>122500</v>
      </c>
      <c r="K576" s="4">
        <f>((SalesData[[#This Row],[Total Profit]]/SalesData[[#This Row],[total_revenue]])*100)/100</f>
        <v>0.6</v>
      </c>
      <c r="L576" s="3">
        <f>SalesData[[#This Row],[total_revenue]]-SalesData[[#This Row],[Total Cost]]</f>
        <v>73500</v>
      </c>
      <c r="M576" s="4">
        <v>0.03</v>
      </c>
      <c r="N576" s="3">
        <v>2425</v>
      </c>
      <c r="O576" s="3">
        <f>IF(SalesData[[#This Row],[discount_given]] &gt; 0, SalesData[[#This Row],[sales_quantity]] * SalesData[[#This Row],[Discount_price]], 0)</f>
        <v>118825</v>
      </c>
      <c r="P576" s="4">
        <f>((SalesData[[#This Row],[Sales with discount]]/SalesData[[#This Row],[total_revenue]])*100)/100</f>
        <v>0.97</v>
      </c>
      <c r="Q576" t="s">
        <v>50</v>
      </c>
      <c r="R576" s="9" t="s">
        <v>42</v>
      </c>
      <c r="S576" s="9" t="s">
        <v>30</v>
      </c>
      <c r="T576" s="10">
        <v>22857</v>
      </c>
      <c r="U576" s="9" t="s">
        <v>23</v>
      </c>
      <c r="V576" s="9" t="s">
        <v>39</v>
      </c>
      <c r="W576" s="9" t="s">
        <v>25</v>
      </c>
    </row>
    <row r="577" spans="1:23" x14ac:dyDescent="0.25">
      <c r="A577" s="1">
        <v>44712</v>
      </c>
      <c r="B577" s="9" t="s">
        <v>52</v>
      </c>
      <c r="C577" s="10">
        <v>667</v>
      </c>
      <c r="D577" s="9" t="s">
        <v>27</v>
      </c>
      <c r="E577" s="3">
        <v>1500</v>
      </c>
      <c r="F577" s="10">
        <v>129</v>
      </c>
      <c r="G577">
        <v>11</v>
      </c>
      <c r="H577" s="3">
        <v>3000</v>
      </c>
      <c r="I577" s="3">
        <f>SalesData[[#This Row],[cost_price]]*SalesData[[#This Row],[sales_quantity]]</f>
        <v>16500</v>
      </c>
      <c r="J577" s="3">
        <v>33000</v>
      </c>
      <c r="K577" s="4">
        <f>((SalesData[[#This Row],[Total Profit]]/SalesData[[#This Row],[total_revenue]])*100)/100</f>
        <v>0.5</v>
      </c>
      <c r="L577" s="3">
        <f>SalesData[[#This Row],[total_revenue]]-SalesData[[#This Row],[Total Cost]]</f>
        <v>16500</v>
      </c>
      <c r="M577" s="4">
        <v>0.01</v>
      </c>
      <c r="N577" s="3">
        <v>2970</v>
      </c>
      <c r="O577" s="3">
        <f>IF(SalesData[[#This Row],[discount_given]] &gt; 0, SalesData[[#This Row],[sales_quantity]] * SalesData[[#This Row],[Discount_price]], 0)</f>
        <v>32670</v>
      </c>
      <c r="P577" s="4">
        <f>((SalesData[[#This Row],[Sales with discount]]/SalesData[[#This Row],[total_revenue]])*100)/100</f>
        <v>0.99</v>
      </c>
      <c r="Q577" t="s">
        <v>28</v>
      </c>
      <c r="R577" s="9" t="s">
        <v>29</v>
      </c>
      <c r="S577" s="9" t="s">
        <v>22</v>
      </c>
      <c r="T577" s="10">
        <v>21987</v>
      </c>
      <c r="U577" s="9" t="s">
        <v>36</v>
      </c>
      <c r="V577" s="9" t="s">
        <v>24</v>
      </c>
      <c r="W577" s="9" t="s">
        <v>25</v>
      </c>
    </row>
    <row r="578" spans="1:23" x14ac:dyDescent="0.25">
      <c r="A578" s="1">
        <v>44534</v>
      </c>
      <c r="B578" s="9" t="s">
        <v>18</v>
      </c>
      <c r="C578" s="10">
        <v>668</v>
      </c>
      <c r="D578" s="9" t="s">
        <v>48</v>
      </c>
      <c r="E578" s="3">
        <v>1500</v>
      </c>
      <c r="F578" s="10">
        <v>47</v>
      </c>
      <c r="G578">
        <v>42</v>
      </c>
      <c r="H578" s="3">
        <v>3500</v>
      </c>
      <c r="I578" s="3">
        <f>SalesData[[#This Row],[cost_price]]*SalesData[[#This Row],[sales_quantity]]</f>
        <v>63000</v>
      </c>
      <c r="J578" s="3">
        <v>147000</v>
      </c>
      <c r="K578" s="4">
        <f>((SalesData[[#This Row],[Total Profit]]/SalesData[[#This Row],[total_revenue]])*100)/100</f>
        <v>0.5714285714285714</v>
      </c>
      <c r="L578" s="3">
        <f>SalesData[[#This Row],[total_revenue]]-SalesData[[#This Row],[Total Cost]]</f>
        <v>84000</v>
      </c>
      <c r="M578" s="4">
        <v>0.01</v>
      </c>
      <c r="N578" s="3">
        <v>3465</v>
      </c>
      <c r="O578" s="3">
        <f>IF(SalesData[[#This Row],[discount_given]] &gt; 0, SalesData[[#This Row],[sales_quantity]] * SalesData[[#This Row],[Discount_price]], 0)</f>
        <v>145530</v>
      </c>
      <c r="P578" s="4">
        <f>((SalesData[[#This Row],[Sales with discount]]/SalesData[[#This Row],[total_revenue]])*100)/100</f>
        <v>0.99</v>
      </c>
      <c r="Q578" t="s">
        <v>50</v>
      </c>
      <c r="R578" s="9" t="s">
        <v>29</v>
      </c>
      <c r="S578" s="9" t="s">
        <v>22</v>
      </c>
      <c r="T578" s="10">
        <v>22597</v>
      </c>
      <c r="U578" s="9" t="s">
        <v>23</v>
      </c>
      <c r="V578" s="9" t="s">
        <v>24</v>
      </c>
      <c r="W578" s="9" t="s">
        <v>46</v>
      </c>
    </row>
    <row r="579" spans="1:23" x14ac:dyDescent="0.25">
      <c r="A579" s="1">
        <v>44987</v>
      </c>
      <c r="B579" s="9" t="s">
        <v>53</v>
      </c>
      <c r="C579" s="10">
        <v>669</v>
      </c>
      <c r="D579" s="9" t="s">
        <v>27</v>
      </c>
      <c r="E579" s="3">
        <v>1500</v>
      </c>
      <c r="F579" s="10">
        <v>92</v>
      </c>
      <c r="G579">
        <v>6</v>
      </c>
      <c r="H579" s="3">
        <v>3000</v>
      </c>
      <c r="I579" s="3">
        <f>SalesData[[#This Row],[cost_price]]*SalesData[[#This Row],[sales_quantity]]</f>
        <v>9000</v>
      </c>
      <c r="J579" s="3">
        <v>18000</v>
      </c>
      <c r="K579" s="4">
        <f>((SalesData[[#This Row],[Total Profit]]/SalesData[[#This Row],[total_revenue]])*100)/100</f>
        <v>0.5</v>
      </c>
      <c r="L579" s="3">
        <f>SalesData[[#This Row],[total_revenue]]-SalesData[[#This Row],[Total Cost]]</f>
        <v>9000</v>
      </c>
      <c r="M579" s="4">
        <v>7.0000000000000007E-2</v>
      </c>
      <c r="N579" s="3">
        <v>2790</v>
      </c>
      <c r="O579" s="3">
        <f>IF(SalesData[[#This Row],[discount_given]] &gt; 0, SalesData[[#This Row],[sales_quantity]] * SalesData[[#This Row],[Discount_price]], 0)</f>
        <v>16740</v>
      </c>
      <c r="P579" s="4">
        <f>((SalesData[[#This Row],[Sales with discount]]/SalesData[[#This Row],[total_revenue]])*100)/100</f>
        <v>0.93</v>
      </c>
      <c r="Q579" t="s">
        <v>38</v>
      </c>
      <c r="R579" s="9" t="s">
        <v>42</v>
      </c>
      <c r="S579" s="9" t="s">
        <v>30</v>
      </c>
      <c r="T579" s="10">
        <v>21366</v>
      </c>
      <c r="U579" s="9" t="s">
        <v>36</v>
      </c>
      <c r="V579" s="9" t="s">
        <v>39</v>
      </c>
      <c r="W579" s="9" t="s">
        <v>46</v>
      </c>
    </row>
    <row r="580" spans="1:23" x14ac:dyDescent="0.25">
      <c r="A580" s="1">
        <v>44629</v>
      </c>
      <c r="B580" s="9" t="s">
        <v>32</v>
      </c>
      <c r="C580" s="10">
        <v>670</v>
      </c>
      <c r="D580" s="9" t="s">
        <v>48</v>
      </c>
      <c r="E580" s="3">
        <v>1500</v>
      </c>
      <c r="F580" s="10">
        <v>134</v>
      </c>
      <c r="G580">
        <v>66</v>
      </c>
      <c r="H580" s="3">
        <v>3500</v>
      </c>
      <c r="I580" s="3">
        <f>SalesData[[#This Row],[cost_price]]*SalesData[[#This Row],[sales_quantity]]</f>
        <v>99000</v>
      </c>
      <c r="J580" s="3">
        <v>231000</v>
      </c>
      <c r="K580" s="4">
        <f>((SalesData[[#This Row],[Total Profit]]/SalesData[[#This Row],[total_revenue]])*100)/100</f>
        <v>0.5714285714285714</v>
      </c>
      <c r="L580" s="3">
        <f>SalesData[[#This Row],[total_revenue]]-SalesData[[#This Row],[Total Cost]]</f>
        <v>132000</v>
      </c>
      <c r="M580" s="4">
        <v>0.09</v>
      </c>
      <c r="N580" s="3">
        <v>3185</v>
      </c>
      <c r="O580" s="3">
        <f>IF(SalesData[[#This Row],[discount_given]] &gt; 0, SalesData[[#This Row],[sales_quantity]] * SalesData[[#This Row],[Discount_price]], 0)</f>
        <v>210210</v>
      </c>
      <c r="P580" s="4">
        <f>((SalesData[[#This Row],[Sales with discount]]/SalesData[[#This Row],[total_revenue]])*100)/100</f>
        <v>0.91</v>
      </c>
      <c r="Q580" t="s">
        <v>20</v>
      </c>
      <c r="R580" s="9" t="s">
        <v>34</v>
      </c>
      <c r="S580" s="9" t="s">
        <v>35</v>
      </c>
      <c r="T580" s="10">
        <v>22760</v>
      </c>
      <c r="U580" s="9" t="s">
        <v>36</v>
      </c>
      <c r="V580" s="9" t="s">
        <v>24</v>
      </c>
      <c r="W580" s="9" t="s">
        <v>31</v>
      </c>
    </row>
    <row r="581" spans="1:23" x14ac:dyDescent="0.25">
      <c r="A581" s="1">
        <v>44914</v>
      </c>
      <c r="B581" s="9" t="s">
        <v>26</v>
      </c>
      <c r="C581" s="10">
        <v>671</v>
      </c>
      <c r="D581" s="9" t="s">
        <v>51</v>
      </c>
      <c r="E581" s="3">
        <v>1000</v>
      </c>
      <c r="F581" s="10">
        <v>57</v>
      </c>
      <c r="G581">
        <v>57</v>
      </c>
      <c r="H581" s="3">
        <v>2500</v>
      </c>
      <c r="I581" s="3">
        <f>SalesData[[#This Row],[cost_price]]*SalesData[[#This Row],[sales_quantity]]</f>
        <v>57000</v>
      </c>
      <c r="J581" s="3">
        <v>142500</v>
      </c>
      <c r="K581" s="4">
        <f>((SalesData[[#This Row],[Total Profit]]/SalesData[[#This Row],[total_revenue]])*100)/100</f>
        <v>0.6</v>
      </c>
      <c r="L581" s="3">
        <f>SalesData[[#This Row],[total_revenue]]-SalesData[[#This Row],[Total Cost]]</f>
        <v>85500</v>
      </c>
      <c r="M581" s="4">
        <v>7.0000000000000007E-2</v>
      </c>
      <c r="N581" s="3">
        <v>2325</v>
      </c>
      <c r="O581" s="3">
        <f>IF(SalesData[[#This Row],[discount_given]] &gt; 0, SalesData[[#This Row],[sales_quantity]] * SalesData[[#This Row],[Discount_price]], 0)</f>
        <v>132525</v>
      </c>
      <c r="P581" s="4">
        <f>((SalesData[[#This Row],[Sales with discount]]/SalesData[[#This Row],[total_revenue]])*100)/100</f>
        <v>0.93</v>
      </c>
      <c r="Q581" t="s">
        <v>33</v>
      </c>
      <c r="R581" s="9" t="s">
        <v>21</v>
      </c>
      <c r="S581" s="9" t="s">
        <v>22</v>
      </c>
      <c r="T581" s="10">
        <v>21160</v>
      </c>
      <c r="U581" s="9" t="s">
        <v>23</v>
      </c>
      <c r="V581" s="9" t="s">
        <v>24</v>
      </c>
      <c r="W581" s="9" t="s">
        <v>25</v>
      </c>
    </row>
    <row r="582" spans="1:23" x14ac:dyDescent="0.25">
      <c r="A582" s="1">
        <v>44442</v>
      </c>
      <c r="B582" s="9" t="s">
        <v>37</v>
      </c>
      <c r="C582" s="10">
        <v>673</v>
      </c>
      <c r="D582" s="9" t="s">
        <v>19</v>
      </c>
      <c r="E582" s="3">
        <v>2500</v>
      </c>
      <c r="F582" s="10">
        <v>149</v>
      </c>
      <c r="G582">
        <v>97</v>
      </c>
      <c r="H582" s="3">
        <v>5000</v>
      </c>
      <c r="I582" s="3">
        <f>SalesData[[#This Row],[cost_price]]*SalesData[[#This Row],[sales_quantity]]</f>
        <v>242500</v>
      </c>
      <c r="J582" s="3">
        <v>485000</v>
      </c>
      <c r="K582" s="4">
        <f>((SalesData[[#This Row],[Total Profit]]/SalesData[[#This Row],[total_revenue]])*100)/100</f>
        <v>0.5</v>
      </c>
      <c r="L582" s="3">
        <f>SalesData[[#This Row],[total_revenue]]-SalesData[[#This Row],[Total Cost]]</f>
        <v>242500</v>
      </c>
      <c r="M582" s="4">
        <v>0.03</v>
      </c>
      <c r="N582" s="3">
        <v>4850</v>
      </c>
      <c r="O582" s="3">
        <f>IF(SalesData[[#This Row],[discount_given]] &gt; 0, SalesData[[#This Row],[sales_quantity]] * SalesData[[#This Row],[Discount_price]], 0)</f>
        <v>470450</v>
      </c>
      <c r="P582" s="4">
        <f>((SalesData[[#This Row],[Sales with discount]]/SalesData[[#This Row],[total_revenue]])*100)/100</f>
        <v>0.97</v>
      </c>
      <c r="Q582" t="s">
        <v>38</v>
      </c>
      <c r="R582" s="9" t="s">
        <v>29</v>
      </c>
      <c r="S582" s="9" t="s">
        <v>22</v>
      </c>
      <c r="T582" s="10">
        <v>21195</v>
      </c>
      <c r="U582" s="9" t="s">
        <v>23</v>
      </c>
      <c r="V582" s="9" t="s">
        <v>24</v>
      </c>
      <c r="W582" s="9" t="s">
        <v>46</v>
      </c>
    </row>
    <row r="583" spans="1:23" x14ac:dyDescent="0.25">
      <c r="A583" s="1">
        <v>44881</v>
      </c>
      <c r="B583" s="9" t="s">
        <v>54</v>
      </c>
      <c r="C583" s="10">
        <v>676</v>
      </c>
      <c r="D583" s="9" t="s">
        <v>51</v>
      </c>
      <c r="E583" s="3">
        <v>1000</v>
      </c>
      <c r="F583" s="10">
        <v>30</v>
      </c>
      <c r="G583">
        <v>2</v>
      </c>
      <c r="H583" s="3">
        <v>2500</v>
      </c>
      <c r="I583" s="3">
        <f>SalesData[[#This Row],[cost_price]]*SalesData[[#This Row],[sales_quantity]]</f>
        <v>2000</v>
      </c>
      <c r="J583" s="3">
        <v>5000</v>
      </c>
      <c r="K583" s="4">
        <f>((SalesData[[#This Row],[Total Profit]]/SalesData[[#This Row],[total_revenue]])*100)/100</f>
        <v>0.6</v>
      </c>
      <c r="L583" s="3">
        <f>SalesData[[#This Row],[total_revenue]]-SalesData[[#This Row],[Total Cost]]</f>
        <v>3000</v>
      </c>
      <c r="M583" s="4">
        <v>0.06</v>
      </c>
      <c r="N583" s="3">
        <v>2350</v>
      </c>
      <c r="O583" s="3">
        <f>IF(SalesData[[#This Row],[discount_given]] &gt; 0, SalesData[[#This Row],[sales_quantity]] * SalesData[[#This Row],[Discount_price]], 0)</f>
        <v>4700</v>
      </c>
      <c r="P583" s="4">
        <f>((SalesData[[#This Row],[Sales with discount]]/SalesData[[#This Row],[total_revenue]])*100)/100</f>
        <v>0.94</v>
      </c>
      <c r="Q583" t="s">
        <v>33</v>
      </c>
      <c r="R583" s="9" t="s">
        <v>21</v>
      </c>
      <c r="S583" s="9" t="s">
        <v>35</v>
      </c>
      <c r="T583" s="10">
        <v>21747</v>
      </c>
      <c r="U583" s="9" t="s">
        <v>23</v>
      </c>
      <c r="V583" s="9" t="s">
        <v>40</v>
      </c>
      <c r="W583" s="9" t="s">
        <v>25</v>
      </c>
    </row>
    <row r="584" spans="1:23" x14ac:dyDescent="0.25">
      <c r="A584" s="1">
        <v>44864</v>
      </c>
      <c r="B584" s="9" t="s">
        <v>54</v>
      </c>
      <c r="C584" s="10">
        <v>678</v>
      </c>
      <c r="D584" s="9" t="s">
        <v>45</v>
      </c>
      <c r="E584" s="3">
        <v>3000</v>
      </c>
      <c r="F584" s="10">
        <v>122</v>
      </c>
      <c r="G584">
        <v>91</v>
      </c>
      <c r="H584" s="3">
        <v>7000</v>
      </c>
      <c r="I584" s="3">
        <f>SalesData[[#This Row],[cost_price]]*SalesData[[#This Row],[sales_quantity]]</f>
        <v>273000</v>
      </c>
      <c r="J584" s="3">
        <v>637000</v>
      </c>
      <c r="K584" s="4">
        <f>((SalesData[[#This Row],[Total Profit]]/SalesData[[#This Row],[total_revenue]])*100)/100</f>
        <v>0.5714285714285714</v>
      </c>
      <c r="L584" s="3">
        <f>SalesData[[#This Row],[total_revenue]]-SalesData[[#This Row],[Total Cost]]</f>
        <v>364000</v>
      </c>
      <c r="M584" s="4">
        <v>0.01</v>
      </c>
      <c r="N584" s="3">
        <v>6930</v>
      </c>
      <c r="O584" s="3">
        <f>IF(SalesData[[#This Row],[discount_given]] &gt; 0, SalesData[[#This Row],[sales_quantity]] * SalesData[[#This Row],[Discount_price]], 0)</f>
        <v>630630</v>
      </c>
      <c r="P584" s="4">
        <f>((SalesData[[#This Row],[Sales with discount]]/SalesData[[#This Row],[total_revenue]])*100)/100</f>
        <v>0.99</v>
      </c>
      <c r="Q584" t="s">
        <v>33</v>
      </c>
      <c r="R584" s="9" t="s">
        <v>42</v>
      </c>
      <c r="S584" s="9" t="s">
        <v>22</v>
      </c>
      <c r="T584" s="10">
        <v>22642</v>
      </c>
      <c r="U584" s="9" t="s">
        <v>36</v>
      </c>
      <c r="V584" s="9" t="s">
        <v>24</v>
      </c>
      <c r="W584" s="9" t="s">
        <v>46</v>
      </c>
    </row>
    <row r="585" spans="1:23" x14ac:dyDescent="0.25">
      <c r="A585" s="1">
        <v>45032</v>
      </c>
      <c r="B585" s="9" t="s">
        <v>49</v>
      </c>
      <c r="C585" s="10">
        <v>679</v>
      </c>
      <c r="D585" s="9" t="s">
        <v>51</v>
      </c>
      <c r="E585" s="3">
        <v>1000</v>
      </c>
      <c r="F585" s="10">
        <v>35</v>
      </c>
      <c r="G585">
        <v>84</v>
      </c>
      <c r="H585" s="3">
        <v>2500</v>
      </c>
      <c r="I585" s="3">
        <f>SalesData[[#This Row],[cost_price]]*SalesData[[#This Row],[sales_quantity]]</f>
        <v>84000</v>
      </c>
      <c r="J585" s="3">
        <v>210000</v>
      </c>
      <c r="K585" s="4">
        <f>((SalesData[[#This Row],[Total Profit]]/SalesData[[#This Row],[total_revenue]])*100)/100</f>
        <v>0.6</v>
      </c>
      <c r="L585" s="3">
        <f>SalesData[[#This Row],[total_revenue]]-SalesData[[#This Row],[Total Cost]]</f>
        <v>126000</v>
      </c>
      <c r="M585" s="4">
        <v>0.05</v>
      </c>
      <c r="N585" s="3">
        <v>2375</v>
      </c>
      <c r="O585" s="3">
        <f>IF(SalesData[[#This Row],[discount_given]] &gt; 0, SalesData[[#This Row],[sales_quantity]] * SalesData[[#This Row],[Discount_price]], 0)</f>
        <v>199500</v>
      </c>
      <c r="P585" s="4">
        <f>((SalesData[[#This Row],[Sales with discount]]/SalesData[[#This Row],[total_revenue]])*100)/100</f>
        <v>0.95</v>
      </c>
      <c r="Q585" t="s">
        <v>38</v>
      </c>
      <c r="R585" s="9" t="s">
        <v>21</v>
      </c>
      <c r="S585" s="9" t="s">
        <v>35</v>
      </c>
      <c r="T585" s="10">
        <v>22322</v>
      </c>
      <c r="U585" s="9" t="s">
        <v>23</v>
      </c>
      <c r="V585" s="9" t="s">
        <v>40</v>
      </c>
      <c r="W585" s="9" t="s">
        <v>31</v>
      </c>
    </row>
    <row r="586" spans="1:23" x14ac:dyDescent="0.25">
      <c r="A586" s="1">
        <v>44475</v>
      </c>
      <c r="B586" s="9" t="s">
        <v>43</v>
      </c>
      <c r="C586" s="10">
        <v>680</v>
      </c>
      <c r="D586" s="9" t="s">
        <v>51</v>
      </c>
      <c r="E586" s="3">
        <v>1000</v>
      </c>
      <c r="F586" s="10">
        <v>99</v>
      </c>
      <c r="G586">
        <v>15</v>
      </c>
      <c r="H586" s="3">
        <v>2500</v>
      </c>
      <c r="I586" s="3">
        <f>SalesData[[#This Row],[cost_price]]*SalesData[[#This Row],[sales_quantity]]</f>
        <v>15000</v>
      </c>
      <c r="J586" s="3">
        <v>37500</v>
      </c>
      <c r="K586" s="4">
        <f>((SalesData[[#This Row],[Total Profit]]/SalesData[[#This Row],[total_revenue]])*100)/100</f>
        <v>0.6</v>
      </c>
      <c r="L586" s="3">
        <f>SalesData[[#This Row],[total_revenue]]-SalesData[[#This Row],[Total Cost]]</f>
        <v>22500</v>
      </c>
      <c r="M586" s="4">
        <v>0.05</v>
      </c>
      <c r="N586" s="3">
        <v>2375</v>
      </c>
      <c r="O586" s="3">
        <f>IF(SalesData[[#This Row],[discount_given]] &gt; 0, SalesData[[#This Row],[sales_quantity]] * SalesData[[#This Row],[Discount_price]], 0)</f>
        <v>35625</v>
      </c>
      <c r="P586" s="4">
        <f>((SalesData[[#This Row],[Sales with discount]]/SalesData[[#This Row],[total_revenue]])*100)/100</f>
        <v>0.95</v>
      </c>
      <c r="Q586" t="s">
        <v>38</v>
      </c>
      <c r="R586" s="9" t="s">
        <v>21</v>
      </c>
      <c r="S586" s="9" t="s">
        <v>30</v>
      </c>
      <c r="T586" s="10">
        <v>22955</v>
      </c>
      <c r="U586" s="9" t="s">
        <v>36</v>
      </c>
      <c r="V586" s="9" t="s">
        <v>40</v>
      </c>
      <c r="W586" s="9" t="s">
        <v>31</v>
      </c>
    </row>
    <row r="587" spans="1:23" x14ac:dyDescent="0.25">
      <c r="A587" s="1">
        <v>44408</v>
      </c>
      <c r="B587" s="9" t="s">
        <v>54</v>
      </c>
      <c r="C587" s="10">
        <v>681</v>
      </c>
      <c r="D587" s="9" t="s">
        <v>51</v>
      </c>
      <c r="E587" s="3">
        <v>1000</v>
      </c>
      <c r="F587" s="10">
        <v>149</v>
      </c>
      <c r="G587">
        <v>62</v>
      </c>
      <c r="H587" s="3">
        <v>2500</v>
      </c>
      <c r="I587" s="3">
        <f>SalesData[[#This Row],[cost_price]]*SalesData[[#This Row],[sales_quantity]]</f>
        <v>62000</v>
      </c>
      <c r="J587" s="3">
        <v>155000</v>
      </c>
      <c r="K587" s="4">
        <f>((SalesData[[#This Row],[Total Profit]]/SalesData[[#This Row],[total_revenue]])*100)/100</f>
        <v>0.6</v>
      </c>
      <c r="L587" s="3">
        <f>SalesData[[#This Row],[total_revenue]]-SalesData[[#This Row],[Total Cost]]</f>
        <v>93000</v>
      </c>
      <c r="M587" s="4">
        <v>0.06</v>
      </c>
      <c r="N587" s="3">
        <v>2350</v>
      </c>
      <c r="O587" s="3">
        <f>IF(SalesData[[#This Row],[discount_given]] &gt; 0, SalesData[[#This Row],[sales_quantity]] * SalesData[[#This Row],[Discount_price]], 0)</f>
        <v>145700</v>
      </c>
      <c r="P587" s="4">
        <f>((SalesData[[#This Row],[Sales with discount]]/SalesData[[#This Row],[total_revenue]])*100)/100</f>
        <v>0.94</v>
      </c>
      <c r="Q587" t="s">
        <v>33</v>
      </c>
      <c r="R587" s="9" t="s">
        <v>29</v>
      </c>
      <c r="S587" s="9" t="s">
        <v>35</v>
      </c>
      <c r="T587" s="10">
        <v>21293</v>
      </c>
      <c r="U587" s="9" t="s">
        <v>23</v>
      </c>
      <c r="V587" s="9" t="s">
        <v>40</v>
      </c>
      <c r="W587" s="9" t="s">
        <v>25</v>
      </c>
    </row>
    <row r="588" spans="1:23" x14ac:dyDescent="0.25">
      <c r="A588" s="1">
        <v>44583</v>
      </c>
      <c r="B588" s="9" t="s">
        <v>54</v>
      </c>
      <c r="C588" s="10">
        <v>682</v>
      </c>
      <c r="D588" s="9" t="s">
        <v>48</v>
      </c>
      <c r="E588" s="3">
        <v>1500</v>
      </c>
      <c r="F588" s="10">
        <v>76</v>
      </c>
      <c r="G588">
        <v>87</v>
      </c>
      <c r="H588" s="3">
        <v>3500</v>
      </c>
      <c r="I588" s="3">
        <f>SalesData[[#This Row],[cost_price]]*SalesData[[#This Row],[sales_quantity]]</f>
        <v>130500</v>
      </c>
      <c r="J588" s="3">
        <v>304500</v>
      </c>
      <c r="K588" s="4">
        <f>((SalesData[[#This Row],[Total Profit]]/SalesData[[#This Row],[total_revenue]])*100)/100</f>
        <v>0.5714285714285714</v>
      </c>
      <c r="L588" s="3">
        <f>SalesData[[#This Row],[total_revenue]]-SalesData[[#This Row],[Total Cost]]</f>
        <v>174000</v>
      </c>
      <c r="M588" s="4">
        <v>0.05</v>
      </c>
      <c r="N588" s="3">
        <v>3325</v>
      </c>
      <c r="O588" s="3">
        <f>IF(SalesData[[#This Row],[discount_given]] &gt; 0, SalesData[[#This Row],[sales_quantity]] * SalesData[[#This Row],[Discount_price]], 0)</f>
        <v>289275</v>
      </c>
      <c r="P588" s="4">
        <f>((SalesData[[#This Row],[Sales with discount]]/SalesData[[#This Row],[total_revenue]])*100)/100</f>
        <v>0.95</v>
      </c>
      <c r="Q588" t="s">
        <v>33</v>
      </c>
      <c r="R588" s="9" t="s">
        <v>29</v>
      </c>
      <c r="S588" s="9" t="s">
        <v>22</v>
      </c>
      <c r="T588" s="10">
        <v>21575</v>
      </c>
      <c r="U588" s="9" t="s">
        <v>36</v>
      </c>
      <c r="V588" s="9" t="s">
        <v>39</v>
      </c>
      <c r="W588" s="9" t="s">
        <v>25</v>
      </c>
    </row>
    <row r="589" spans="1:23" x14ac:dyDescent="0.25">
      <c r="A589" s="1">
        <v>44421</v>
      </c>
      <c r="B589" s="9" t="s">
        <v>44</v>
      </c>
      <c r="C589" s="10">
        <v>683</v>
      </c>
      <c r="D589" s="9" t="s">
        <v>51</v>
      </c>
      <c r="E589" s="3">
        <v>1000</v>
      </c>
      <c r="F589" s="10">
        <v>23</v>
      </c>
      <c r="G589">
        <v>59</v>
      </c>
      <c r="H589" s="3">
        <v>2500</v>
      </c>
      <c r="I589" s="3">
        <f>SalesData[[#This Row],[cost_price]]*SalesData[[#This Row],[sales_quantity]]</f>
        <v>59000</v>
      </c>
      <c r="J589" s="3">
        <v>147500</v>
      </c>
      <c r="K589" s="4">
        <f>((SalesData[[#This Row],[Total Profit]]/SalesData[[#This Row],[total_revenue]])*100)/100</f>
        <v>0.6</v>
      </c>
      <c r="L589" s="3">
        <f>SalesData[[#This Row],[total_revenue]]-SalesData[[#This Row],[Total Cost]]</f>
        <v>88500</v>
      </c>
      <c r="M589" s="4">
        <v>0.05</v>
      </c>
      <c r="N589" s="3">
        <v>2375</v>
      </c>
      <c r="O589" s="3">
        <f>IF(SalesData[[#This Row],[discount_given]] &gt; 0, SalesData[[#This Row],[sales_quantity]] * SalesData[[#This Row],[Discount_price]], 0)</f>
        <v>140125</v>
      </c>
      <c r="P589" s="4">
        <f>((SalesData[[#This Row],[Sales with discount]]/SalesData[[#This Row],[total_revenue]])*100)/100</f>
        <v>0.95</v>
      </c>
      <c r="Q589" t="s">
        <v>28</v>
      </c>
      <c r="R589" s="9" t="s">
        <v>21</v>
      </c>
      <c r="S589" s="9" t="s">
        <v>22</v>
      </c>
      <c r="T589" s="10">
        <v>22304</v>
      </c>
      <c r="U589" s="9" t="s">
        <v>23</v>
      </c>
      <c r="V589" s="9" t="s">
        <v>24</v>
      </c>
      <c r="W589" s="9" t="s">
        <v>46</v>
      </c>
    </row>
    <row r="590" spans="1:23" x14ac:dyDescent="0.25">
      <c r="A590" s="1">
        <v>45059</v>
      </c>
      <c r="B590" s="9" t="s">
        <v>52</v>
      </c>
      <c r="C590" s="10">
        <v>686</v>
      </c>
      <c r="D590" s="9" t="s">
        <v>45</v>
      </c>
      <c r="E590" s="3">
        <v>3000</v>
      </c>
      <c r="F590" s="10">
        <v>86</v>
      </c>
      <c r="G590">
        <v>6</v>
      </c>
      <c r="H590" s="3">
        <v>7000</v>
      </c>
      <c r="I590" s="3">
        <f>SalesData[[#This Row],[cost_price]]*SalesData[[#This Row],[sales_quantity]]</f>
        <v>18000</v>
      </c>
      <c r="J590" s="3">
        <v>42000</v>
      </c>
      <c r="K590" s="4">
        <f>((SalesData[[#This Row],[Total Profit]]/SalesData[[#This Row],[total_revenue]])*100)/100</f>
        <v>0.5714285714285714</v>
      </c>
      <c r="L590" s="3">
        <f>SalesData[[#This Row],[total_revenue]]-SalesData[[#This Row],[Total Cost]]</f>
        <v>24000</v>
      </c>
      <c r="M590" s="4">
        <v>0.02</v>
      </c>
      <c r="N590" s="3">
        <v>6860</v>
      </c>
      <c r="O590" s="3">
        <f>IF(SalesData[[#This Row],[discount_given]] &gt; 0, SalesData[[#This Row],[sales_quantity]] * SalesData[[#This Row],[Discount_price]], 0)</f>
        <v>41160</v>
      </c>
      <c r="P590" s="4">
        <f>((SalesData[[#This Row],[Sales with discount]]/SalesData[[#This Row],[total_revenue]])*100)/100</f>
        <v>0.98</v>
      </c>
      <c r="Q590" t="s">
        <v>38</v>
      </c>
      <c r="R590" s="9" t="s">
        <v>21</v>
      </c>
      <c r="S590" s="9" t="s">
        <v>30</v>
      </c>
      <c r="T590" s="10">
        <v>22393</v>
      </c>
      <c r="U590" s="9" t="s">
        <v>36</v>
      </c>
      <c r="V590" s="9" t="s">
        <v>24</v>
      </c>
      <c r="W590" s="9" t="s">
        <v>31</v>
      </c>
    </row>
    <row r="591" spans="1:23" x14ac:dyDescent="0.25">
      <c r="A591" s="1">
        <v>44922</v>
      </c>
      <c r="B591" s="9" t="s">
        <v>49</v>
      </c>
      <c r="C591" s="10">
        <v>687</v>
      </c>
      <c r="D591" s="9" t="s">
        <v>51</v>
      </c>
      <c r="E591" s="3">
        <v>1000</v>
      </c>
      <c r="F591" s="10">
        <v>86</v>
      </c>
      <c r="G591">
        <v>27</v>
      </c>
      <c r="H591" s="3">
        <v>2500</v>
      </c>
      <c r="I591" s="3">
        <f>SalesData[[#This Row],[cost_price]]*SalesData[[#This Row],[sales_quantity]]</f>
        <v>27000</v>
      </c>
      <c r="J591" s="3">
        <v>67500</v>
      </c>
      <c r="K591" s="4">
        <f>((SalesData[[#This Row],[Total Profit]]/SalesData[[#This Row],[total_revenue]])*100)/100</f>
        <v>0.6</v>
      </c>
      <c r="L591" s="3">
        <f>SalesData[[#This Row],[total_revenue]]-SalesData[[#This Row],[Total Cost]]</f>
        <v>40500</v>
      </c>
      <c r="M591" s="4">
        <v>0.01</v>
      </c>
      <c r="N591" s="3">
        <v>2475</v>
      </c>
      <c r="O591" s="3">
        <f>IF(SalesData[[#This Row],[discount_given]] &gt; 0, SalesData[[#This Row],[sales_quantity]] * SalesData[[#This Row],[Discount_price]], 0)</f>
        <v>66825</v>
      </c>
      <c r="P591" s="4">
        <f>((SalesData[[#This Row],[Sales with discount]]/SalesData[[#This Row],[total_revenue]])*100)/100</f>
        <v>0.99</v>
      </c>
      <c r="Q591" t="s">
        <v>33</v>
      </c>
      <c r="R591" s="9" t="s">
        <v>29</v>
      </c>
      <c r="S591" s="9" t="s">
        <v>22</v>
      </c>
      <c r="T591" s="10">
        <v>21910</v>
      </c>
      <c r="U591" s="9" t="s">
        <v>36</v>
      </c>
      <c r="V591" s="9" t="s">
        <v>39</v>
      </c>
      <c r="W591" s="9" t="s">
        <v>25</v>
      </c>
    </row>
    <row r="592" spans="1:23" x14ac:dyDescent="0.25">
      <c r="A592" s="1">
        <v>45132</v>
      </c>
      <c r="B592" s="9" t="s">
        <v>44</v>
      </c>
      <c r="C592" s="10">
        <v>688</v>
      </c>
      <c r="D592" s="9" t="s">
        <v>51</v>
      </c>
      <c r="E592" s="3">
        <v>1000</v>
      </c>
      <c r="F592" s="10">
        <v>44</v>
      </c>
      <c r="G592">
        <v>3</v>
      </c>
      <c r="H592" s="3">
        <v>2500</v>
      </c>
      <c r="I592" s="3">
        <f>SalesData[[#This Row],[cost_price]]*SalesData[[#This Row],[sales_quantity]]</f>
        <v>3000</v>
      </c>
      <c r="J592" s="3">
        <v>7500</v>
      </c>
      <c r="K592" s="4">
        <f>((SalesData[[#This Row],[Total Profit]]/SalesData[[#This Row],[total_revenue]])*100)/100</f>
        <v>0.6</v>
      </c>
      <c r="L592" s="3">
        <f>SalesData[[#This Row],[total_revenue]]-SalesData[[#This Row],[Total Cost]]</f>
        <v>4500</v>
      </c>
      <c r="M592" s="4">
        <v>0.01</v>
      </c>
      <c r="N592" s="3">
        <v>2475</v>
      </c>
      <c r="O592" s="3">
        <f>IF(SalesData[[#This Row],[discount_given]] &gt; 0, SalesData[[#This Row],[sales_quantity]] * SalesData[[#This Row],[Discount_price]], 0)</f>
        <v>7425</v>
      </c>
      <c r="P592" s="4">
        <f>((SalesData[[#This Row],[Sales with discount]]/SalesData[[#This Row],[total_revenue]])*100)/100</f>
        <v>0.99</v>
      </c>
      <c r="Q592" t="s">
        <v>28</v>
      </c>
      <c r="R592" s="9" t="s">
        <v>29</v>
      </c>
      <c r="S592" s="9" t="s">
        <v>30</v>
      </c>
      <c r="T592" s="10">
        <v>22696</v>
      </c>
      <c r="U592" s="9" t="s">
        <v>23</v>
      </c>
      <c r="V592" s="9" t="s">
        <v>24</v>
      </c>
      <c r="W592" s="9" t="s">
        <v>31</v>
      </c>
    </row>
    <row r="593" spans="1:23" x14ac:dyDescent="0.25">
      <c r="A593" s="1">
        <v>45038</v>
      </c>
      <c r="B593" s="9" t="s">
        <v>37</v>
      </c>
      <c r="C593" s="10">
        <v>689</v>
      </c>
      <c r="D593" s="9" t="s">
        <v>45</v>
      </c>
      <c r="E593" s="3">
        <v>3000</v>
      </c>
      <c r="F593" s="10">
        <v>64</v>
      </c>
      <c r="G593">
        <v>15</v>
      </c>
      <c r="H593" s="3">
        <v>7000</v>
      </c>
      <c r="I593" s="3">
        <f>SalesData[[#This Row],[cost_price]]*SalesData[[#This Row],[sales_quantity]]</f>
        <v>45000</v>
      </c>
      <c r="J593" s="3">
        <v>105000</v>
      </c>
      <c r="K593" s="4">
        <f>((SalesData[[#This Row],[Total Profit]]/SalesData[[#This Row],[total_revenue]])*100)/100</f>
        <v>0.5714285714285714</v>
      </c>
      <c r="L593" s="3">
        <f>SalesData[[#This Row],[total_revenue]]-SalesData[[#This Row],[Total Cost]]</f>
        <v>60000</v>
      </c>
      <c r="M593" s="4">
        <v>0.01</v>
      </c>
      <c r="N593" s="3">
        <v>6930</v>
      </c>
      <c r="O593" s="3">
        <f>IF(SalesData[[#This Row],[discount_given]] &gt; 0, SalesData[[#This Row],[sales_quantity]] * SalesData[[#This Row],[Discount_price]], 0)</f>
        <v>103950</v>
      </c>
      <c r="P593" s="4">
        <f>((SalesData[[#This Row],[Sales with discount]]/SalesData[[#This Row],[total_revenue]])*100)/100</f>
        <v>0.99</v>
      </c>
      <c r="Q593" t="s">
        <v>38</v>
      </c>
      <c r="R593" s="9" t="s">
        <v>21</v>
      </c>
      <c r="S593" s="9" t="s">
        <v>35</v>
      </c>
      <c r="T593" s="10">
        <v>21338</v>
      </c>
      <c r="U593" s="9" t="s">
        <v>36</v>
      </c>
      <c r="V593" s="9" t="s">
        <v>24</v>
      </c>
      <c r="W593" s="9" t="s">
        <v>31</v>
      </c>
    </row>
    <row r="594" spans="1:23" x14ac:dyDescent="0.25">
      <c r="A594" s="1">
        <v>44795</v>
      </c>
      <c r="B594" s="9" t="s">
        <v>44</v>
      </c>
      <c r="C594" s="10">
        <v>691</v>
      </c>
      <c r="D594" s="9" t="s">
        <v>45</v>
      </c>
      <c r="E594" s="3">
        <v>3000</v>
      </c>
      <c r="F594" s="10">
        <v>99</v>
      </c>
      <c r="G594">
        <v>19</v>
      </c>
      <c r="H594" s="3">
        <v>7000</v>
      </c>
      <c r="I594" s="3">
        <f>SalesData[[#This Row],[cost_price]]*SalesData[[#This Row],[sales_quantity]]</f>
        <v>57000</v>
      </c>
      <c r="J594" s="3">
        <v>133000</v>
      </c>
      <c r="K594" s="4">
        <f>((SalesData[[#This Row],[Total Profit]]/SalesData[[#This Row],[total_revenue]])*100)/100</f>
        <v>0.5714285714285714</v>
      </c>
      <c r="L594" s="3">
        <f>SalesData[[#This Row],[total_revenue]]-SalesData[[#This Row],[Total Cost]]</f>
        <v>76000</v>
      </c>
      <c r="M594" s="4">
        <v>0.01</v>
      </c>
      <c r="N594" s="3">
        <v>6930</v>
      </c>
      <c r="O594" s="3">
        <f>IF(SalesData[[#This Row],[discount_given]] &gt; 0, SalesData[[#This Row],[sales_quantity]] * SalesData[[#This Row],[Discount_price]], 0)</f>
        <v>131670</v>
      </c>
      <c r="P594" s="4">
        <f>((SalesData[[#This Row],[Sales with discount]]/SalesData[[#This Row],[total_revenue]])*100)/100</f>
        <v>0.99</v>
      </c>
      <c r="Q594" t="s">
        <v>38</v>
      </c>
      <c r="R594" s="9" t="s">
        <v>29</v>
      </c>
      <c r="S594" s="9" t="s">
        <v>30</v>
      </c>
      <c r="T594" s="10">
        <v>21885</v>
      </c>
      <c r="U594" s="9" t="s">
        <v>36</v>
      </c>
      <c r="V594" s="9" t="s">
        <v>24</v>
      </c>
      <c r="W594" s="9" t="s">
        <v>46</v>
      </c>
    </row>
    <row r="595" spans="1:23" x14ac:dyDescent="0.25">
      <c r="A595" s="1">
        <v>44729</v>
      </c>
      <c r="B595" s="9" t="s">
        <v>47</v>
      </c>
      <c r="C595" s="10">
        <v>692</v>
      </c>
      <c r="D595" s="9" t="s">
        <v>27</v>
      </c>
      <c r="E595" s="3">
        <v>1500</v>
      </c>
      <c r="F595" s="10">
        <v>145</v>
      </c>
      <c r="G595">
        <v>63</v>
      </c>
      <c r="H595" s="3">
        <v>3000</v>
      </c>
      <c r="I595" s="3">
        <f>SalesData[[#This Row],[cost_price]]*SalesData[[#This Row],[sales_quantity]]</f>
        <v>94500</v>
      </c>
      <c r="J595" s="3">
        <v>189000</v>
      </c>
      <c r="K595" s="4">
        <f>((SalesData[[#This Row],[Total Profit]]/SalesData[[#This Row],[total_revenue]])*100)/100</f>
        <v>0.5</v>
      </c>
      <c r="L595" s="3">
        <f>SalesData[[#This Row],[total_revenue]]-SalesData[[#This Row],[Total Cost]]</f>
        <v>94500</v>
      </c>
      <c r="M595" s="4">
        <v>7.0000000000000007E-2</v>
      </c>
      <c r="N595" s="3">
        <v>2790</v>
      </c>
      <c r="O595" s="3">
        <f>IF(SalesData[[#This Row],[discount_given]] &gt; 0, SalesData[[#This Row],[sales_quantity]] * SalesData[[#This Row],[Discount_price]], 0)</f>
        <v>175770</v>
      </c>
      <c r="P595" s="4">
        <f>((SalesData[[#This Row],[Sales with discount]]/SalesData[[#This Row],[total_revenue]])*100)/100</f>
        <v>0.93</v>
      </c>
      <c r="Q595" t="s">
        <v>28</v>
      </c>
      <c r="R595" s="9" t="s">
        <v>29</v>
      </c>
      <c r="S595" s="9" t="s">
        <v>35</v>
      </c>
      <c r="T595" s="10">
        <v>22053</v>
      </c>
      <c r="U595" s="9" t="s">
        <v>23</v>
      </c>
      <c r="V595" s="9" t="s">
        <v>39</v>
      </c>
      <c r="W595" s="9" t="s">
        <v>31</v>
      </c>
    </row>
    <row r="596" spans="1:23" x14ac:dyDescent="0.25">
      <c r="A596" s="1">
        <v>44497</v>
      </c>
      <c r="B596" s="9" t="s">
        <v>52</v>
      </c>
      <c r="C596" s="10">
        <v>693</v>
      </c>
      <c r="D596" s="9" t="s">
        <v>27</v>
      </c>
      <c r="E596" s="3">
        <v>1500</v>
      </c>
      <c r="F596" s="10">
        <v>92</v>
      </c>
      <c r="G596">
        <v>85</v>
      </c>
      <c r="H596" s="3">
        <v>3000</v>
      </c>
      <c r="I596" s="3">
        <f>SalesData[[#This Row],[cost_price]]*SalesData[[#This Row],[sales_quantity]]</f>
        <v>127500</v>
      </c>
      <c r="J596" s="3">
        <v>255000</v>
      </c>
      <c r="K596" s="4">
        <f>((SalesData[[#This Row],[Total Profit]]/SalesData[[#This Row],[total_revenue]])*100)/100</f>
        <v>0.5</v>
      </c>
      <c r="L596" s="3">
        <f>SalesData[[#This Row],[total_revenue]]-SalesData[[#This Row],[Total Cost]]</f>
        <v>127500</v>
      </c>
      <c r="M596" s="4">
        <v>0</v>
      </c>
      <c r="N596" s="3">
        <v>3000</v>
      </c>
      <c r="O596" s="3">
        <f>IF(SalesData[[#This Row],[discount_given]] &gt; 0, SalesData[[#This Row],[sales_quantity]] * SalesData[[#This Row],[Discount_price]], 0)</f>
        <v>0</v>
      </c>
      <c r="P596" s="4">
        <f>((SalesData[[#This Row],[Sales with discount]]/SalesData[[#This Row],[total_revenue]])*100)/100</f>
        <v>0</v>
      </c>
      <c r="Q596" t="s">
        <v>38</v>
      </c>
      <c r="R596" s="9" t="s">
        <v>29</v>
      </c>
      <c r="S596" s="9" t="s">
        <v>30</v>
      </c>
      <c r="T596" s="10">
        <v>21124</v>
      </c>
      <c r="U596" s="9" t="s">
        <v>36</v>
      </c>
      <c r="V596" s="9" t="s">
        <v>24</v>
      </c>
      <c r="W596" s="9" t="s">
        <v>31</v>
      </c>
    </row>
    <row r="597" spans="1:23" x14ac:dyDescent="0.25">
      <c r="A597" s="1">
        <v>45094</v>
      </c>
      <c r="B597" s="9" t="s">
        <v>43</v>
      </c>
      <c r="C597" s="10">
        <v>695</v>
      </c>
      <c r="D597" s="9" t="s">
        <v>27</v>
      </c>
      <c r="E597" s="3">
        <v>1500</v>
      </c>
      <c r="F597" s="10">
        <v>150</v>
      </c>
      <c r="G597">
        <v>50</v>
      </c>
      <c r="H597" s="3">
        <v>3000</v>
      </c>
      <c r="I597" s="3">
        <f>SalesData[[#This Row],[cost_price]]*SalesData[[#This Row],[sales_quantity]]</f>
        <v>75000</v>
      </c>
      <c r="J597" s="3">
        <v>150000</v>
      </c>
      <c r="K597" s="4">
        <f>((SalesData[[#This Row],[Total Profit]]/SalesData[[#This Row],[total_revenue]])*100)/100</f>
        <v>0.5</v>
      </c>
      <c r="L597" s="3">
        <f>SalesData[[#This Row],[total_revenue]]-SalesData[[#This Row],[Total Cost]]</f>
        <v>75000</v>
      </c>
      <c r="M597" s="4">
        <v>0.05</v>
      </c>
      <c r="N597" s="3">
        <v>2850</v>
      </c>
      <c r="O597" s="3">
        <f>IF(SalesData[[#This Row],[discount_given]] &gt; 0, SalesData[[#This Row],[sales_quantity]] * SalesData[[#This Row],[Discount_price]], 0)</f>
        <v>142500</v>
      </c>
      <c r="P597" s="4">
        <f>((SalesData[[#This Row],[Sales with discount]]/SalesData[[#This Row],[total_revenue]])*100)/100</f>
        <v>0.95</v>
      </c>
      <c r="Q597" t="s">
        <v>38</v>
      </c>
      <c r="R597" s="9" t="s">
        <v>42</v>
      </c>
      <c r="S597" s="9" t="s">
        <v>30</v>
      </c>
      <c r="T597" s="10">
        <v>21993</v>
      </c>
      <c r="U597" s="9" t="s">
        <v>36</v>
      </c>
      <c r="V597" s="9" t="s">
        <v>24</v>
      </c>
      <c r="W597" s="9" t="s">
        <v>31</v>
      </c>
    </row>
    <row r="598" spans="1:23" x14ac:dyDescent="0.25">
      <c r="A598" s="1">
        <v>44516</v>
      </c>
      <c r="B598" s="9" t="s">
        <v>54</v>
      </c>
      <c r="C598" s="10">
        <v>697</v>
      </c>
      <c r="D598" s="9" t="s">
        <v>48</v>
      </c>
      <c r="E598" s="3">
        <v>1500</v>
      </c>
      <c r="F598" s="10">
        <v>68</v>
      </c>
      <c r="G598">
        <v>4</v>
      </c>
      <c r="H598" s="3">
        <v>3500</v>
      </c>
      <c r="I598" s="3">
        <f>SalesData[[#This Row],[cost_price]]*SalesData[[#This Row],[sales_quantity]]</f>
        <v>6000</v>
      </c>
      <c r="J598" s="3">
        <v>14000</v>
      </c>
      <c r="K598" s="4">
        <f>((SalesData[[#This Row],[Total Profit]]/SalesData[[#This Row],[total_revenue]])*100)/100</f>
        <v>0.5714285714285714</v>
      </c>
      <c r="L598" s="3">
        <f>SalesData[[#This Row],[total_revenue]]-SalesData[[#This Row],[Total Cost]]</f>
        <v>8000</v>
      </c>
      <c r="M598" s="4">
        <v>0.05</v>
      </c>
      <c r="N598" s="3">
        <v>3325</v>
      </c>
      <c r="O598" s="3">
        <f>IF(SalesData[[#This Row],[discount_given]] &gt; 0, SalesData[[#This Row],[sales_quantity]] * SalesData[[#This Row],[Discount_price]], 0)</f>
        <v>13300</v>
      </c>
      <c r="P598" s="4">
        <f>((SalesData[[#This Row],[Sales with discount]]/SalesData[[#This Row],[total_revenue]])*100)/100</f>
        <v>0.95</v>
      </c>
      <c r="Q598" t="s">
        <v>33</v>
      </c>
      <c r="R598" s="9" t="s">
        <v>29</v>
      </c>
      <c r="S598" s="9" t="s">
        <v>30</v>
      </c>
      <c r="T598" s="10">
        <v>21312</v>
      </c>
      <c r="U598" s="9" t="s">
        <v>36</v>
      </c>
      <c r="V598" s="9" t="s">
        <v>24</v>
      </c>
      <c r="W598" s="9" t="s">
        <v>31</v>
      </c>
    </row>
    <row r="599" spans="1:23" x14ac:dyDescent="0.25">
      <c r="A599" s="1">
        <v>44971</v>
      </c>
      <c r="B599" s="9" t="s">
        <v>49</v>
      </c>
      <c r="C599" s="10">
        <v>700</v>
      </c>
      <c r="D599" s="9" t="s">
        <v>27</v>
      </c>
      <c r="E599" s="3">
        <v>1500</v>
      </c>
      <c r="F599" s="10">
        <v>135</v>
      </c>
      <c r="G599">
        <v>31</v>
      </c>
      <c r="H599" s="3">
        <v>3000</v>
      </c>
      <c r="I599" s="3">
        <f>SalesData[[#This Row],[cost_price]]*SalesData[[#This Row],[sales_quantity]]</f>
        <v>46500</v>
      </c>
      <c r="J599" s="3">
        <v>93000</v>
      </c>
      <c r="K599" s="4">
        <f>((SalesData[[#This Row],[Total Profit]]/SalesData[[#This Row],[total_revenue]])*100)/100</f>
        <v>0.5</v>
      </c>
      <c r="L599" s="3">
        <f>SalesData[[#This Row],[total_revenue]]-SalesData[[#This Row],[Total Cost]]</f>
        <v>46500</v>
      </c>
      <c r="M599" s="4">
        <v>0.05</v>
      </c>
      <c r="N599" s="3">
        <v>2850</v>
      </c>
      <c r="O599" s="3">
        <f>IF(SalesData[[#This Row],[discount_given]] &gt; 0, SalesData[[#This Row],[sales_quantity]] * SalesData[[#This Row],[Discount_price]], 0)</f>
        <v>88350</v>
      </c>
      <c r="P599" s="4">
        <f>((SalesData[[#This Row],[Sales with discount]]/SalesData[[#This Row],[total_revenue]])*100)/100</f>
        <v>0.95</v>
      </c>
      <c r="Q599" t="s">
        <v>28</v>
      </c>
      <c r="R599" s="9" t="s">
        <v>21</v>
      </c>
      <c r="S599" s="9" t="s">
        <v>22</v>
      </c>
      <c r="T599" s="10">
        <v>22044</v>
      </c>
      <c r="U599" s="9" t="s">
        <v>36</v>
      </c>
      <c r="V599" s="9" t="s">
        <v>24</v>
      </c>
      <c r="W599" s="9" t="s">
        <v>25</v>
      </c>
    </row>
    <row r="600" spans="1:23" x14ac:dyDescent="0.25">
      <c r="A600" s="1">
        <v>44955</v>
      </c>
      <c r="B600" s="9" t="s">
        <v>37</v>
      </c>
      <c r="C600" s="10">
        <v>702</v>
      </c>
      <c r="D600" s="9" t="s">
        <v>27</v>
      </c>
      <c r="E600" s="3">
        <v>1500</v>
      </c>
      <c r="F600" s="10">
        <v>70</v>
      </c>
      <c r="G600">
        <v>43</v>
      </c>
      <c r="H600" s="3">
        <v>3000</v>
      </c>
      <c r="I600" s="3">
        <f>SalesData[[#This Row],[cost_price]]*SalesData[[#This Row],[sales_quantity]]</f>
        <v>64500</v>
      </c>
      <c r="J600" s="3">
        <v>129000</v>
      </c>
      <c r="K600" s="4">
        <f>((SalesData[[#This Row],[Total Profit]]/SalesData[[#This Row],[total_revenue]])*100)/100</f>
        <v>0.5</v>
      </c>
      <c r="L600" s="3">
        <f>SalesData[[#This Row],[total_revenue]]-SalesData[[#This Row],[Total Cost]]</f>
        <v>64500</v>
      </c>
      <c r="M600" s="4">
        <v>0.03</v>
      </c>
      <c r="N600" s="3">
        <v>2910</v>
      </c>
      <c r="O600" s="3">
        <f>IF(SalesData[[#This Row],[discount_given]] &gt; 0, SalesData[[#This Row],[sales_quantity]] * SalesData[[#This Row],[Discount_price]], 0)</f>
        <v>125130</v>
      </c>
      <c r="P600" s="4">
        <f>((SalesData[[#This Row],[Sales with discount]]/SalesData[[#This Row],[total_revenue]])*100)/100</f>
        <v>0.97</v>
      </c>
      <c r="Q600" t="s">
        <v>20</v>
      </c>
      <c r="R600" s="9" t="s">
        <v>29</v>
      </c>
      <c r="S600" s="9" t="s">
        <v>30</v>
      </c>
      <c r="T600" s="10">
        <v>22491</v>
      </c>
      <c r="U600" s="9" t="s">
        <v>36</v>
      </c>
      <c r="V600" s="9" t="s">
        <v>39</v>
      </c>
      <c r="W600" s="9" t="s">
        <v>46</v>
      </c>
    </row>
    <row r="601" spans="1:23" x14ac:dyDescent="0.25">
      <c r="A601" s="1">
        <v>44976</v>
      </c>
      <c r="B601" s="9" t="s">
        <v>47</v>
      </c>
      <c r="C601" s="10">
        <v>703</v>
      </c>
      <c r="D601" s="9" t="s">
        <v>27</v>
      </c>
      <c r="E601" s="3">
        <v>1500</v>
      </c>
      <c r="F601" s="10">
        <v>125</v>
      </c>
      <c r="G601">
        <v>46</v>
      </c>
      <c r="H601" s="3">
        <v>3000</v>
      </c>
      <c r="I601" s="3">
        <f>SalesData[[#This Row],[cost_price]]*SalesData[[#This Row],[sales_quantity]]</f>
        <v>69000</v>
      </c>
      <c r="J601" s="3">
        <v>138000</v>
      </c>
      <c r="K601" s="4">
        <f>((SalesData[[#This Row],[Total Profit]]/SalesData[[#This Row],[total_revenue]])*100)/100</f>
        <v>0.5</v>
      </c>
      <c r="L601" s="3">
        <f>SalesData[[#This Row],[total_revenue]]-SalesData[[#This Row],[Total Cost]]</f>
        <v>69000</v>
      </c>
      <c r="M601" s="4">
        <v>0.03</v>
      </c>
      <c r="N601" s="3">
        <v>2910</v>
      </c>
      <c r="O601" s="3">
        <f>IF(SalesData[[#This Row],[discount_given]] &gt; 0, SalesData[[#This Row],[sales_quantity]] * SalesData[[#This Row],[Discount_price]], 0)</f>
        <v>133860</v>
      </c>
      <c r="P601" s="4">
        <f>((SalesData[[#This Row],[Sales with discount]]/SalesData[[#This Row],[total_revenue]])*100)/100</f>
        <v>0.97</v>
      </c>
      <c r="Q601" t="s">
        <v>20</v>
      </c>
      <c r="R601" s="9" t="s">
        <v>29</v>
      </c>
      <c r="S601" s="9" t="s">
        <v>35</v>
      </c>
      <c r="T601" s="10">
        <v>22021</v>
      </c>
      <c r="U601" s="9" t="s">
        <v>23</v>
      </c>
      <c r="V601" s="9" t="s">
        <v>39</v>
      </c>
      <c r="W601" s="9" t="s">
        <v>25</v>
      </c>
    </row>
    <row r="602" spans="1:23" x14ac:dyDescent="0.25">
      <c r="A602" s="1">
        <v>44548</v>
      </c>
      <c r="B602" s="9" t="s">
        <v>52</v>
      </c>
      <c r="C602" s="10">
        <v>705</v>
      </c>
      <c r="D602" s="9" t="s">
        <v>45</v>
      </c>
      <c r="E602" s="3">
        <v>3000</v>
      </c>
      <c r="F602" s="10">
        <v>40</v>
      </c>
      <c r="G602">
        <v>65</v>
      </c>
      <c r="H602" s="3">
        <v>7000</v>
      </c>
      <c r="I602" s="3">
        <f>SalesData[[#This Row],[cost_price]]*SalesData[[#This Row],[sales_quantity]]</f>
        <v>195000</v>
      </c>
      <c r="J602" s="3">
        <v>455000</v>
      </c>
      <c r="K602" s="4">
        <f>((SalesData[[#This Row],[Total Profit]]/SalesData[[#This Row],[total_revenue]])*100)/100</f>
        <v>0.5714285714285714</v>
      </c>
      <c r="L602" s="3">
        <f>SalesData[[#This Row],[total_revenue]]-SalesData[[#This Row],[Total Cost]]</f>
        <v>260000</v>
      </c>
      <c r="M602" s="4">
        <v>0.06</v>
      </c>
      <c r="N602" s="3">
        <v>6580</v>
      </c>
      <c r="O602" s="3">
        <f>IF(SalesData[[#This Row],[discount_given]] &gt; 0, SalesData[[#This Row],[sales_quantity]] * SalesData[[#This Row],[Discount_price]], 0)</f>
        <v>427700</v>
      </c>
      <c r="P602" s="4">
        <f>((SalesData[[#This Row],[Sales with discount]]/SalesData[[#This Row],[total_revenue]])*100)/100</f>
        <v>0.94</v>
      </c>
      <c r="Q602" t="s">
        <v>33</v>
      </c>
      <c r="R602" s="9" t="s">
        <v>42</v>
      </c>
      <c r="S602" s="9" t="s">
        <v>22</v>
      </c>
      <c r="T602" s="10">
        <v>21122</v>
      </c>
      <c r="U602" s="9" t="s">
        <v>23</v>
      </c>
      <c r="V602" s="9" t="s">
        <v>40</v>
      </c>
      <c r="W602" s="9" t="s">
        <v>46</v>
      </c>
    </row>
    <row r="603" spans="1:23" x14ac:dyDescent="0.25">
      <c r="A603" s="1">
        <v>45211</v>
      </c>
      <c r="B603" s="9" t="s">
        <v>49</v>
      </c>
      <c r="C603" s="10">
        <v>712</v>
      </c>
      <c r="D603" s="9" t="s">
        <v>27</v>
      </c>
      <c r="E603" s="3">
        <v>1500</v>
      </c>
      <c r="F603" s="10">
        <v>52</v>
      </c>
      <c r="G603">
        <v>29</v>
      </c>
      <c r="H603" s="3">
        <v>3000</v>
      </c>
      <c r="I603" s="3">
        <f>SalesData[[#This Row],[cost_price]]*SalesData[[#This Row],[sales_quantity]]</f>
        <v>43500</v>
      </c>
      <c r="J603" s="3">
        <v>87000</v>
      </c>
      <c r="K603" s="4">
        <f>((SalesData[[#This Row],[Total Profit]]/SalesData[[#This Row],[total_revenue]])*100)/100</f>
        <v>0.5</v>
      </c>
      <c r="L603" s="3">
        <f>SalesData[[#This Row],[total_revenue]]-SalesData[[#This Row],[Total Cost]]</f>
        <v>43500</v>
      </c>
      <c r="M603" s="4">
        <v>0.09</v>
      </c>
      <c r="N603" s="3">
        <v>2730</v>
      </c>
      <c r="O603" s="3">
        <f>IF(SalesData[[#This Row],[discount_given]] &gt; 0, SalesData[[#This Row],[sales_quantity]] * SalesData[[#This Row],[Discount_price]], 0)</f>
        <v>79170</v>
      </c>
      <c r="P603" s="4">
        <f>((SalesData[[#This Row],[Sales with discount]]/SalesData[[#This Row],[total_revenue]])*100)/100</f>
        <v>0.91</v>
      </c>
      <c r="Q603" t="s">
        <v>50</v>
      </c>
      <c r="R603" s="9" t="s">
        <v>34</v>
      </c>
      <c r="S603" s="9" t="s">
        <v>22</v>
      </c>
      <c r="T603" s="10">
        <v>22941</v>
      </c>
      <c r="U603" s="9" t="s">
        <v>23</v>
      </c>
      <c r="V603" s="9" t="s">
        <v>39</v>
      </c>
      <c r="W603" s="9" t="s">
        <v>31</v>
      </c>
    </row>
    <row r="604" spans="1:23" x14ac:dyDescent="0.25">
      <c r="A604" s="1">
        <v>45220</v>
      </c>
      <c r="B604" s="9" t="s">
        <v>47</v>
      </c>
      <c r="C604" s="10">
        <v>714</v>
      </c>
      <c r="D604" s="9" t="s">
        <v>51</v>
      </c>
      <c r="E604" s="3">
        <v>1000</v>
      </c>
      <c r="F604" s="10">
        <v>135</v>
      </c>
      <c r="G604">
        <v>63</v>
      </c>
      <c r="H604" s="3">
        <v>2500</v>
      </c>
      <c r="I604" s="3">
        <f>SalesData[[#This Row],[cost_price]]*SalesData[[#This Row],[sales_quantity]]</f>
        <v>63000</v>
      </c>
      <c r="J604" s="3">
        <v>157500</v>
      </c>
      <c r="K604" s="4">
        <f>((SalesData[[#This Row],[Total Profit]]/SalesData[[#This Row],[total_revenue]])*100)/100</f>
        <v>0.6</v>
      </c>
      <c r="L604" s="3">
        <f>SalesData[[#This Row],[total_revenue]]-SalesData[[#This Row],[Total Cost]]</f>
        <v>94500</v>
      </c>
      <c r="M604" s="4">
        <v>0.08</v>
      </c>
      <c r="N604" s="3">
        <v>2300</v>
      </c>
      <c r="O604" s="3">
        <f>IF(SalesData[[#This Row],[discount_given]] &gt; 0, SalesData[[#This Row],[sales_quantity]] * SalesData[[#This Row],[Discount_price]], 0)</f>
        <v>144900</v>
      </c>
      <c r="P604" s="4">
        <f>((SalesData[[#This Row],[Sales with discount]]/SalesData[[#This Row],[total_revenue]])*100)/100</f>
        <v>0.92</v>
      </c>
      <c r="Q604" t="s">
        <v>33</v>
      </c>
      <c r="R604" s="9" t="s">
        <v>21</v>
      </c>
      <c r="S604" s="9" t="s">
        <v>30</v>
      </c>
      <c r="T604" s="10">
        <v>22201</v>
      </c>
      <c r="U604" s="9" t="s">
        <v>23</v>
      </c>
      <c r="V604" s="9" t="s">
        <v>39</v>
      </c>
      <c r="W604" s="9" t="s">
        <v>46</v>
      </c>
    </row>
    <row r="605" spans="1:23" x14ac:dyDescent="0.25">
      <c r="A605" s="1">
        <v>44395</v>
      </c>
      <c r="B605" s="9" t="s">
        <v>41</v>
      </c>
      <c r="C605" s="10">
        <v>715</v>
      </c>
      <c r="D605" s="9" t="s">
        <v>48</v>
      </c>
      <c r="E605" s="3">
        <v>1500</v>
      </c>
      <c r="F605" s="10">
        <v>64</v>
      </c>
      <c r="G605">
        <v>21</v>
      </c>
      <c r="H605" s="3">
        <v>3500</v>
      </c>
      <c r="I605" s="3">
        <f>SalesData[[#This Row],[cost_price]]*SalesData[[#This Row],[sales_quantity]]</f>
        <v>31500</v>
      </c>
      <c r="J605" s="3">
        <v>73500</v>
      </c>
      <c r="K605" s="4">
        <f>((SalesData[[#This Row],[Total Profit]]/SalesData[[#This Row],[total_revenue]])*100)/100</f>
        <v>0.5714285714285714</v>
      </c>
      <c r="L605" s="3">
        <f>SalesData[[#This Row],[total_revenue]]-SalesData[[#This Row],[Total Cost]]</f>
        <v>42000</v>
      </c>
      <c r="M605" s="4">
        <v>0.03</v>
      </c>
      <c r="N605" s="3">
        <v>3395</v>
      </c>
      <c r="O605" s="3">
        <f>IF(SalesData[[#This Row],[discount_given]] &gt; 0, SalesData[[#This Row],[sales_quantity]] * SalesData[[#This Row],[Discount_price]], 0)</f>
        <v>71295</v>
      </c>
      <c r="P605" s="4">
        <f>((SalesData[[#This Row],[Sales with discount]]/SalesData[[#This Row],[total_revenue]])*100)/100</f>
        <v>0.97</v>
      </c>
      <c r="Q605" t="s">
        <v>28</v>
      </c>
      <c r="R605" s="9" t="s">
        <v>42</v>
      </c>
      <c r="S605" s="9" t="s">
        <v>22</v>
      </c>
      <c r="T605" s="10">
        <v>22977</v>
      </c>
      <c r="U605" s="9" t="s">
        <v>36</v>
      </c>
      <c r="V605" s="9" t="s">
        <v>24</v>
      </c>
      <c r="W605" s="9" t="s">
        <v>31</v>
      </c>
    </row>
    <row r="606" spans="1:23" x14ac:dyDescent="0.25">
      <c r="A606" s="1">
        <v>44361</v>
      </c>
      <c r="B606" s="9" t="s">
        <v>47</v>
      </c>
      <c r="C606" s="10">
        <v>716</v>
      </c>
      <c r="D606" s="9" t="s">
        <v>48</v>
      </c>
      <c r="E606" s="3">
        <v>1500</v>
      </c>
      <c r="F606" s="10">
        <v>69</v>
      </c>
      <c r="G606">
        <v>20</v>
      </c>
      <c r="H606" s="3">
        <v>3500</v>
      </c>
      <c r="I606" s="3">
        <f>SalesData[[#This Row],[cost_price]]*SalesData[[#This Row],[sales_quantity]]</f>
        <v>30000</v>
      </c>
      <c r="J606" s="3">
        <v>70000</v>
      </c>
      <c r="K606" s="4">
        <f>((SalesData[[#This Row],[Total Profit]]/SalesData[[#This Row],[total_revenue]])*100)/100</f>
        <v>0.5714285714285714</v>
      </c>
      <c r="L606" s="3">
        <f>SalesData[[#This Row],[total_revenue]]-SalesData[[#This Row],[Total Cost]]</f>
        <v>40000</v>
      </c>
      <c r="M606" s="4">
        <v>0.04</v>
      </c>
      <c r="N606" s="3">
        <v>3360</v>
      </c>
      <c r="O606" s="3">
        <f>IF(SalesData[[#This Row],[discount_given]] &gt; 0, SalesData[[#This Row],[sales_quantity]] * SalesData[[#This Row],[Discount_price]], 0)</f>
        <v>67200</v>
      </c>
      <c r="P606" s="4">
        <f>((SalesData[[#This Row],[Sales with discount]]/SalesData[[#This Row],[total_revenue]])*100)/100</f>
        <v>0.96</v>
      </c>
      <c r="Q606" t="s">
        <v>33</v>
      </c>
      <c r="R606" s="9" t="s">
        <v>42</v>
      </c>
      <c r="S606" s="9" t="s">
        <v>35</v>
      </c>
      <c r="T606" s="10">
        <v>22543</v>
      </c>
      <c r="U606" s="9" t="s">
        <v>36</v>
      </c>
      <c r="V606" s="9" t="s">
        <v>24</v>
      </c>
      <c r="W606" s="9" t="s">
        <v>31</v>
      </c>
    </row>
    <row r="607" spans="1:23" x14ac:dyDescent="0.25">
      <c r="A607" s="1">
        <v>44553</v>
      </c>
      <c r="B607" s="9" t="s">
        <v>41</v>
      </c>
      <c r="C607" s="10">
        <v>717</v>
      </c>
      <c r="D607" s="9" t="s">
        <v>27</v>
      </c>
      <c r="E607" s="3">
        <v>1500</v>
      </c>
      <c r="F607" s="10">
        <v>98</v>
      </c>
      <c r="G607">
        <v>47</v>
      </c>
      <c r="H607" s="3">
        <v>3000</v>
      </c>
      <c r="I607" s="3">
        <f>SalesData[[#This Row],[cost_price]]*SalesData[[#This Row],[sales_quantity]]</f>
        <v>70500</v>
      </c>
      <c r="J607" s="3">
        <v>141000</v>
      </c>
      <c r="K607" s="4">
        <f>((SalesData[[#This Row],[Total Profit]]/SalesData[[#This Row],[total_revenue]])*100)/100</f>
        <v>0.5</v>
      </c>
      <c r="L607" s="3">
        <f>SalesData[[#This Row],[total_revenue]]-SalesData[[#This Row],[Total Cost]]</f>
        <v>70500</v>
      </c>
      <c r="M607" s="4">
        <v>0.03</v>
      </c>
      <c r="N607" s="3">
        <v>2910</v>
      </c>
      <c r="O607" s="3">
        <f>IF(SalesData[[#This Row],[discount_given]] &gt; 0, SalesData[[#This Row],[sales_quantity]] * SalesData[[#This Row],[Discount_price]], 0)</f>
        <v>136770</v>
      </c>
      <c r="P607" s="4">
        <f>((SalesData[[#This Row],[Sales with discount]]/SalesData[[#This Row],[total_revenue]])*100)/100</f>
        <v>0.97</v>
      </c>
      <c r="Q607" t="s">
        <v>28</v>
      </c>
      <c r="R607" s="9" t="s">
        <v>29</v>
      </c>
      <c r="S607" s="9" t="s">
        <v>30</v>
      </c>
      <c r="T607" s="10">
        <v>22055</v>
      </c>
      <c r="U607" s="9" t="s">
        <v>36</v>
      </c>
      <c r="V607" s="9" t="s">
        <v>40</v>
      </c>
      <c r="W607" s="9" t="s">
        <v>46</v>
      </c>
    </row>
    <row r="608" spans="1:23" x14ac:dyDescent="0.25">
      <c r="A608" s="1">
        <v>44517</v>
      </c>
      <c r="B608" s="9" t="s">
        <v>47</v>
      </c>
      <c r="C608" s="10">
        <v>719</v>
      </c>
      <c r="D608" s="9" t="s">
        <v>27</v>
      </c>
      <c r="E608" s="3">
        <v>1500</v>
      </c>
      <c r="F608" s="10">
        <v>45</v>
      </c>
      <c r="G608">
        <v>28</v>
      </c>
      <c r="H608" s="3">
        <v>3000</v>
      </c>
      <c r="I608" s="3">
        <f>SalesData[[#This Row],[cost_price]]*SalesData[[#This Row],[sales_quantity]]</f>
        <v>42000</v>
      </c>
      <c r="J608" s="3">
        <v>84000</v>
      </c>
      <c r="K608" s="4">
        <f>((SalesData[[#This Row],[Total Profit]]/SalesData[[#This Row],[total_revenue]])*100)/100</f>
        <v>0.5</v>
      </c>
      <c r="L608" s="3">
        <f>SalesData[[#This Row],[total_revenue]]-SalesData[[#This Row],[Total Cost]]</f>
        <v>42000</v>
      </c>
      <c r="M608" s="4">
        <v>0.01</v>
      </c>
      <c r="N608" s="3">
        <v>2970</v>
      </c>
      <c r="O608" s="3">
        <f>IF(SalesData[[#This Row],[discount_given]] &gt; 0, SalesData[[#This Row],[sales_quantity]] * SalesData[[#This Row],[Discount_price]], 0)</f>
        <v>83160</v>
      </c>
      <c r="P608" s="4">
        <f>((SalesData[[#This Row],[Sales with discount]]/SalesData[[#This Row],[total_revenue]])*100)/100</f>
        <v>0.99</v>
      </c>
      <c r="Q608" t="s">
        <v>28</v>
      </c>
      <c r="R608" s="9" t="s">
        <v>34</v>
      </c>
      <c r="S608" s="9" t="s">
        <v>22</v>
      </c>
      <c r="T608" s="10">
        <v>21673</v>
      </c>
      <c r="U608" s="9" t="s">
        <v>23</v>
      </c>
      <c r="V608" s="9" t="s">
        <v>40</v>
      </c>
      <c r="W608" s="9" t="s">
        <v>46</v>
      </c>
    </row>
    <row r="609" spans="1:23" x14ac:dyDescent="0.25">
      <c r="A609" s="1">
        <v>45119</v>
      </c>
      <c r="B609" s="9" t="s">
        <v>54</v>
      </c>
      <c r="C609" s="10">
        <v>720</v>
      </c>
      <c r="D609" s="9" t="s">
        <v>48</v>
      </c>
      <c r="E609" s="3">
        <v>1500</v>
      </c>
      <c r="F609" s="10">
        <v>135</v>
      </c>
      <c r="G609">
        <v>17</v>
      </c>
      <c r="H609" s="3">
        <v>3500</v>
      </c>
      <c r="I609" s="3">
        <f>SalesData[[#This Row],[cost_price]]*SalesData[[#This Row],[sales_quantity]]</f>
        <v>25500</v>
      </c>
      <c r="J609" s="3">
        <v>59500</v>
      </c>
      <c r="K609" s="4">
        <f>((SalesData[[#This Row],[Total Profit]]/SalesData[[#This Row],[total_revenue]])*100)/100</f>
        <v>0.5714285714285714</v>
      </c>
      <c r="L609" s="3">
        <f>SalesData[[#This Row],[total_revenue]]-SalesData[[#This Row],[Total Cost]]</f>
        <v>34000</v>
      </c>
      <c r="M609" s="4">
        <v>0.03</v>
      </c>
      <c r="N609" s="3">
        <v>3395</v>
      </c>
      <c r="O609" s="3">
        <f>IF(SalesData[[#This Row],[discount_given]] &gt; 0, SalesData[[#This Row],[sales_quantity]] * SalesData[[#This Row],[Discount_price]], 0)</f>
        <v>57715</v>
      </c>
      <c r="P609" s="4">
        <f>((SalesData[[#This Row],[Sales with discount]]/SalesData[[#This Row],[total_revenue]])*100)/100</f>
        <v>0.97</v>
      </c>
      <c r="Q609" t="s">
        <v>28</v>
      </c>
      <c r="R609" s="9" t="s">
        <v>42</v>
      </c>
      <c r="S609" s="9" t="s">
        <v>22</v>
      </c>
      <c r="T609" s="10">
        <v>22727</v>
      </c>
      <c r="U609" s="9" t="s">
        <v>36</v>
      </c>
      <c r="V609" s="9" t="s">
        <v>24</v>
      </c>
      <c r="W609" s="9" t="s">
        <v>46</v>
      </c>
    </row>
    <row r="610" spans="1:23" x14ac:dyDescent="0.25">
      <c r="A610" s="1">
        <v>44475</v>
      </c>
      <c r="B610" s="9" t="s">
        <v>49</v>
      </c>
      <c r="C610" s="10">
        <v>721</v>
      </c>
      <c r="D610" s="9" t="s">
        <v>48</v>
      </c>
      <c r="E610" s="3">
        <v>1500</v>
      </c>
      <c r="F610" s="10">
        <v>101</v>
      </c>
      <c r="G610">
        <v>51</v>
      </c>
      <c r="H610" s="3">
        <v>3500</v>
      </c>
      <c r="I610" s="3">
        <f>SalesData[[#This Row],[cost_price]]*SalesData[[#This Row],[sales_quantity]]</f>
        <v>76500</v>
      </c>
      <c r="J610" s="3">
        <v>178500</v>
      </c>
      <c r="K610" s="4">
        <f>((SalesData[[#This Row],[Total Profit]]/SalesData[[#This Row],[total_revenue]])*100)/100</f>
        <v>0.5714285714285714</v>
      </c>
      <c r="L610" s="3">
        <f>SalesData[[#This Row],[total_revenue]]-SalesData[[#This Row],[Total Cost]]</f>
        <v>102000</v>
      </c>
      <c r="M610" s="4">
        <v>0.08</v>
      </c>
      <c r="N610" s="3">
        <v>3220</v>
      </c>
      <c r="O610" s="3">
        <f>IF(SalesData[[#This Row],[discount_given]] &gt; 0, SalesData[[#This Row],[sales_quantity]] * SalesData[[#This Row],[Discount_price]], 0)</f>
        <v>164220</v>
      </c>
      <c r="P610" s="4">
        <f>((SalesData[[#This Row],[Sales with discount]]/SalesData[[#This Row],[total_revenue]])*100)/100</f>
        <v>0.92</v>
      </c>
      <c r="Q610" t="s">
        <v>28</v>
      </c>
      <c r="R610" s="9" t="s">
        <v>42</v>
      </c>
      <c r="S610" s="9" t="s">
        <v>22</v>
      </c>
      <c r="T610" s="10">
        <v>21214</v>
      </c>
      <c r="U610" s="9" t="s">
        <v>23</v>
      </c>
      <c r="V610" s="9" t="s">
        <v>24</v>
      </c>
      <c r="W610" s="9" t="s">
        <v>25</v>
      </c>
    </row>
    <row r="611" spans="1:23" x14ac:dyDescent="0.25">
      <c r="A611" s="1">
        <v>44464</v>
      </c>
      <c r="B611" s="9" t="s">
        <v>41</v>
      </c>
      <c r="C611" s="10">
        <v>722</v>
      </c>
      <c r="D611" s="9" t="s">
        <v>19</v>
      </c>
      <c r="E611" s="3">
        <v>2500</v>
      </c>
      <c r="F611" s="10">
        <v>61</v>
      </c>
      <c r="G611">
        <v>32</v>
      </c>
      <c r="H611" s="3">
        <v>5000</v>
      </c>
      <c r="I611" s="3">
        <f>SalesData[[#This Row],[cost_price]]*SalesData[[#This Row],[sales_quantity]]</f>
        <v>80000</v>
      </c>
      <c r="J611" s="3">
        <v>160000</v>
      </c>
      <c r="K611" s="4">
        <f>((SalesData[[#This Row],[Total Profit]]/SalesData[[#This Row],[total_revenue]])*100)/100</f>
        <v>0.5</v>
      </c>
      <c r="L611" s="3">
        <f>SalesData[[#This Row],[total_revenue]]-SalesData[[#This Row],[Total Cost]]</f>
        <v>80000</v>
      </c>
      <c r="M611" s="4">
        <v>0.08</v>
      </c>
      <c r="N611" s="3">
        <v>4600</v>
      </c>
      <c r="O611" s="3">
        <f>IF(SalesData[[#This Row],[discount_given]] &gt; 0, SalesData[[#This Row],[sales_quantity]] * SalesData[[#This Row],[Discount_price]], 0)</f>
        <v>147200</v>
      </c>
      <c r="P611" s="4">
        <f>((SalesData[[#This Row],[Sales with discount]]/SalesData[[#This Row],[total_revenue]])*100)/100</f>
        <v>0.92</v>
      </c>
      <c r="Q611" t="s">
        <v>28</v>
      </c>
      <c r="R611" s="9" t="s">
        <v>21</v>
      </c>
      <c r="S611" s="9" t="s">
        <v>35</v>
      </c>
      <c r="T611" s="10">
        <v>21629</v>
      </c>
      <c r="U611" s="9" t="s">
        <v>23</v>
      </c>
      <c r="V611" s="9" t="s">
        <v>24</v>
      </c>
      <c r="W611" s="9" t="s">
        <v>31</v>
      </c>
    </row>
    <row r="612" spans="1:23" x14ac:dyDescent="0.25">
      <c r="A612" s="1">
        <v>44408</v>
      </c>
      <c r="B612" s="9" t="s">
        <v>37</v>
      </c>
      <c r="C612" s="10">
        <v>724</v>
      </c>
      <c r="D612" s="9" t="s">
        <v>48</v>
      </c>
      <c r="E612" s="3">
        <v>1500</v>
      </c>
      <c r="F612" s="10">
        <v>128</v>
      </c>
      <c r="G612">
        <v>36</v>
      </c>
      <c r="H612" s="3">
        <v>3500</v>
      </c>
      <c r="I612" s="3">
        <f>SalesData[[#This Row],[cost_price]]*SalesData[[#This Row],[sales_quantity]]</f>
        <v>54000</v>
      </c>
      <c r="J612" s="3">
        <v>126000</v>
      </c>
      <c r="K612" s="4">
        <f>((SalesData[[#This Row],[Total Profit]]/SalesData[[#This Row],[total_revenue]])*100)/100</f>
        <v>0.5714285714285714</v>
      </c>
      <c r="L612" s="3">
        <f>SalesData[[#This Row],[total_revenue]]-SalesData[[#This Row],[Total Cost]]</f>
        <v>72000</v>
      </c>
      <c r="M612" s="4">
        <v>0.01</v>
      </c>
      <c r="N612" s="3">
        <v>3465</v>
      </c>
      <c r="O612" s="3">
        <f>IF(SalesData[[#This Row],[discount_given]] &gt; 0, SalesData[[#This Row],[sales_quantity]] * SalesData[[#This Row],[Discount_price]], 0)</f>
        <v>124740</v>
      </c>
      <c r="P612" s="4">
        <f>((SalesData[[#This Row],[Sales with discount]]/SalesData[[#This Row],[total_revenue]])*100)/100</f>
        <v>0.99</v>
      </c>
      <c r="Q612" t="s">
        <v>28</v>
      </c>
      <c r="R612" s="9" t="s">
        <v>29</v>
      </c>
      <c r="S612" s="9" t="s">
        <v>30</v>
      </c>
      <c r="T612" s="10">
        <v>22805</v>
      </c>
      <c r="U612" s="9" t="s">
        <v>36</v>
      </c>
      <c r="V612" s="9" t="s">
        <v>40</v>
      </c>
      <c r="W612" s="9" t="s">
        <v>31</v>
      </c>
    </row>
    <row r="613" spans="1:23" x14ac:dyDescent="0.25">
      <c r="A613" s="1">
        <v>44792</v>
      </c>
      <c r="B613" s="9" t="s">
        <v>53</v>
      </c>
      <c r="C613" s="10">
        <v>725</v>
      </c>
      <c r="D613" s="9" t="s">
        <v>19</v>
      </c>
      <c r="E613" s="3">
        <v>2500</v>
      </c>
      <c r="F613" s="10">
        <v>39</v>
      </c>
      <c r="G613">
        <v>58</v>
      </c>
      <c r="H613" s="3">
        <v>5000</v>
      </c>
      <c r="I613" s="3">
        <f>SalesData[[#This Row],[cost_price]]*SalesData[[#This Row],[sales_quantity]]</f>
        <v>145000</v>
      </c>
      <c r="J613" s="3">
        <v>290000</v>
      </c>
      <c r="K613" s="4">
        <f>((SalesData[[#This Row],[Total Profit]]/SalesData[[#This Row],[total_revenue]])*100)/100</f>
        <v>0.5</v>
      </c>
      <c r="L613" s="3">
        <f>SalesData[[#This Row],[total_revenue]]-SalesData[[#This Row],[Total Cost]]</f>
        <v>145000</v>
      </c>
      <c r="M613" s="4">
        <v>0.03</v>
      </c>
      <c r="N613" s="3">
        <v>4850</v>
      </c>
      <c r="O613" s="3">
        <f>IF(SalesData[[#This Row],[discount_given]] &gt; 0, SalesData[[#This Row],[sales_quantity]] * SalesData[[#This Row],[Discount_price]], 0)</f>
        <v>281300</v>
      </c>
      <c r="P613" s="4">
        <f>((SalesData[[#This Row],[Sales with discount]]/SalesData[[#This Row],[total_revenue]])*100)/100</f>
        <v>0.97</v>
      </c>
      <c r="Q613" t="s">
        <v>28</v>
      </c>
      <c r="R613" s="9" t="s">
        <v>21</v>
      </c>
      <c r="S613" s="9" t="s">
        <v>35</v>
      </c>
      <c r="T613" s="10">
        <v>22010</v>
      </c>
      <c r="U613" s="9" t="s">
        <v>23</v>
      </c>
      <c r="V613" s="9" t="s">
        <v>24</v>
      </c>
      <c r="W613" s="9" t="s">
        <v>25</v>
      </c>
    </row>
    <row r="614" spans="1:23" x14ac:dyDescent="0.25">
      <c r="A614" s="1">
        <v>44724</v>
      </c>
      <c r="B614" s="9" t="s">
        <v>32</v>
      </c>
      <c r="C614" s="10">
        <v>726</v>
      </c>
      <c r="D614" s="9" t="s">
        <v>51</v>
      </c>
      <c r="E614" s="3">
        <v>1000</v>
      </c>
      <c r="F614" s="10">
        <v>41</v>
      </c>
      <c r="G614">
        <v>21</v>
      </c>
      <c r="H614" s="3">
        <v>2500</v>
      </c>
      <c r="I614" s="3">
        <f>SalesData[[#This Row],[cost_price]]*SalesData[[#This Row],[sales_quantity]]</f>
        <v>21000</v>
      </c>
      <c r="J614" s="3">
        <v>52500</v>
      </c>
      <c r="K614" s="4">
        <f>((SalesData[[#This Row],[Total Profit]]/SalesData[[#This Row],[total_revenue]])*100)/100</f>
        <v>0.6</v>
      </c>
      <c r="L614" s="3">
        <f>SalesData[[#This Row],[total_revenue]]-SalesData[[#This Row],[Total Cost]]</f>
        <v>31500</v>
      </c>
      <c r="M614" s="4">
        <v>0.04</v>
      </c>
      <c r="N614" s="3">
        <v>2400</v>
      </c>
      <c r="O614" s="3">
        <f>IF(SalesData[[#This Row],[discount_given]] &gt; 0, SalesData[[#This Row],[sales_quantity]] * SalesData[[#This Row],[Discount_price]], 0)</f>
        <v>50400</v>
      </c>
      <c r="P614" s="4">
        <f>((SalesData[[#This Row],[Sales with discount]]/SalesData[[#This Row],[total_revenue]])*100)/100</f>
        <v>0.96</v>
      </c>
      <c r="Q614" t="s">
        <v>33</v>
      </c>
      <c r="R614" s="9" t="s">
        <v>21</v>
      </c>
      <c r="S614" s="9" t="s">
        <v>30</v>
      </c>
      <c r="T614" s="10">
        <v>22451</v>
      </c>
      <c r="U614" s="9" t="s">
        <v>36</v>
      </c>
      <c r="V614" s="9" t="s">
        <v>39</v>
      </c>
      <c r="W614" s="9" t="s">
        <v>31</v>
      </c>
    </row>
    <row r="615" spans="1:23" x14ac:dyDescent="0.25">
      <c r="A615" s="1">
        <v>44949</v>
      </c>
      <c r="B615" s="9" t="s">
        <v>52</v>
      </c>
      <c r="C615" s="10">
        <v>727</v>
      </c>
      <c r="D615" s="9" t="s">
        <v>48</v>
      </c>
      <c r="E615" s="3">
        <v>1500</v>
      </c>
      <c r="F615" s="10">
        <v>74</v>
      </c>
      <c r="G615">
        <v>60</v>
      </c>
      <c r="H615" s="3">
        <v>3500</v>
      </c>
      <c r="I615" s="3">
        <f>SalesData[[#This Row],[cost_price]]*SalesData[[#This Row],[sales_quantity]]</f>
        <v>90000</v>
      </c>
      <c r="J615" s="3">
        <v>210000</v>
      </c>
      <c r="K615" s="4">
        <f>((SalesData[[#This Row],[Total Profit]]/SalesData[[#This Row],[total_revenue]])*100)/100</f>
        <v>0.5714285714285714</v>
      </c>
      <c r="L615" s="3">
        <f>SalesData[[#This Row],[total_revenue]]-SalesData[[#This Row],[Total Cost]]</f>
        <v>120000</v>
      </c>
      <c r="M615" s="4">
        <v>0</v>
      </c>
      <c r="N615" s="3">
        <v>3500</v>
      </c>
      <c r="O615" s="3">
        <f>IF(SalesData[[#This Row],[discount_given]] &gt; 0, SalesData[[#This Row],[sales_quantity]] * SalesData[[#This Row],[Discount_price]], 0)</f>
        <v>0</v>
      </c>
      <c r="P615" s="4">
        <f>((SalesData[[#This Row],[Sales with discount]]/SalesData[[#This Row],[total_revenue]])*100)/100</f>
        <v>0</v>
      </c>
      <c r="Q615" t="s">
        <v>28</v>
      </c>
      <c r="R615" s="9" t="s">
        <v>42</v>
      </c>
      <c r="S615" s="9" t="s">
        <v>30</v>
      </c>
      <c r="T615" s="10">
        <v>21423</v>
      </c>
      <c r="U615" s="9" t="s">
        <v>36</v>
      </c>
      <c r="V615" s="9" t="s">
        <v>39</v>
      </c>
      <c r="W615" s="9" t="s">
        <v>25</v>
      </c>
    </row>
    <row r="616" spans="1:23" x14ac:dyDescent="0.25">
      <c r="A616" s="1">
        <v>44687</v>
      </c>
      <c r="B616" s="9" t="s">
        <v>37</v>
      </c>
      <c r="C616" s="10">
        <v>728</v>
      </c>
      <c r="D616" s="9" t="s">
        <v>48</v>
      </c>
      <c r="E616" s="3">
        <v>1500</v>
      </c>
      <c r="F616" s="10">
        <v>49</v>
      </c>
      <c r="G616">
        <v>31</v>
      </c>
      <c r="H616" s="3">
        <v>3500</v>
      </c>
      <c r="I616" s="3">
        <f>SalesData[[#This Row],[cost_price]]*SalesData[[#This Row],[sales_quantity]]</f>
        <v>46500</v>
      </c>
      <c r="J616" s="3">
        <v>108500</v>
      </c>
      <c r="K616" s="4">
        <f>((SalesData[[#This Row],[Total Profit]]/SalesData[[#This Row],[total_revenue]])*100)/100</f>
        <v>0.5714285714285714</v>
      </c>
      <c r="L616" s="3">
        <f>SalesData[[#This Row],[total_revenue]]-SalesData[[#This Row],[Total Cost]]</f>
        <v>62000</v>
      </c>
      <c r="M616" s="4">
        <v>0.05</v>
      </c>
      <c r="N616" s="3">
        <v>3325</v>
      </c>
      <c r="O616" s="3">
        <f>IF(SalesData[[#This Row],[discount_given]] &gt; 0, SalesData[[#This Row],[sales_quantity]] * SalesData[[#This Row],[Discount_price]], 0)</f>
        <v>103075</v>
      </c>
      <c r="P616" s="4">
        <f>((SalesData[[#This Row],[Sales with discount]]/SalesData[[#This Row],[total_revenue]])*100)/100</f>
        <v>0.95</v>
      </c>
      <c r="Q616" t="s">
        <v>20</v>
      </c>
      <c r="R616" s="9" t="s">
        <v>42</v>
      </c>
      <c r="S616" s="9" t="s">
        <v>35</v>
      </c>
      <c r="T616" s="10">
        <v>22940</v>
      </c>
      <c r="U616" s="9" t="s">
        <v>23</v>
      </c>
      <c r="V616" s="9" t="s">
        <v>40</v>
      </c>
      <c r="W616" s="9" t="s">
        <v>31</v>
      </c>
    </row>
    <row r="617" spans="1:23" x14ac:dyDescent="0.25">
      <c r="A617" s="1">
        <v>44726</v>
      </c>
      <c r="B617" s="9" t="s">
        <v>32</v>
      </c>
      <c r="C617" s="10">
        <v>729</v>
      </c>
      <c r="D617" s="9" t="s">
        <v>45</v>
      </c>
      <c r="E617" s="3">
        <v>3000</v>
      </c>
      <c r="F617" s="10">
        <v>109</v>
      </c>
      <c r="G617">
        <v>11</v>
      </c>
      <c r="H617" s="3">
        <v>7000</v>
      </c>
      <c r="I617" s="3">
        <f>SalesData[[#This Row],[cost_price]]*SalesData[[#This Row],[sales_quantity]]</f>
        <v>33000</v>
      </c>
      <c r="J617" s="3">
        <v>77000</v>
      </c>
      <c r="K617" s="4">
        <f>((SalesData[[#This Row],[Total Profit]]/SalesData[[#This Row],[total_revenue]])*100)/100</f>
        <v>0.5714285714285714</v>
      </c>
      <c r="L617" s="3">
        <f>SalesData[[#This Row],[total_revenue]]-SalesData[[#This Row],[Total Cost]]</f>
        <v>44000</v>
      </c>
      <c r="M617" s="4">
        <v>7.0000000000000007E-2</v>
      </c>
      <c r="N617" s="3">
        <v>6510</v>
      </c>
      <c r="O617" s="3">
        <f>IF(SalesData[[#This Row],[discount_given]] &gt; 0, SalesData[[#This Row],[sales_quantity]] * SalesData[[#This Row],[Discount_price]], 0)</f>
        <v>71610</v>
      </c>
      <c r="P617" s="4">
        <f>((SalesData[[#This Row],[Sales with discount]]/SalesData[[#This Row],[total_revenue]])*100)/100</f>
        <v>0.93</v>
      </c>
      <c r="Q617" t="s">
        <v>50</v>
      </c>
      <c r="R617" s="9" t="s">
        <v>34</v>
      </c>
      <c r="S617" s="9" t="s">
        <v>35</v>
      </c>
      <c r="T617" s="10">
        <v>22633</v>
      </c>
      <c r="U617" s="9" t="s">
        <v>23</v>
      </c>
      <c r="V617" s="9" t="s">
        <v>24</v>
      </c>
      <c r="W617" s="9" t="s">
        <v>31</v>
      </c>
    </row>
    <row r="618" spans="1:23" x14ac:dyDescent="0.25">
      <c r="A618" s="1">
        <v>44916</v>
      </c>
      <c r="B618" s="9" t="s">
        <v>26</v>
      </c>
      <c r="C618" s="10">
        <v>730</v>
      </c>
      <c r="D618" s="9" t="s">
        <v>27</v>
      </c>
      <c r="E618" s="3">
        <v>1500</v>
      </c>
      <c r="F618" s="10">
        <v>110</v>
      </c>
      <c r="G618">
        <v>40</v>
      </c>
      <c r="H618" s="3">
        <v>3000</v>
      </c>
      <c r="I618" s="3">
        <f>SalesData[[#This Row],[cost_price]]*SalesData[[#This Row],[sales_quantity]]</f>
        <v>60000</v>
      </c>
      <c r="J618" s="3">
        <v>120000</v>
      </c>
      <c r="K618" s="4">
        <f>((SalesData[[#This Row],[Total Profit]]/SalesData[[#This Row],[total_revenue]])*100)/100</f>
        <v>0.5</v>
      </c>
      <c r="L618" s="3">
        <f>SalesData[[#This Row],[total_revenue]]-SalesData[[#This Row],[Total Cost]]</f>
        <v>60000</v>
      </c>
      <c r="M618" s="4">
        <v>0.1</v>
      </c>
      <c r="N618" s="3">
        <v>2700</v>
      </c>
      <c r="O618" s="3">
        <f>IF(SalesData[[#This Row],[discount_given]] &gt; 0, SalesData[[#This Row],[sales_quantity]] * SalesData[[#This Row],[Discount_price]], 0)</f>
        <v>108000</v>
      </c>
      <c r="P618" s="4">
        <f>((SalesData[[#This Row],[Sales with discount]]/SalesData[[#This Row],[total_revenue]])*100)/100</f>
        <v>0.9</v>
      </c>
      <c r="Q618" t="s">
        <v>50</v>
      </c>
      <c r="R618" s="9" t="s">
        <v>21</v>
      </c>
      <c r="S618" s="9" t="s">
        <v>30</v>
      </c>
      <c r="T618" s="10">
        <v>21528</v>
      </c>
      <c r="U618" s="9" t="s">
        <v>23</v>
      </c>
      <c r="V618" s="9" t="s">
        <v>39</v>
      </c>
      <c r="W618" s="9" t="s">
        <v>46</v>
      </c>
    </row>
    <row r="619" spans="1:23" x14ac:dyDescent="0.25">
      <c r="A619" s="1">
        <v>44457</v>
      </c>
      <c r="B619" s="9" t="s">
        <v>18</v>
      </c>
      <c r="C619" s="10">
        <v>731</v>
      </c>
      <c r="D619" s="9" t="s">
        <v>27</v>
      </c>
      <c r="E619" s="3">
        <v>1500</v>
      </c>
      <c r="F619" s="10">
        <v>47</v>
      </c>
      <c r="G619">
        <v>32</v>
      </c>
      <c r="H619" s="3">
        <v>3000</v>
      </c>
      <c r="I619" s="3">
        <f>SalesData[[#This Row],[cost_price]]*SalesData[[#This Row],[sales_quantity]]</f>
        <v>48000</v>
      </c>
      <c r="J619" s="3">
        <v>96000</v>
      </c>
      <c r="K619" s="4">
        <f>((SalesData[[#This Row],[Total Profit]]/SalesData[[#This Row],[total_revenue]])*100)/100</f>
        <v>0.5</v>
      </c>
      <c r="L619" s="3">
        <f>SalesData[[#This Row],[total_revenue]]-SalesData[[#This Row],[Total Cost]]</f>
        <v>48000</v>
      </c>
      <c r="M619" s="4">
        <v>0.06</v>
      </c>
      <c r="N619" s="3">
        <v>2820</v>
      </c>
      <c r="O619" s="3">
        <f>IF(SalesData[[#This Row],[discount_given]] &gt; 0, SalesData[[#This Row],[sales_quantity]] * SalesData[[#This Row],[Discount_price]], 0)</f>
        <v>90240</v>
      </c>
      <c r="P619" s="4">
        <f>((SalesData[[#This Row],[Sales with discount]]/SalesData[[#This Row],[total_revenue]])*100)/100</f>
        <v>0.94</v>
      </c>
      <c r="Q619" t="s">
        <v>20</v>
      </c>
      <c r="R619" s="9" t="s">
        <v>42</v>
      </c>
      <c r="S619" s="9" t="s">
        <v>35</v>
      </c>
      <c r="T619" s="10">
        <v>22552</v>
      </c>
      <c r="U619" s="9" t="s">
        <v>36</v>
      </c>
      <c r="V619" s="9" t="s">
        <v>39</v>
      </c>
      <c r="W619" s="9" t="s">
        <v>25</v>
      </c>
    </row>
    <row r="620" spans="1:23" x14ac:dyDescent="0.25">
      <c r="A620" s="1">
        <v>44366</v>
      </c>
      <c r="B620" s="9" t="s">
        <v>37</v>
      </c>
      <c r="C620" s="10">
        <v>732</v>
      </c>
      <c r="D620" s="9" t="s">
        <v>51</v>
      </c>
      <c r="E620" s="3">
        <v>1000</v>
      </c>
      <c r="F620" s="10">
        <v>61</v>
      </c>
      <c r="G620">
        <v>51</v>
      </c>
      <c r="H620" s="3">
        <v>2500</v>
      </c>
      <c r="I620" s="3">
        <f>SalesData[[#This Row],[cost_price]]*SalesData[[#This Row],[sales_quantity]]</f>
        <v>51000</v>
      </c>
      <c r="J620" s="3">
        <v>127500</v>
      </c>
      <c r="K620" s="4">
        <f>((SalesData[[#This Row],[Total Profit]]/SalesData[[#This Row],[total_revenue]])*100)/100</f>
        <v>0.6</v>
      </c>
      <c r="L620" s="3">
        <f>SalesData[[#This Row],[total_revenue]]-SalesData[[#This Row],[Total Cost]]</f>
        <v>76500</v>
      </c>
      <c r="M620" s="4">
        <v>0.1</v>
      </c>
      <c r="N620" s="3">
        <v>2250</v>
      </c>
      <c r="O620" s="3">
        <f>IF(SalesData[[#This Row],[discount_given]] &gt; 0, SalesData[[#This Row],[sales_quantity]] * SalesData[[#This Row],[Discount_price]], 0)</f>
        <v>114750</v>
      </c>
      <c r="P620" s="4">
        <f>((SalesData[[#This Row],[Sales with discount]]/SalesData[[#This Row],[total_revenue]])*100)/100</f>
        <v>0.9</v>
      </c>
      <c r="Q620" t="s">
        <v>33</v>
      </c>
      <c r="R620" s="9" t="s">
        <v>21</v>
      </c>
      <c r="S620" s="9" t="s">
        <v>30</v>
      </c>
      <c r="T620" s="10">
        <v>22862</v>
      </c>
      <c r="U620" s="9" t="s">
        <v>23</v>
      </c>
      <c r="V620" s="9" t="s">
        <v>39</v>
      </c>
      <c r="W620" s="9" t="s">
        <v>46</v>
      </c>
    </row>
    <row r="621" spans="1:23" x14ac:dyDescent="0.25">
      <c r="A621" s="1">
        <v>44716</v>
      </c>
      <c r="B621" s="9" t="s">
        <v>54</v>
      </c>
      <c r="C621" s="10">
        <v>733</v>
      </c>
      <c r="D621" s="9" t="s">
        <v>19</v>
      </c>
      <c r="E621" s="3">
        <v>2500</v>
      </c>
      <c r="F621" s="10">
        <v>95</v>
      </c>
      <c r="G621">
        <v>74</v>
      </c>
      <c r="H621" s="3">
        <v>5000</v>
      </c>
      <c r="I621" s="3">
        <f>SalesData[[#This Row],[cost_price]]*SalesData[[#This Row],[sales_quantity]]</f>
        <v>185000</v>
      </c>
      <c r="J621" s="3">
        <v>370000</v>
      </c>
      <c r="K621" s="4">
        <f>((SalesData[[#This Row],[Total Profit]]/SalesData[[#This Row],[total_revenue]])*100)/100</f>
        <v>0.5</v>
      </c>
      <c r="L621" s="3">
        <f>SalesData[[#This Row],[total_revenue]]-SalesData[[#This Row],[Total Cost]]</f>
        <v>185000</v>
      </c>
      <c r="M621" s="4">
        <v>0.05</v>
      </c>
      <c r="N621" s="3">
        <v>4750</v>
      </c>
      <c r="O621" s="3">
        <f>IF(SalesData[[#This Row],[discount_given]] &gt; 0, SalesData[[#This Row],[sales_quantity]] * SalesData[[#This Row],[Discount_price]], 0)</f>
        <v>351500</v>
      </c>
      <c r="P621" s="4">
        <f>((SalesData[[#This Row],[Sales with discount]]/SalesData[[#This Row],[total_revenue]])*100)/100</f>
        <v>0.95</v>
      </c>
      <c r="Q621" t="s">
        <v>50</v>
      </c>
      <c r="R621" s="9" t="s">
        <v>34</v>
      </c>
      <c r="S621" s="9" t="s">
        <v>35</v>
      </c>
      <c r="T621" s="10">
        <v>22933</v>
      </c>
      <c r="U621" s="9" t="s">
        <v>36</v>
      </c>
      <c r="V621" s="9" t="s">
        <v>39</v>
      </c>
      <c r="W621" s="9" t="s">
        <v>46</v>
      </c>
    </row>
    <row r="622" spans="1:23" x14ac:dyDescent="0.25">
      <c r="A622" s="1">
        <v>44460</v>
      </c>
      <c r="B622" s="9" t="s">
        <v>44</v>
      </c>
      <c r="C622" s="10">
        <v>737</v>
      </c>
      <c r="D622" s="9" t="s">
        <v>45</v>
      </c>
      <c r="E622" s="3">
        <v>3000</v>
      </c>
      <c r="F622" s="10">
        <v>18</v>
      </c>
      <c r="G622">
        <v>70</v>
      </c>
      <c r="H622" s="3">
        <v>7000</v>
      </c>
      <c r="I622" s="3">
        <f>SalesData[[#This Row],[cost_price]]*SalesData[[#This Row],[sales_quantity]]</f>
        <v>210000</v>
      </c>
      <c r="J622" s="3">
        <v>490000</v>
      </c>
      <c r="K622" s="4">
        <f>((SalesData[[#This Row],[Total Profit]]/SalesData[[#This Row],[total_revenue]])*100)/100</f>
        <v>0.5714285714285714</v>
      </c>
      <c r="L622" s="3">
        <f>SalesData[[#This Row],[total_revenue]]-SalesData[[#This Row],[Total Cost]]</f>
        <v>280000</v>
      </c>
      <c r="M622" s="4">
        <v>0</v>
      </c>
      <c r="N622" s="3">
        <v>7000</v>
      </c>
      <c r="O622" s="3">
        <f>IF(SalesData[[#This Row],[discount_given]] &gt; 0, SalesData[[#This Row],[sales_quantity]] * SalesData[[#This Row],[Discount_price]], 0)</f>
        <v>0</v>
      </c>
      <c r="P622" s="4">
        <f>((SalesData[[#This Row],[Sales with discount]]/SalesData[[#This Row],[total_revenue]])*100)/100</f>
        <v>0</v>
      </c>
      <c r="Q622" t="s">
        <v>50</v>
      </c>
      <c r="R622" s="9" t="s">
        <v>29</v>
      </c>
      <c r="S622" s="9" t="s">
        <v>35</v>
      </c>
      <c r="T622" s="10">
        <v>22154</v>
      </c>
      <c r="U622" s="9" t="s">
        <v>23</v>
      </c>
      <c r="V622" s="9" t="s">
        <v>40</v>
      </c>
      <c r="W622" s="9" t="s">
        <v>25</v>
      </c>
    </row>
    <row r="623" spans="1:23" x14ac:dyDescent="0.25">
      <c r="A623" s="1">
        <v>44720</v>
      </c>
      <c r="B623" s="9" t="s">
        <v>49</v>
      </c>
      <c r="C623" s="10">
        <v>739</v>
      </c>
      <c r="D623" s="9" t="s">
        <v>27</v>
      </c>
      <c r="E623" s="3">
        <v>1500</v>
      </c>
      <c r="F623" s="10">
        <v>21</v>
      </c>
      <c r="G623">
        <v>40</v>
      </c>
      <c r="H623" s="3">
        <v>3000</v>
      </c>
      <c r="I623" s="3">
        <f>SalesData[[#This Row],[cost_price]]*SalesData[[#This Row],[sales_quantity]]</f>
        <v>60000</v>
      </c>
      <c r="J623" s="3">
        <v>120000</v>
      </c>
      <c r="K623" s="4">
        <f>((SalesData[[#This Row],[Total Profit]]/SalesData[[#This Row],[total_revenue]])*100)/100</f>
        <v>0.5</v>
      </c>
      <c r="L623" s="3">
        <f>SalesData[[#This Row],[total_revenue]]-SalesData[[#This Row],[Total Cost]]</f>
        <v>60000</v>
      </c>
      <c r="M623" s="4">
        <v>0.03</v>
      </c>
      <c r="N623" s="3">
        <v>2910</v>
      </c>
      <c r="O623" s="3">
        <f>IF(SalesData[[#This Row],[discount_given]] &gt; 0, SalesData[[#This Row],[sales_quantity]] * SalesData[[#This Row],[Discount_price]], 0)</f>
        <v>116400</v>
      </c>
      <c r="P623" s="4">
        <f>((SalesData[[#This Row],[Sales with discount]]/SalesData[[#This Row],[total_revenue]])*100)/100</f>
        <v>0.97</v>
      </c>
      <c r="Q623" t="s">
        <v>50</v>
      </c>
      <c r="R623" s="9" t="s">
        <v>21</v>
      </c>
      <c r="S623" s="9" t="s">
        <v>35</v>
      </c>
      <c r="T623" s="10">
        <v>22994</v>
      </c>
      <c r="U623" s="9" t="s">
        <v>36</v>
      </c>
      <c r="V623" s="9" t="s">
        <v>39</v>
      </c>
      <c r="W623" s="9" t="s">
        <v>31</v>
      </c>
    </row>
    <row r="624" spans="1:23" x14ac:dyDescent="0.25">
      <c r="A624" s="1">
        <v>45103</v>
      </c>
      <c r="B624" s="9" t="s">
        <v>32</v>
      </c>
      <c r="C624" s="10">
        <v>740</v>
      </c>
      <c r="D624" s="9" t="s">
        <v>51</v>
      </c>
      <c r="E624" s="3">
        <v>1000</v>
      </c>
      <c r="F624" s="10">
        <v>73</v>
      </c>
      <c r="G624">
        <v>83</v>
      </c>
      <c r="H624" s="3">
        <v>2500</v>
      </c>
      <c r="I624" s="3">
        <f>SalesData[[#This Row],[cost_price]]*SalesData[[#This Row],[sales_quantity]]</f>
        <v>83000</v>
      </c>
      <c r="J624" s="3">
        <v>207500</v>
      </c>
      <c r="K624" s="4">
        <f>((SalesData[[#This Row],[Total Profit]]/SalesData[[#This Row],[total_revenue]])*100)/100</f>
        <v>0.6</v>
      </c>
      <c r="L624" s="3">
        <f>SalesData[[#This Row],[total_revenue]]-SalesData[[#This Row],[Total Cost]]</f>
        <v>124500</v>
      </c>
      <c r="M624" s="4">
        <v>0.01</v>
      </c>
      <c r="N624" s="3">
        <v>2475</v>
      </c>
      <c r="O624" s="3">
        <f>IF(SalesData[[#This Row],[discount_given]] &gt; 0, SalesData[[#This Row],[sales_quantity]] * SalesData[[#This Row],[Discount_price]], 0)</f>
        <v>205425</v>
      </c>
      <c r="P624" s="4">
        <f>((SalesData[[#This Row],[Sales with discount]]/SalesData[[#This Row],[total_revenue]])*100)/100</f>
        <v>0.99</v>
      </c>
      <c r="Q624" t="s">
        <v>38</v>
      </c>
      <c r="R624" s="9" t="s">
        <v>29</v>
      </c>
      <c r="S624" s="9" t="s">
        <v>35</v>
      </c>
      <c r="T624" s="10">
        <v>22617</v>
      </c>
      <c r="U624" s="9" t="s">
        <v>36</v>
      </c>
      <c r="V624" s="9" t="s">
        <v>40</v>
      </c>
      <c r="W624" s="9" t="s">
        <v>46</v>
      </c>
    </row>
    <row r="625" spans="1:23" x14ac:dyDescent="0.25">
      <c r="A625" s="1">
        <v>44624</v>
      </c>
      <c r="B625" s="9" t="s">
        <v>41</v>
      </c>
      <c r="C625" s="10">
        <v>741</v>
      </c>
      <c r="D625" s="9" t="s">
        <v>19</v>
      </c>
      <c r="E625" s="3">
        <v>2500</v>
      </c>
      <c r="F625" s="10">
        <v>137</v>
      </c>
      <c r="G625">
        <v>71</v>
      </c>
      <c r="H625" s="3">
        <v>5000</v>
      </c>
      <c r="I625" s="3">
        <f>SalesData[[#This Row],[cost_price]]*SalesData[[#This Row],[sales_quantity]]</f>
        <v>177500</v>
      </c>
      <c r="J625" s="3">
        <v>355000</v>
      </c>
      <c r="K625" s="4">
        <f>((SalesData[[#This Row],[Total Profit]]/SalesData[[#This Row],[total_revenue]])*100)/100</f>
        <v>0.5</v>
      </c>
      <c r="L625" s="3">
        <f>SalesData[[#This Row],[total_revenue]]-SalesData[[#This Row],[Total Cost]]</f>
        <v>177500</v>
      </c>
      <c r="M625" s="4">
        <v>7.0000000000000007E-2</v>
      </c>
      <c r="N625" s="3">
        <v>4650</v>
      </c>
      <c r="O625" s="3">
        <f>IF(SalesData[[#This Row],[discount_given]] &gt; 0, SalesData[[#This Row],[sales_quantity]] * SalesData[[#This Row],[Discount_price]], 0)</f>
        <v>330150</v>
      </c>
      <c r="P625" s="4">
        <f>((SalesData[[#This Row],[Sales with discount]]/SalesData[[#This Row],[total_revenue]])*100)/100</f>
        <v>0.93</v>
      </c>
      <c r="Q625" t="s">
        <v>38</v>
      </c>
      <c r="R625" s="9" t="s">
        <v>29</v>
      </c>
      <c r="S625" s="9" t="s">
        <v>30</v>
      </c>
      <c r="T625" s="10">
        <v>21716</v>
      </c>
      <c r="U625" s="9" t="s">
        <v>23</v>
      </c>
      <c r="V625" s="9" t="s">
        <v>40</v>
      </c>
      <c r="W625" s="9" t="s">
        <v>46</v>
      </c>
    </row>
    <row r="626" spans="1:23" x14ac:dyDescent="0.25">
      <c r="A626" s="1">
        <v>44404</v>
      </c>
      <c r="B626" s="9" t="s">
        <v>32</v>
      </c>
      <c r="C626" s="10">
        <v>742</v>
      </c>
      <c r="D626" s="9" t="s">
        <v>27</v>
      </c>
      <c r="E626" s="3">
        <v>1500</v>
      </c>
      <c r="F626" s="10">
        <v>118</v>
      </c>
      <c r="G626">
        <v>96</v>
      </c>
      <c r="H626" s="3">
        <v>3000</v>
      </c>
      <c r="I626" s="3">
        <f>SalesData[[#This Row],[cost_price]]*SalesData[[#This Row],[sales_quantity]]</f>
        <v>144000</v>
      </c>
      <c r="J626" s="3">
        <v>288000</v>
      </c>
      <c r="K626" s="4">
        <f>((SalesData[[#This Row],[Total Profit]]/SalesData[[#This Row],[total_revenue]])*100)/100</f>
        <v>0.5</v>
      </c>
      <c r="L626" s="3">
        <f>SalesData[[#This Row],[total_revenue]]-SalesData[[#This Row],[Total Cost]]</f>
        <v>144000</v>
      </c>
      <c r="M626" s="4">
        <v>0.04</v>
      </c>
      <c r="N626" s="3">
        <v>2880</v>
      </c>
      <c r="O626" s="3">
        <f>IF(SalesData[[#This Row],[discount_given]] &gt; 0, SalesData[[#This Row],[sales_quantity]] * SalesData[[#This Row],[Discount_price]], 0)</f>
        <v>276480</v>
      </c>
      <c r="P626" s="4">
        <f>((SalesData[[#This Row],[Sales with discount]]/SalesData[[#This Row],[total_revenue]])*100)/100</f>
        <v>0.96</v>
      </c>
      <c r="Q626" t="s">
        <v>28</v>
      </c>
      <c r="R626" s="9" t="s">
        <v>42</v>
      </c>
      <c r="S626" s="9" t="s">
        <v>35</v>
      </c>
      <c r="T626" s="10">
        <v>21517</v>
      </c>
      <c r="U626" s="9" t="s">
        <v>23</v>
      </c>
      <c r="V626" s="9" t="s">
        <v>40</v>
      </c>
      <c r="W626" s="9" t="s">
        <v>25</v>
      </c>
    </row>
    <row r="627" spans="1:23" x14ac:dyDescent="0.25">
      <c r="A627" s="1">
        <v>44724</v>
      </c>
      <c r="B627" s="9" t="s">
        <v>44</v>
      </c>
      <c r="C627" s="10">
        <v>743</v>
      </c>
      <c r="D627" s="9" t="s">
        <v>48</v>
      </c>
      <c r="E627" s="3">
        <v>1500</v>
      </c>
      <c r="F627" s="10">
        <v>74</v>
      </c>
      <c r="G627">
        <v>33</v>
      </c>
      <c r="H627" s="3">
        <v>3500</v>
      </c>
      <c r="I627" s="3">
        <f>SalesData[[#This Row],[cost_price]]*SalesData[[#This Row],[sales_quantity]]</f>
        <v>49500</v>
      </c>
      <c r="J627" s="3">
        <v>115500</v>
      </c>
      <c r="K627" s="4">
        <f>((SalesData[[#This Row],[Total Profit]]/SalesData[[#This Row],[total_revenue]])*100)/100</f>
        <v>0.5714285714285714</v>
      </c>
      <c r="L627" s="3">
        <f>SalesData[[#This Row],[total_revenue]]-SalesData[[#This Row],[Total Cost]]</f>
        <v>66000</v>
      </c>
      <c r="M627" s="4">
        <v>0.06</v>
      </c>
      <c r="N627" s="3">
        <v>3290</v>
      </c>
      <c r="O627" s="3">
        <f>IF(SalesData[[#This Row],[discount_given]] &gt; 0, SalesData[[#This Row],[sales_quantity]] * SalesData[[#This Row],[Discount_price]], 0)</f>
        <v>108570</v>
      </c>
      <c r="P627" s="4">
        <f>((SalesData[[#This Row],[Sales with discount]]/SalesData[[#This Row],[total_revenue]])*100)/100</f>
        <v>0.94</v>
      </c>
      <c r="Q627" t="s">
        <v>38</v>
      </c>
      <c r="R627" s="9" t="s">
        <v>42</v>
      </c>
      <c r="S627" s="9" t="s">
        <v>22</v>
      </c>
      <c r="T627" s="10">
        <v>22326</v>
      </c>
      <c r="U627" s="9" t="s">
        <v>23</v>
      </c>
      <c r="V627" s="9" t="s">
        <v>40</v>
      </c>
      <c r="W627" s="9" t="s">
        <v>46</v>
      </c>
    </row>
    <row r="628" spans="1:23" x14ac:dyDescent="0.25">
      <c r="A628" s="1">
        <v>45009</v>
      </c>
      <c r="B628" s="9" t="s">
        <v>44</v>
      </c>
      <c r="C628" s="10">
        <v>744</v>
      </c>
      <c r="D628" s="9" t="s">
        <v>27</v>
      </c>
      <c r="E628" s="3">
        <v>1500</v>
      </c>
      <c r="F628" s="10">
        <v>16</v>
      </c>
      <c r="G628">
        <v>86</v>
      </c>
      <c r="H628" s="3">
        <v>3000</v>
      </c>
      <c r="I628" s="3">
        <f>SalesData[[#This Row],[cost_price]]*SalesData[[#This Row],[sales_quantity]]</f>
        <v>129000</v>
      </c>
      <c r="J628" s="3">
        <v>258000</v>
      </c>
      <c r="K628" s="4">
        <f>((SalesData[[#This Row],[Total Profit]]/SalesData[[#This Row],[total_revenue]])*100)/100</f>
        <v>0.5</v>
      </c>
      <c r="L628" s="3">
        <f>SalesData[[#This Row],[total_revenue]]-SalesData[[#This Row],[Total Cost]]</f>
        <v>129000</v>
      </c>
      <c r="M628" s="4">
        <v>0.04</v>
      </c>
      <c r="N628" s="3">
        <v>2880</v>
      </c>
      <c r="O628" s="3">
        <f>IF(SalesData[[#This Row],[discount_given]] &gt; 0, SalesData[[#This Row],[sales_quantity]] * SalesData[[#This Row],[Discount_price]], 0)</f>
        <v>247680</v>
      </c>
      <c r="P628" s="4">
        <f>((SalesData[[#This Row],[Sales with discount]]/SalesData[[#This Row],[total_revenue]])*100)/100</f>
        <v>0.96</v>
      </c>
      <c r="Q628" t="s">
        <v>50</v>
      </c>
      <c r="R628" s="9" t="s">
        <v>29</v>
      </c>
      <c r="S628" s="9" t="s">
        <v>22</v>
      </c>
      <c r="T628" s="10">
        <v>22359</v>
      </c>
      <c r="U628" s="9" t="s">
        <v>23</v>
      </c>
      <c r="V628" s="9" t="s">
        <v>40</v>
      </c>
      <c r="W628" s="9" t="s">
        <v>31</v>
      </c>
    </row>
    <row r="629" spans="1:23" x14ac:dyDescent="0.25">
      <c r="A629" s="1">
        <v>44848</v>
      </c>
      <c r="B629" s="9" t="s">
        <v>47</v>
      </c>
      <c r="C629" s="10">
        <v>745</v>
      </c>
      <c r="D629" s="9" t="s">
        <v>48</v>
      </c>
      <c r="E629" s="3">
        <v>1500</v>
      </c>
      <c r="F629" s="10">
        <v>137</v>
      </c>
      <c r="G629">
        <v>17</v>
      </c>
      <c r="H629" s="3">
        <v>3500</v>
      </c>
      <c r="I629" s="3">
        <f>SalesData[[#This Row],[cost_price]]*SalesData[[#This Row],[sales_quantity]]</f>
        <v>25500</v>
      </c>
      <c r="J629" s="3">
        <v>59500</v>
      </c>
      <c r="K629" s="4">
        <f>((SalesData[[#This Row],[Total Profit]]/SalesData[[#This Row],[total_revenue]])*100)/100</f>
        <v>0.5714285714285714</v>
      </c>
      <c r="L629" s="3">
        <f>SalesData[[#This Row],[total_revenue]]-SalesData[[#This Row],[Total Cost]]</f>
        <v>34000</v>
      </c>
      <c r="M629" s="4">
        <v>0</v>
      </c>
      <c r="N629" s="3">
        <v>3500</v>
      </c>
      <c r="O629" s="3">
        <f>IF(SalesData[[#This Row],[discount_given]] &gt; 0, SalesData[[#This Row],[sales_quantity]] * SalesData[[#This Row],[Discount_price]], 0)</f>
        <v>0</v>
      </c>
      <c r="P629" s="4">
        <f>((SalesData[[#This Row],[Sales with discount]]/SalesData[[#This Row],[total_revenue]])*100)/100</f>
        <v>0</v>
      </c>
      <c r="Q629" t="s">
        <v>20</v>
      </c>
      <c r="R629" s="9" t="s">
        <v>42</v>
      </c>
      <c r="S629" s="9" t="s">
        <v>35</v>
      </c>
      <c r="T629" s="10">
        <v>22400</v>
      </c>
      <c r="U629" s="9" t="s">
        <v>23</v>
      </c>
      <c r="V629" s="9" t="s">
        <v>24</v>
      </c>
      <c r="W629" s="9" t="s">
        <v>25</v>
      </c>
    </row>
    <row r="630" spans="1:23" x14ac:dyDescent="0.25">
      <c r="A630" s="1">
        <v>44725</v>
      </c>
      <c r="B630" s="9" t="s">
        <v>44</v>
      </c>
      <c r="C630" s="10">
        <v>746</v>
      </c>
      <c r="D630" s="9" t="s">
        <v>19</v>
      </c>
      <c r="E630" s="3">
        <v>2500</v>
      </c>
      <c r="F630" s="10">
        <v>45</v>
      </c>
      <c r="G630">
        <v>89</v>
      </c>
      <c r="H630" s="3">
        <v>5000</v>
      </c>
      <c r="I630" s="3">
        <f>SalesData[[#This Row],[cost_price]]*SalesData[[#This Row],[sales_quantity]]</f>
        <v>222500</v>
      </c>
      <c r="J630" s="3">
        <v>445000</v>
      </c>
      <c r="K630" s="4">
        <f>((SalesData[[#This Row],[Total Profit]]/SalesData[[#This Row],[total_revenue]])*100)/100</f>
        <v>0.5</v>
      </c>
      <c r="L630" s="3">
        <f>SalesData[[#This Row],[total_revenue]]-SalesData[[#This Row],[Total Cost]]</f>
        <v>222500</v>
      </c>
      <c r="M630" s="4">
        <v>0.05</v>
      </c>
      <c r="N630" s="3">
        <v>4750</v>
      </c>
      <c r="O630" s="3">
        <f>IF(SalesData[[#This Row],[discount_given]] &gt; 0, SalesData[[#This Row],[sales_quantity]] * SalesData[[#This Row],[Discount_price]], 0)</f>
        <v>422750</v>
      </c>
      <c r="P630" s="4">
        <f>((SalesData[[#This Row],[Sales with discount]]/SalesData[[#This Row],[total_revenue]])*100)/100</f>
        <v>0.95</v>
      </c>
      <c r="Q630" t="s">
        <v>33</v>
      </c>
      <c r="R630" s="9" t="s">
        <v>21</v>
      </c>
      <c r="S630" s="9" t="s">
        <v>35</v>
      </c>
      <c r="T630" s="10">
        <v>21650</v>
      </c>
      <c r="U630" s="9" t="s">
        <v>23</v>
      </c>
      <c r="V630" s="9" t="s">
        <v>39</v>
      </c>
      <c r="W630" s="9" t="s">
        <v>31</v>
      </c>
    </row>
    <row r="631" spans="1:23" x14ac:dyDescent="0.25">
      <c r="A631" s="1">
        <v>45274</v>
      </c>
      <c r="B631" s="9" t="s">
        <v>54</v>
      </c>
      <c r="C631" s="10">
        <v>749</v>
      </c>
      <c r="D631" s="9" t="s">
        <v>19</v>
      </c>
      <c r="E631" s="3">
        <v>2500</v>
      </c>
      <c r="F631" s="10">
        <v>112</v>
      </c>
      <c r="G631">
        <v>24</v>
      </c>
      <c r="H631" s="3">
        <v>5000</v>
      </c>
      <c r="I631" s="3">
        <f>SalesData[[#This Row],[cost_price]]*SalesData[[#This Row],[sales_quantity]]</f>
        <v>60000</v>
      </c>
      <c r="J631" s="3">
        <v>120000</v>
      </c>
      <c r="K631" s="4">
        <f>((SalesData[[#This Row],[Total Profit]]/SalesData[[#This Row],[total_revenue]])*100)/100</f>
        <v>0.5</v>
      </c>
      <c r="L631" s="3">
        <f>SalesData[[#This Row],[total_revenue]]-SalesData[[#This Row],[Total Cost]]</f>
        <v>60000</v>
      </c>
      <c r="M631" s="4">
        <v>0.02</v>
      </c>
      <c r="N631" s="3">
        <v>4900</v>
      </c>
      <c r="O631" s="3">
        <f>IF(SalesData[[#This Row],[discount_given]] &gt; 0, SalesData[[#This Row],[sales_quantity]] * SalesData[[#This Row],[Discount_price]], 0)</f>
        <v>117600</v>
      </c>
      <c r="P631" s="4">
        <f>((SalesData[[#This Row],[Sales with discount]]/SalesData[[#This Row],[total_revenue]])*100)/100</f>
        <v>0.98</v>
      </c>
      <c r="Q631" t="s">
        <v>38</v>
      </c>
      <c r="R631" s="9" t="s">
        <v>29</v>
      </c>
      <c r="S631" s="9" t="s">
        <v>30</v>
      </c>
      <c r="T631" s="10">
        <v>21356</v>
      </c>
      <c r="U631" s="9" t="s">
        <v>23</v>
      </c>
      <c r="V631" s="9" t="s">
        <v>39</v>
      </c>
      <c r="W631" s="9" t="s">
        <v>46</v>
      </c>
    </row>
    <row r="632" spans="1:23" x14ac:dyDescent="0.25">
      <c r="A632" s="1">
        <v>44924</v>
      </c>
      <c r="B632" s="9" t="s">
        <v>32</v>
      </c>
      <c r="C632" s="10">
        <v>752</v>
      </c>
      <c r="D632" s="9" t="s">
        <v>48</v>
      </c>
      <c r="E632" s="3">
        <v>1500</v>
      </c>
      <c r="F632" s="10">
        <v>30</v>
      </c>
      <c r="G632">
        <v>73</v>
      </c>
      <c r="H632" s="3">
        <v>3500</v>
      </c>
      <c r="I632" s="3">
        <f>SalesData[[#This Row],[cost_price]]*SalesData[[#This Row],[sales_quantity]]</f>
        <v>109500</v>
      </c>
      <c r="J632" s="3">
        <v>255500</v>
      </c>
      <c r="K632" s="4">
        <f>((SalesData[[#This Row],[Total Profit]]/SalesData[[#This Row],[total_revenue]])*100)/100</f>
        <v>0.5714285714285714</v>
      </c>
      <c r="L632" s="3">
        <f>SalesData[[#This Row],[total_revenue]]-SalesData[[#This Row],[Total Cost]]</f>
        <v>146000</v>
      </c>
      <c r="M632" s="4">
        <v>0.03</v>
      </c>
      <c r="N632" s="3">
        <v>3395</v>
      </c>
      <c r="O632" s="3">
        <f>IF(SalesData[[#This Row],[discount_given]] &gt; 0, SalesData[[#This Row],[sales_quantity]] * SalesData[[#This Row],[Discount_price]], 0)</f>
        <v>247835</v>
      </c>
      <c r="P632" s="4">
        <f>((SalesData[[#This Row],[Sales with discount]]/SalesData[[#This Row],[total_revenue]])*100)/100</f>
        <v>0.97</v>
      </c>
      <c r="Q632" t="s">
        <v>50</v>
      </c>
      <c r="R632" s="9" t="s">
        <v>42</v>
      </c>
      <c r="S632" s="9" t="s">
        <v>22</v>
      </c>
      <c r="T632" s="10">
        <v>22479</v>
      </c>
      <c r="U632" s="9" t="s">
        <v>36</v>
      </c>
      <c r="V632" s="9" t="s">
        <v>39</v>
      </c>
      <c r="W632" s="9" t="s">
        <v>46</v>
      </c>
    </row>
    <row r="633" spans="1:23" x14ac:dyDescent="0.25">
      <c r="A633" s="1">
        <v>44396</v>
      </c>
      <c r="B633" s="9" t="s">
        <v>44</v>
      </c>
      <c r="C633" s="10">
        <v>755</v>
      </c>
      <c r="D633" s="9" t="s">
        <v>45</v>
      </c>
      <c r="E633" s="3">
        <v>3000</v>
      </c>
      <c r="F633" s="10">
        <v>72</v>
      </c>
      <c r="G633">
        <v>91</v>
      </c>
      <c r="H633" s="3">
        <v>7000</v>
      </c>
      <c r="I633" s="3">
        <f>SalesData[[#This Row],[cost_price]]*SalesData[[#This Row],[sales_quantity]]</f>
        <v>273000</v>
      </c>
      <c r="J633" s="3">
        <v>637000</v>
      </c>
      <c r="K633" s="4">
        <f>((SalesData[[#This Row],[Total Profit]]/SalesData[[#This Row],[total_revenue]])*100)/100</f>
        <v>0.5714285714285714</v>
      </c>
      <c r="L633" s="3">
        <f>SalesData[[#This Row],[total_revenue]]-SalesData[[#This Row],[Total Cost]]</f>
        <v>364000</v>
      </c>
      <c r="M633" s="4">
        <v>0.08</v>
      </c>
      <c r="N633" s="3">
        <v>6440</v>
      </c>
      <c r="O633" s="3">
        <f>IF(SalesData[[#This Row],[discount_given]] &gt; 0, SalesData[[#This Row],[sales_quantity]] * SalesData[[#This Row],[Discount_price]], 0)</f>
        <v>586040</v>
      </c>
      <c r="P633" s="4">
        <f>((SalesData[[#This Row],[Sales with discount]]/SalesData[[#This Row],[total_revenue]])*100)/100</f>
        <v>0.92</v>
      </c>
      <c r="Q633" t="s">
        <v>20</v>
      </c>
      <c r="R633" s="9" t="s">
        <v>42</v>
      </c>
      <c r="S633" s="9" t="s">
        <v>35</v>
      </c>
      <c r="T633" s="10">
        <v>22140</v>
      </c>
      <c r="U633" s="9" t="s">
        <v>23</v>
      </c>
      <c r="V633" s="9" t="s">
        <v>40</v>
      </c>
      <c r="W633" s="9" t="s">
        <v>25</v>
      </c>
    </row>
    <row r="634" spans="1:23" x14ac:dyDescent="0.25">
      <c r="A634" s="1">
        <v>44707</v>
      </c>
      <c r="B634" s="9" t="s">
        <v>53</v>
      </c>
      <c r="C634" s="10">
        <v>756</v>
      </c>
      <c r="D634" s="9" t="s">
        <v>45</v>
      </c>
      <c r="E634" s="3">
        <v>3000</v>
      </c>
      <c r="F634" s="10">
        <v>108</v>
      </c>
      <c r="G634">
        <v>44</v>
      </c>
      <c r="H634" s="3">
        <v>7000</v>
      </c>
      <c r="I634" s="3">
        <f>SalesData[[#This Row],[cost_price]]*SalesData[[#This Row],[sales_quantity]]</f>
        <v>132000</v>
      </c>
      <c r="J634" s="3">
        <v>308000</v>
      </c>
      <c r="K634" s="4">
        <f>((SalesData[[#This Row],[Total Profit]]/SalesData[[#This Row],[total_revenue]])*100)/100</f>
        <v>0.5714285714285714</v>
      </c>
      <c r="L634" s="3">
        <f>SalesData[[#This Row],[total_revenue]]-SalesData[[#This Row],[Total Cost]]</f>
        <v>176000</v>
      </c>
      <c r="M634" s="4">
        <v>0.03</v>
      </c>
      <c r="N634" s="3">
        <v>6790</v>
      </c>
      <c r="O634" s="3">
        <f>IF(SalesData[[#This Row],[discount_given]] &gt; 0, SalesData[[#This Row],[sales_quantity]] * SalesData[[#This Row],[Discount_price]], 0)</f>
        <v>298760</v>
      </c>
      <c r="P634" s="4">
        <f>((SalesData[[#This Row],[Sales with discount]]/SalesData[[#This Row],[total_revenue]])*100)/100</f>
        <v>0.97</v>
      </c>
      <c r="Q634" t="s">
        <v>38</v>
      </c>
      <c r="R634" s="9" t="s">
        <v>34</v>
      </c>
      <c r="S634" s="9" t="s">
        <v>35</v>
      </c>
      <c r="T634" s="10">
        <v>21703</v>
      </c>
      <c r="U634" s="9" t="s">
        <v>23</v>
      </c>
      <c r="V634" s="9" t="s">
        <v>24</v>
      </c>
      <c r="W634" s="9" t="s">
        <v>31</v>
      </c>
    </row>
    <row r="635" spans="1:23" x14ac:dyDescent="0.25">
      <c r="A635" s="1">
        <v>44645</v>
      </c>
      <c r="B635" s="9" t="s">
        <v>37</v>
      </c>
      <c r="C635" s="10">
        <v>757</v>
      </c>
      <c r="D635" s="9" t="s">
        <v>51</v>
      </c>
      <c r="E635" s="3">
        <v>1000</v>
      </c>
      <c r="F635" s="10">
        <v>124</v>
      </c>
      <c r="G635">
        <v>85</v>
      </c>
      <c r="H635" s="3">
        <v>2500</v>
      </c>
      <c r="I635" s="3">
        <f>SalesData[[#This Row],[cost_price]]*SalesData[[#This Row],[sales_quantity]]</f>
        <v>85000</v>
      </c>
      <c r="J635" s="3">
        <v>212500</v>
      </c>
      <c r="K635" s="4">
        <f>((SalesData[[#This Row],[Total Profit]]/SalesData[[#This Row],[total_revenue]])*100)/100</f>
        <v>0.6</v>
      </c>
      <c r="L635" s="3">
        <f>SalesData[[#This Row],[total_revenue]]-SalesData[[#This Row],[Total Cost]]</f>
        <v>127500</v>
      </c>
      <c r="M635" s="4">
        <v>0.1</v>
      </c>
      <c r="N635" s="3">
        <v>2250</v>
      </c>
      <c r="O635" s="3">
        <f>IF(SalesData[[#This Row],[discount_given]] &gt; 0, SalesData[[#This Row],[sales_quantity]] * SalesData[[#This Row],[Discount_price]], 0)</f>
        <v>191250</v>
      </c>
      <c r="P635" s="4">
        <f>((SalesData[[#This Row],[Sales with discount]]/SalesData[[#This Row],[total_revenue]])*100)/100</f>
        <v>0.9</v>
      </c>
      <c r="Q635" t="s">
        <v>33</v>
      </c>
      <c r="R635" s="9" t="s">
        <v>34</v>
      </c>
      <c r="S635" s="9" t="s">
        <v>35</v>
      </c>
      <c r="T635" s="10">
        <v>21033</v>
      </c>
      <c r="U635" s="9" t="s">
        <v>23</v>
      </c>
      <c r="V635" s="9" t="s">
        <v>24</v>
      </c>
      <c r="W635" s="9" t="s">
        <v>31</v>
      </c>
    </row>
    <row r="636" spans="1:23" x14ac:dyDescent="0.25">
      <c r="A636" s="1">
        <v>44745</v>
      </c>
      <c r="B636" s="9" t="s">
        <v>26</v>
      </c>
      <c r="C636" s="10">
        <v>759</v>
      </c>
      <c r="D636" s="9" t="s">
        <v>48</v>
      </c>
      <c r="E636" s="3">
        <v>1500</v>
      </c>
      <c r="F636" s="10">
        <v>120</v>
      </c>
      <c r="G636">
        <v>30</v>
      </c>
      <c r="H636" s="3">
        <v>3500</v>
      </c>
      <c r="I636" s="3">
        <f>SalesData[[#This Row],[cost_price]]*SalesData[[#This Row],[sales_quantity]]</f>
        <v>45000</v>
      </c>
      <c r="J636" s="3">
        <v>105000</v>
      </c>
      <c r="K636" s="4">
        <f>((SalesData[[#This Row],[Total Profit]]/SalesData[[#This Row],[total_revenue]])*100)/100</f>
        <v>0.5714285714285714</v>
      </c>
      <c r="L636" s="3">
        <f>SalesData[[#This Row],[total_revenue]]-SalesData[[#This Row],[Total Cost]]</f>
        <v>60000</v>
      </c>
      <c r="M636" s="4">
        <v>0.1</v>
      </c>
      <c r="N636" s="3">
        <v>3150</v>
      </c>
      <c r="O636" s="3">
        <f>IF(SalesData[[#This Row],[discount_given]] &gt; 0, SalesData[[#This Row],[sales_quantity]] * SalesData[[#This Row],[Discount_price]], 0)</f>
        <v>94500</v>
      </c>
      <c r="P636" s="4">
        <f>((SalesData[[#This Row],[Sales with discount]]/SalesData[[#This Row],[total_revenue]])*100)/100</f>
        <v>0.9</v>
      </c>
      <c r="Q636" t="s">
        <v>33</v>
      </c>
      <c r="R636" s="9" t="s">
        <v>34</v>
      </c>
      <c r="S636" s="9" t="s">
        <v>35</v>
      </c>
      <c r="T636" s="10">
        <v>22659</v>
      </c>
      <c r="U636" s="9" t="s">
        <v>36</v>
      </c>
      <c r="V636" s="9" t="s">
        <v>24</v>
      </c>
      <c r="W636" s="9" t="s">
        <v>31</v>
      </c>
    </row>
    <row r="637" spans="1:23" x14ac:dyDescent="0.25">
      <c r="A637" s="1">
        <v>44410</v>
      </c>
      <c r="B637" s="9" t="s">
        <v>18</v>
      </c>
      <c r="C637" s="10">
        <v>760</v>
      </c>
      <c r="D637" s="9" t="s">
        <v>27</v>
      </c>
      <c r="E637" s="3">
        <v>1500</v>
      </c>
      <c r="F637" s="10">
        <v>92</v>
      </c>
      <c r="G637">
        <v>48</v>
      </c>
      <c r="H637" s="3">
        <v>3000</v>
      </c>
      <c r="I637" s="3">
        <f>SalesData[[#This Row],[cost_price]]*SalesData[[#This Row],[sales_quantity]]</f>
        <v>72000</v>
      </c>
      <c r="J637" s="3">
        <v>144000</v>
      </c>
      <c r="K637" s="4">
        <f>((SalesData[[#This Row],[Total Profit]]/SalesData[[#This Row],[total_revenue]])*100)/100</f>
        <v>0.5</v>
      </c>
      <c r="L637" s="3">
        <f>SalesData[[#This Row],[total_revenue]]-SalesData[[#This Row],[Total Cost]]</f>
        <v>72000</v>
      </c>
      <c r="M637" s="4">
        <v>0.03</v>
      </c>
      <c r="N637" s="3">
        <v>2910</v>
      </c>
      <c r="O637" s="3">
        <f>IF(SalesData[[#This Row],[discount_given]] &gt; 0, SalesData[[#This Row],[sales_quantity]] * SalesData[[#This Row],[Discount_price]], 0)</f>
        <v>139680</v>
      </c>
      <c r="P637" s="4">
        <f>((SalesData[[#This Row],[Sales with discount]]/SalesData[[#This Row],[total_revenue]])*100)/100</f>
        <v>0.97</v>
      </c>
      <c r="Q637" t="s">
        <v>28</v>
      </c>
      <c r="R637" s="9" t="s">
        <v>34</v>
      </c>
      <c r="S637" s="9" t="s">
        <v>35</v>
      </c>
      <c r="T637" s="10">
        <v>22083</v>
      </c>
      <c r="U637" s="9" t="s">
        <v>36</v>
      </c>
      <c r="V637" s="9" t="s">
        <v>40</v>
      </c>
      <c r="W637" s="9" t="s">
        <v>31</v>
      </c>
    </row>
    <row r="638" spans="1:23" x14ac:dyDescent="0.25">
      <c r="A638" s="1">
        <v>44658</v>
      </c>
      <c r="B638" s="9" t="s">
        <v>52</v>
      </c>
      <c r="C638" s="10">
        <v>762</v>
      </c>
      <c r="D638" s="9" t="s">
        <v>45</v>
      </c>
      <c r="E638" s="3">
        <v>3000</v>
      </c>
      <c r="F638" s="10">
        <v>146</v>
      </c>
      <c r="G638">
        <v>7</v>
      </c>
      <c r="H638" s="3">
        <v>7000</v>
      </c>
      <c r="I638" s="3">
        <f>SalesData[[#This Row],[cost_price]]*SalesData[[#This Row],[sales_quantity]]</f>
        <v>21000</v>
      </c>
      <c r="J638" s="3">
        <v>49000</v>
      </c>
      <c r="K638" s="4">
        <f>((SalesData[[#This Row],[Total Profit]]/SalesData[[#This Row],[total_revenue]])*100)/100</f>
        <v>0.5714285714285714</v>
      </c>
      <c r="L638" s="3">
        <f>SalesData[[#This Row],[total_revenue]]-SalesData[[#This Row],[Total Cost]]</f>
        <v>28000</v>
      </c>
      <c r="M638" s="4">
        <v>0.08</v>
      </c>
      <c r="N638" s="3">
        <v>6440</v>
      </c>
      <c r="O638" s="3">
        <f>IF(SalesData[[#This Row],[discount_given]] &gt; 0, SalesData[[#This Row],[sales_quantity]] * SalesData[[#This Row],[Discount_price]], 0)</f>
        <v>45080</v>
      </c>
      <c r="P638" s="4">
        <f>((SalesData[[#This Row],[Sales with discount]]/SalesData[[#This Row],[total_revenue]])*100)/100</f>
        <v>0.92</v>
      </c>
      <c r="Q638" t="s">
        <v>33</v>
      </c>
      <c r="R638" s="9" t="s">
        <v>34</v>
      </c>
      <c r="S638" s="9" t="s">
        <v>22</v>
      </c>
      <c r="T638" s="10">
        <v>22012</v>
      </c>
      <c r="U638" s="9" t="s">
        <v>36</v>
      </c>
      <c r="V638" s="9" t="s">
        <v>40</v>
      </c>
      <c r="W638" s="9" t="s">
        <v>46</v>
      </c>
    </row>
    <row r="639" spans="1:23" x14ac:dyDescent="0.25">
      <c r="A639" s="1">
        <v>44610</v>
      </c>
      <c r="B639" s="9" t="s">
        <v>37</v>
      </c>
      <c r="C639" s="10">
        <v>763</v>
      </c>
      <c r="D639" s="9" t="s">
        <v>45</v>
      </c>
      <c r="E639" s="3">
        <v>3000</v>
      </c>
      <c r="F639" s="10">
        <v>45</v>
      </c>
      <c r="G639">
        <v>60</v>
      </c>
      <c r="H639" s="3">
        <v>7000</v>
      </c>
      <c r="I639" s="3">
        <f>SalesData[[#This Row],[cost_price]]*SalesData[[#This Row],[sales_quantity]]</f>
        <v>180000</v>
      </c>
      <c r="J639" s="3">
        <v>420000</v>
      </c>
      <c r="K639" s="4">
        <f>((SalesData[[#This Row],[Total Profit]]/SalesData[[#This Row],[total_revenue]])*100)/100</f>
        <v>0.5714285714285714</v>
      </c>
      <c r="L639" s="3">
        <f>SalesData[[#This Row],[total_revenue]]-SalesData[[#This Row],[Total Cost]]</f>
        <v>240000</v>
      </c>
      <c r="M639" s="4">
        <v>0.05</v>
      </c>
      <c r="N639" s="3">
        <v>6650</v>
      </c>
      <c r="O639" s="3">
        <f>IF(SalesData[[#This Row],[discount_given]] &gt; 0, SalesData[[#This Row],[sales_quantity]] * SalesData[[#This Row],[Discount_price]], 0)</f>
        <v>399000</v>
      </c>
      <c r="P639" s="4">
        <f>((SalesData[[#This Row],[Sales with discount]]/SalesData[[#This Row],[total_revenue]])*100)/100</f>
        <v>0.95</v>
      </c>
      <c r="Q639" t="s">
        <v>50</v>
      </c>
      <c r="R639" s="9" t="s">
        <v>34</v>
      </c>
      <c r="S639" s="9" t="s">
        <v>22</v>
      </c>
      <c r="T639" s="10">
        <v>22015</v>
      </c>
      <c r="U639" s="9" t="s">
        <v>23</v>
      </c>
      <c r="V639" s="9" t="s">
        <v>40</v>
      </c>
      <c r="W639" s="9" t="s">
        <v>46</v>
      </c>
    </row>
    <row r="640" spans="1:23" x14ac:dyDescent="0.25">
      <c r="A640" s="1">
        <v>44395</v>
      </c>
      <c r="B640" s="9" t="s">
        <v>52</v>
      </c>
      <c r="C640" s="10">
        <v>764</v>
      </c>
      <c r="D640" s="9" t="s">
        <v>19</v>
      </c>
      <c r="E640" s="3">
        <v>2500</v>
      </c>
      <c r="F640" s="10">
        <v>12</v>
      </c>
      <c r="G640">
        <v>23</v>
      </c>
      <c r="H640" s="3">
        <v>5000</v>
      </c>
      <c r="I640" s="3">
        <f>SalesData[[#This Row],[cost_price]]*SalesData[[#This Row],[sales_quantity]]</f>
        <v>57500</v>
      </c>
      <c r="J640" s="3">
        <v>115000</v>
      </c>
      <c r="K640" s="4">
        <f>((SalesData[[#This Row],[Total Profit]]/SalesData[[#This Row],[total_revenue]])*100)/100</f>
        <v>0.5</v>
      </c>
      <c r="L640" s="3">
        <f>SalesData[[#This Row],[total_revenue]]-SalesData[[#This Row],[Total Cost]]</f>
        <v>57500</v>
      </c>
      <c r="M640" s="4">
        <v>0.01</v>
      </c>
      <c r="N640" s="3">
        <v>4950</v>
      </c>
      <c r="O640" s="3">
        <f>IF(SalesData[[#This Row],[discount_given]] &gt; 0, SalesData[[#This Row],[sales_quantity]] * SalesData[[#This Row],[Discount_price]], 0)</f>
        <v>113850</v>
      </c>
      <c r="P640" s="4">
        <f>((SalesData[[#This Row],[Sales with discount]]/SalesData[[#This Row],[total_revenue]])*100)/100</f>
        <v>0.99</v>
      </c>
      <c r="Q640" t="s">
        <v>50</v>
      </c>
      <c r="R640" s="9" t="s">
        <v>29</v>
      </c>
      <c r="S640" s="9" t="s">
        <v>30</v>
      </c>
      <c r="T640" s="10">
        <v>22379</v>
      </c>
      <c r="U640" s="9" t="s">
        <v>23</v>
      </c>
      <c r="V640" s="9" t="s">
        <v>24</v>
      </c>
      <c r="W640" s="9" t="s">
        <v>31</v>
      </c>
    </row>
    <row r="641" spans="1:23" x14ac:dyDescent="0.25">
      <c r="A641" s="1">
        <v>45008</v>
      </c>
      <c r="B641" s="9" t="s">
        <v>47</v>
      </c>
      <c r="C641" s="10">
        <v>765</v>
      </c>
      <c r="D641" s="9" t="s">
        <v>19</v>
      </c>
      <c r="E641" s="3">
        <v>2500</v>
      </c>
      <c r="F641" s="10">
        <v>21</v>
      </c>
      <c r="G641">
        <v>5</v>
      </c>
      <c r="H641" s="3">
        <v>5000</v>
      </c>
      <c r="I641" s="3">
        <f>SalesData[[#This Row],[cost_price]]*SalesData[[#This Row],[sales_quantity]]</f>
        <v>12500</v>
      </c>
      <c r="J641" s="3">
        <v>25000</v>
      </c>
      <c r="K641" s="4">
        <f>((SalesData[[#This Row],[Total Profit]]/SalesData[[#This Row],[total_revenue]])*100)/100</f>
        <v>0.5</v>
      </c>
      <c r="L641" s="3">
        <f>SalesData[[#This Row],[total_revenue]]-SalesData[[#This Row],[Total Cost]]</f>
        <v>12500</v>
      </c>
      <c r="M641" s="4">
        <v>0.08</v>
      </c>
      <c r="N641" s="3">
        <v>4600</v>
      </c>
      <c r="O641" s="3">
        <f>IF(SalesData[[#This Row],[discount_given]] &gt; 0, SalesData[[#This Row],[sales_quantity]] * SalesData[[#This Row],[Discount_price]], 0)</f>
        <v>23000</v>
      </c>
      <c r="P641" s="4">
        <f>((SalesData[[#This Row],[Sales with discount]]/SalesData[[#This Row],[total_revenue]])*100)/100</f>
        <v>0.92</v>
      </c>
      <c r="Q641" t="s">
        <v>38</v>
      </c>
      <c r="R641" s="9" t="s">
        <v>34</v>
      </c>
      <c r="S641" s="9" t="s">
        <v>30</v>
      </c>
      <c r="T641" s="10">
        <v>22291</v>
      </c>
      <c r="U641" s="9" t="s">
        <v>36</v>
      </c>
      <c r="V641" s="9" t="s">
        <v>39</v>
      </c>
      <c r="W641" s="9" t="s">
        <v>25</v>
      </c>
    </row>
    <row r="642" spans="1:23" x14ac:dyDescent="0.25">
      <c r="A642" s="1">
        <v>44968</v>
      </c>
      <c r="B642" s="9" t="s">
        <v>47</v>
      </c>
      <c r="C642" s="10">
        <v>766</v>
      </c>
      <c r="D642" s="9" t="s">
        <v>48</v>
      </c>
      <c r="E642" s="3">
        <v>1500</v>
      </c>
      <c r="F642" s="10">
        <v>45</v>
      </c>
      <c r="G642">
        <v>37</v>
      </c>
      <c r="H642" s="3">
        <v>3500</v>
      </c>
      <c r="I642" s="3">
        <f>SalesData[[#This Row],[cost_price]]*SalesData[[#This Row],[sales_quantity]]</f>
        <v>55500</v>
      </c>
      <c r="J642" s="3">
        <v>129500</v>
      </c>
      <c r="K642" s="4">
        <f>((SalesData[[#This Row],[Total Profit]]/SalesData[[#This Row],[total_revenue]])*100)/100</f>
        <v>0.5714285714285714</v>
      </c>
      <c r="L642" s="3">
        <f>SalesData[[#This Row],[total_revenue]]-SalesData[[#This Row],[Total Cost]]</f>
        <v>74000</v>
      </c>
      <c r="M642" s="4">
        <v>0.08</v>
      </c>
      <c r="N642" s="3">
        <v>3220</v>
      </c>
      <c r="O642" s="3">
        <f>IF(SalesData[[#This Row],[discount_given]] &gt; 0, SalesData[[#This Row],[sales_quantity]] * SalesData[[#This Row],[Discount_price]], 0)</f>
        <v>119140</v>
      </c>
      <c r="P642" s="4">
        <f>((SalesData[[#This Row],[Sales with discount]]/SalesData[[#This Row],[total_revenue]])*100)/100</f>
        <v>0.92</v>
      </c>
      <c r="Q642" t="s">
        <v>38</v>
      </c>
      <c r="R642" s="9" t="s">
        <v>29</v>
      </c>
      <c r="S642" s="9" t="s">
        <v>35</v>
      </c>
      <c r="T642" s="10">
        <v>21220</v>
      </c>
      <c r="U642" s="9" t="s">
        <v>36</v>
      </c>
      <c r="V642" s="9" t="s">
        <v>40</v>
      </c>
      <c r="W642" s="9" t="s">
        <v>46</v>
      </c>
    </row>
    <row r="643" spans="1:23" x14ac:dyDescent="0.25">
      <c r="A643" s="1">
        <v>44653</v>
      </c>
      <c r="B643" s="9" t="s">
        <v>26</v>
      </c>
      <c r="C643" s="10">
        <v>767</v>
      </c>
      <c r="D643" s="9" t="s">
        <v>27</v>
      </c>
      <c r="E643" s="3">
        <v>1500</v>
      </c>
      <c r="F643" s="10">
        <v>35</v>
      </c>
      <c r="G643">
        <v>53</v>
      </c>
      <c r="H643" s="3">
        <v>3000</v>
      </c>
      <c r="I643" s="3">
        <f>SalesData[[#This Row],[cost_price]]*SalesData[[#This Row],[sales_quantity]]</f>
        <v>79500</v>
      </c>
      <c r="J643" s="3">
        <v>159000</v>
      </c>
      <c r="K643" s="4">
        <f>((SalesData[[#This Row],[Total Profit]]/SalesData[[#This Row],[total_revenue]])*100)/100</f>
        <v>0.5</v>
      </c>
      <c r="L643" s="3">
        <f>SalesData[[#This Row],[total_revenue]]-SalesData[[#This Row],[Total Cost]]</f>
        <v>79500</v>
      </c>
      <c r="M643" s="4">
        <v>7.0000000000000007E-2</v>
      </c>
      <c r="N643" s="3">
        <v>2790</v>
      </c>
      <c r="O643" s="3">
        <f>IF(SalesData[[#This Row],[discount_given]] &gt; 0, SalesData[[#This Row],[sales_quantity]] * SalesData[[#This Row],[Discount_price]], 0)</f>
        <v>147870</v>
      </c>
      <c r="P643" s="4">
        <f>((SalesData[[#This Row],[Sales with discount]]/SalesData[[#This Row],[total_revenue]])*100)/100</f>
        <v>0.93</v>
      </c>
      <c r="Q643" t="s">
        <v>28</v>
      </c>
      <c r="R643" s="9" t="s">
        <v>29</v>
      </c>
      <c r="S643" s="9" t="s">
        <v>22</v>
      </c>
      <c r="T643" s="10">
        <v>21336</v>
      </c>
      <c r="U643" s="9" t="s">
        <v>23</v>
      </c>
      <c r="V643" s="9" t="s">
        <v>40</v>
      </c>
      <c r="W643" s="9" t="s">
        <v>31</v>
      </c>
    </row>
    <row r="644" spans="1:23" x14ac:dyDescent="0.25">
      <c r="A644" s="1">
        <v>45134</v>
      </c>
      <c r="B644" s="9" t="s">
        <v>41</v>
      </c>
      <c r="C644" s="10">
        <v>769</v>
      </c>
      <c r="D644" s="9" t="s">
        <v>48</v>
      </c>
      <c r="E644" s="3">
        <v>1500</v>
      </c>
      <c r="F644" s="10">
        <v>110</v>
      </c>
      <c r="G644">
        <v>4</v>
      </c>
      <c r="H644" s="3">
        <v>3500</v>
      </c>
      <c r="I644" s="3">
        <f>SalesData[[#This Row],[cost_price]]*SalesData[[#This Row],[sales_quantity]]</f>
        <v>6000</v>
      </c>
      <c r="J644" s="3">
        <v>14000</v>
      </c>
      <c r="K644" s="4">
        <f>((SalesData[[#This Row],[Total Profit]]/SalesData[[#This Row],[total_revenue]])*100)/100</f>
        <v>0.5714285714285714</v>
      </c>
      <c r="L644" s="3">
        <f>SalesData[[#This Row],[total_revenue]]-SalesData[[#This Row],[Total Cost]]</f>
        <v>8000</v>
      </c>
      <c r="M644" s="4">
        <v>0.04</v>
      </c>
      <c r="N644" s="3">
        <v>3360</v>
      </c>
      <c r="O644" s="3">
        <f>IF(SalesData[[#This Row],[discount_given]] &gt; 0, SalesData[[#This Row],[sales_quantity]] * SalesData[[#This Row],[Discount_price]], 0)</f>
        <v>13440</v>
      </c>
      <c r="P644" s="4">
        <f>((SalesData[[#This Row],[Sales with discount]]/SalesData[[#This Row],[total_revenue]])*100)/100</f>
        <v>0.96</v>
      </c>
      <c r="Q644" t="s">
        <v>50</v>
      </c>
      <c r="R644" s="9" t="s">
        <v>42</v>
      </c>
      <c r="S644" s="9" t="s">
        <v>30</v>
      </c>
      <c r="T644" s="10">
        <v>21003</v>
      </c>
      <c r="U644" s="9" t="s">
        <v>36</v>
      </c>
      <c r="V644" s="9" t="s">
        <v>39</v>
      </c>
      <c r="W644" s="9" t="s">
        <v>25</v>
      </c>
    </row>
    <row r="645" spans="1:23" x14ac:dyDescent="0.25">
      <c r="A645" s="1">
        <v>44558</v>
      </c>
      <c r="B645" s="9" t="s">
        <v>32</v>
      </c>
      <c r="C645" s="10">
        <v>772</v>
      </c>
      <c r="D645" s="9" t="s">
        <v>19</v>
      </c>
      <c r="E645" s="3">
        <v>2500</v>
      </c>
      <c r="F645" s="10">
        <v>95</v>
      </c>
      <c r="G645">
        <v>52</v>
      </c>
      <c r="H645" s="3">
        <v>5000</v>
      </c>
      <c r="I645" s="3">
        <f>SalesData[[#This Row],[cost_price]]*SalesData[[#This Row],[sales_quantity]]</f>
        <v>130000</v>
      </c>
      <c r="J645" s="3">
        <v>260000</v>
      </c>
      <c r="K645" s="4">
        <f>((SalesData[[#This Row],[Total Profit]]/SalesData[[#This Row],[total_revenue]])*100)/100</f>
        <v>0.5</v>
      </c>
      <c r="L645" s="3">
        <f>SalesData[[#This Row],[total_revenue]]-SalesData[[#This Row],[Total Cost]]</f>
        <v>130000</v>
      </c>
      <c r="M645" s="4">
        <v>0.01</v>
      </c>
      <c r="N645" s="3">
        <v>4950</v>
      </c>
      <c r="O645" s="3">
        <f>IF(SalesData[[#This Row],[discount_given]] &gt; 0, SalesData[[#This Row],[sales_quantity]] * SalesData[[#This Row],[Discount_price]], 0)</f>
        <v>257400</v>
      </c>
      <c r="P645" s="4">
        <f>((SalesData[[#This Row],[Sales with discount]]/SalesData[[#This Row],[total_revenue]])*100)/100</f>
        <v>0.99</v>
      </c>
      <c r="Q645" t="s">
        <v>20</v>
      </c>
      <c r="R645" s="9" t="s">
        <v>34</v>
      </c>
      <c r="S645" s="9" t="s">
        <v>35</v>
      </c>
      <c r="T645" s="10">
        <v>22168</v>
      </c>
      <c r="U645" s="9" t="s">
        <v>36</v>
      </c>
      <c r="V645" s="9" t="s">
        <v>39</v>
      </c>
      <c r="W645" s="9" t="s">
        <v>31</v>
      </c>
    </row>
    <row r="646" spans="1:23" x14ac:dyDescent="0.25">
      <c r="A646" s="1">
        <v>45096</v>
      </c>
      <c r="B646" s="9" t="s">
        <v>41</v>
      </c>
      <c r="C646" s="10">
        <v>773</v>
      </c>
      <c r="D646" s="9" t="s">
        <v>45</v>
      </c>
      <c r="E646" s="3">
        <v>3000</v>
      </c>
      <c r="F646" s="10">
        <v>13</v>
      </c>
      <c r="G646">
        <v>40</v>
      </c>
      <c r="H646" s="3">
        <v>7000</v>
      </c>
      <c r="I646" s="3">
        <f>SalesData[[#This Row],[cost_price]]*SalesData[[#This Row],[sales_quantity]]</f>
        <v>120000</v>
      </c>
      <c r="J646" s="3">
        <v>280000</v>
      </c>
      <c r="K646" s="4">
        <f>((SalesData[[#This Row],[Total Profit]]/SalesData[[#This Row],[total_revenue]])*100)/100</f>
        <v>0.5714285714285714</v>
      </c>
      <c r="L646" s="3">
        <f>SalesData[[#This Row],[total_revenue]]-SalesData[[#This Row],[Total Cost]]</f>
        <v>160000</v>
      </c>
      <c r="M646" s="4">
        <v>0.03</v>
      </c>
      <c r="N646" s="3">
        <v>6790</v>
      </c>
      <c r="O646" s="3">
        <f>IF(SalesData[[#This Row],[discount_given]] &gt; 0, SalesData[[#This Row],[sales_quantity]] * SalesData[[#This Row],[Discount_price]], 0)</f>
        <v>271600</v>
      </c>
      <c r="P646" s="4">
        <f>((SalesData[[#This Row],[Sales with discount]]/SalesData[[#This Row],[total_revenue]])*100)/100</f>
        <v>0.97</v>
      </c>
      <c r="Q646" t="s">
        <v>20</v>
      </c>
      <c r="R646" s="9" t="s">
        <v>34</v>
      </c>
      <c r="S646" s="9" t="s">
        <v>22</v>
      </c>
      <c r="T646" s="10">
        <v>22956</v>
      </c>
      <c r="U646" s="9" t="s">
        <v>36</v>
      </c>
      <c r="V646" s="9" t="s">
        <v>24</v>
      </c>
      <c r="W646" s="9" t="s">
        <v>31</v>
      </c>
    </row>
    <row r="647" spans="1:23" x14ac:dyDescent="0.25">
      <c r="A647" s="1">
        <v>44410</v>
      </c>
      <c r="B647" s="9" t="s">
        <v>32</v>
      </c>
      <c r="C647" s="10">
        <v>775</v>
      </c>
      <c r="D647" s="9" t="s">
        <v>27</v>
      </c>
      <c r="E647" s="3">
        <v>1500</v>
      </c>
      <c r="F647" s="10">
        <v>87</v>
      </c>
      <c r="G647">
        <v>85</v>
      </c>
      <c r="H647" s="3">
        <v>3000</v>
      </c>
      <c r="I647" s="3">
        <f>SalesData[[#This Row],[cost_price]]*SalesData[[#This Row],[sales_quantity]]</f>
        <v>127500</v>
      </c>
      <c r="J647" s="3">
        <v>255000</v>
      </c>
      <c r="K647" s="4">
        <f>((SalesData[[#This Row],[Total Profit]]/SalesData[[#This Row],[total_revenue]])*100)/100</f>
        <v>0.5</v>
      </c>
      <c r="L647" s="3">
        <f>SalesData[[#This Row],[total_revenue]]-SalesData[[#This Row],[Total Cost]]</f>
        <v>127500</v>
      </c>
      <c r="M647" s="4">
        <v>0.04</v>
      </c>
      <c r="N647" s="3">
        <v>2880</v>
      </c>
      <c r="O647" s="3">
        <f>IF(SalesData[[#This Row],[discount_given]] &gt; 0, SalesData[[#This Row],[sales_quantity]] * SalesData[[#This Row],[Discount_price]], 0)</f>
        <v>244800</v>
      </c>
      <c r="P647" s="4">
        <f>((SalesData[[#This Row],[Sales with discount]]/SalesData[[#This Row],[total_revenue]])*100)/100</f>
        <v>0.96</v>
      </c>
      <c r="Q647" t="s">
        <v>38</v>
      </c>
      <c r="R647" s="9" t="s">
        <v>42</v>
      </c>
      <c r="S647" s="9" t="s">
        <v>22</v>
      </c>
      <c r="T647" s="10">
        <v>21713</v>
      </c>
      <c r="U647" s="9" t="s">
        <v>36</v>
      </c>
      <c r="V647" s="9" t="s">
        <v>24</v>
      </c>
      <c r="W647" s="9" t="s">
        <v>25</v>
      </c>
    </row>
    <row r="648" spans="1:23" x14ac:dyDescent="0.25">
      <c r="A648" s="1">
        <v>44639</v>
      </c>
      <c r="B648" s="9" t="s">
        <v>53</v>
      </c>
      <c r="C648" s="10">
        <v>777</v>
      </c>
      <c r="D648" s="9" t="s">
        <v>48</v>
      </c>
      <c r="E648" s="3">
        <v>1500</v>
      </c>
      <c r="F648" s="10">
        <v>91</v>
      </c>
      <c r="G648">
        <v>79</v>
      </c>
      <c r="H648" s="3">
        <v>3500</v>
      </c>
      <c r="I648" s="3">
        <f>SalesData[[#This Row],[cost_price]]*SalesData[[#This Row],[sales_quantity]]</f>
        <v>118500</v>
      </c>
      <c r="J648" s="3">
        <v>276500</v>
      </c>
      <c r="K648" s="4">
        <f>((SalesData[[#This Row],[Total Profit]]/SalesData[[#This Row],[total_revenue]])*100)/100</f>
        <v>0.5714285714285714</v>
      </c>
      <c r="L648" s="3">
        <f>SalesData[[#This Row],[total_revenue]]-SalesData[[#This Row],[Total Cost]]</f>
        <v>158000</v>
      </c>
      <c r="M648" s="4">
        <v>0.04</v>
      </c>
      <c r="N648" s="3">
        <v>3360</v>
      </c>
      <c r="O648" s="3">
        <f>IF(SalesData[[#This Row],[discount_given]] &gt; 0, SalesData[[#This Row],[sales_quantity]] * SalesData[[#This Row],[Discount_price]], 0)</f>
        <v>265440</v>
      </c>
      <c r="P648" s="4">
        <f>((SalesData[[#This Row],[Sales with discount]]/SalesData[[#This Row],[total_revenue]])*100)/100</f>
        <v>0.96</v>
      </c>
      <c r="Q648" t="s">
        <v>50</v>
      </c>
      <c r="R648" s="9" t="s">
        <v>21</v>
      </c>
      <c r="S648" s="9" t="s">
        <v>22</v>
      </c>
      <c r="T648" s="10">
        <v>22394</v>
      </c>
      <c r="U648" s="9" t="s">
        <v>36</v>
      </c>
      <c r="V648" s="9" t="s">
        <v>40</v>
      </c>
      <c r="W648" s="9" t="s">
        <v>25</v>
      </c>
    </row>
    <row r="649" spans="1:23" x14ac:dyDescent="0.25">
      <c r="A649" s="1">
        <v>44963</v>
      </c>
      <c r="B649" s="9" t="s">
        <v>26</v>
      </c>
      <c r="C649" s="10">
        <v>779</v>
      </c>
      <c r="D649" s="9" t="s">
        <v>48</v>
      </c>
      <c r="E649" s="3">
        <v>1500</v>
      </c>
      <c r="F649" s="10">
        <v>126</v>
      </c>
      <c r="G649">
        <v>78</v>
      </c>
      <c r="H649" s="3">
        <v>3500</v>
      </c>
      <c r="I649" s="3">
        <f>SalesData[[#This Row],[cost_price]]*SalesData[[#This Row],[sales_quantity]]</f>
        <v>117000</v>
      </c>
      <c r="J649" s="3">
        <v>273000</v>
      </c>
      <c r="K649" s="4">
        <f>((SalesData[[#This Row],[Total Profit]]/SalesData[[#This Row],[total_revenue]])*100)/100</f>
        <v>0.5714285714285714</v>
      </c>
      <c r="L649" s="3">
        <f>SalesData[[#This Row],[total_revenue]]-SalesData[[#This Row],[Total Cost]]</f>
        <v>156000</v>
      </c>
      <c r="M649" s="4">
        <v>0</v>
      </c>
      <c r="N649" s="3">
        <v>3500</v>
      </c>
      <c r="O649" s="3">
        <f>IF(SalesData[[#This Row],[discount_given]] &gt; 0, SalesData[[#This Row],[sales_quantity]] * SalesData[[#This Row],[Discount_price]], 0)</f>
        <v>0</v>
      </c>
      <c r="P649" s="4">
        <f>((SalesData[[#This Row],[Sales with discount]]/SalesData[[#This Row],[total_revenue]])*100)/100</f>
        <v>0</v>
      </c>
      <c r="Q649" t="s">
        <v>50</v>
      </c>
      <c r="R649" s="9" t="s">
        <v>29</v>
      </c>
      <c r="S649" s="9" t="s">
        <v>22</v>
      </c>
      <c r="T649" s="10">
        <v>22501</v>
      </c>
      <c r="U649" s="9" t="s">
        <v>23</v>
      </c>
      <c r="V649" s="9" t="s">
        <v>24</v>
      </c>
      <c r="W649" s="9" t="s">
        <v>25</v>
      </c>
    </row>
    <row r="650" spans="1:23" x14ac:dyDescent="0.25">
      <c r="A650" s="1">
        <v>44514</v>
      </c>
      <c r="B650" s="9" t="s">
        <v>49</v>
      </c>
      <c r="C650" s="10">
        <v>780</v>
      </c>
      <c r="D650" s="9" t="s">
        <v>48</v>
      </c>
      <c r="E650" s="3">
        <v>1500</v>
      </c>
      <c r="F650" s="10">
        <v>19</v>
      </c>
      <c r="G650">
        <v>61</v>
      </c>
      <c r="H650" s="3">
        <v>3500</v>
      </c>
      <c r="I650" s="3">
        <f>SalesData[[#This Row],[cost_price]]*SalesData[[#This Row],[sales_quantity]]</f>
        <v>91500</v>
      </c>
      <c r="J650" s="3">
        <v>213500</v>
      </c>
      <c r="K650" s="4">
        <f>((SalesData[[#This Row],[Total Profit]]/SalesData[[#This Row],[total_revenue]])*100)/100</f>
        <v>0.5714285714285714</v>
      </c>
      <c r="L650" s="3">
        <f>SalesData[[#This Row],[total_revenue]]-SalesData[[#This Row],[Total Cost]]</f>
        <v>122000</v>
      </c>
      <c r="M650" s="4">
        <v>0.06</v>
      </c>
      <c r="N650" s="3">
        <v>3290</v>
      </c>
      <c r="O650" s="3">
        <f>IF(SalesData[[#This Row],[discount_given]] &gt; 0, SalesData[[#This Row],[sales_quantity]] * SalesData[[#This Row],[Discount_price]], 0)</f>
        <v>200690</v>
      </c>
      <c r="P650" s="4">
        <f>((SalesData[[#This Row],[Sales with discount]]/SalesData[[#This Row],[total_revenue]])*100)/100</f>
        <v>0.94</v>
      </c>
      <c r="Q650" t="s">
        <v>38</v>
      </c>
      <c r="R650" s="9" t="s">
        <v>29</v>
      </c>
      <c r="S650" s="9" t="s">
        <v>35</v>
      </c>
      <c r="T650" s="10">
        <v>21354</v>
      </c>
      <c r="U650" s="9" t="s">
        <v>23</v>
      </c>
      <c r="V650" s="9" t="s">
        <v>39</v>
      </c>
      <c r="W650" s="9" t="s">
        <v>31</v>
      </c>
    </row>
    <row r="651" spans="1:23" x14ac:dyDescent="0.25">
      <c r="A651" s="1">
        <v>45014</v>
      </c>
      <c r="B651" s="9" t="s">
        <v>32</v>
      </c>
      <c r="C651" s="10">
        <v>782</v>
      </c>
      <c r="D651" s="9" t="s">
        <v>45</v>
      </c>
      <c r="E651" s="3">
        <v>3000</v>
      </c>
      <c r="F651" s="10">
        <v>30</v>
      </c>
      <c r="G651">
        <v>90</v>
      </c>
      <c r="H651" s="3">
        <v>7000</v>
      </c>
      <c r="I651" s="3">
        <f>SalesData[[#This Row],[cost_price]]*SalesData[[#This Row],[sales_quantity]]</f>
        <v>270000</v>
      </c>
      <c r="J651" s="3">
        <v>630000</v>
      </c>
      <c r="K651" s="4">
        <f>((SalesData[[#This Row],[Total Profit]]/SalesData[[#This Row],[total_revenue]])*100)/100</f>
        <v>0.5714285714285714</v>
      </c>
      <c r="L651" s="3">
        <f>SalesData[[#This Row],[total_revenue]]-SalesData[[#This Row],[Total Cost]]</f>
        <v>360000</v>
      </c>
      <c r="M651" s="4">
        <v>0.01</v>
      </c>
      <c r="N651" s="3">
        <v>6930</v>
      </c>
      <c r="O651" s="3">
        <f>IF(SalesData[[#This Row],[discount_given]] &gt; 0, SalesData[[#This Row],[sales_quantity]] * SalesData[[#This Row],[Discount_price]], 0)</f>
        <v>623700</v>
      </c>
      <c r="P651" s="4">
        <f>((SalesData[[#This Row],[Sales with discount]]/SalesData[[#This Row],[total_revenue]])*100)/100</f>
        <v>0.99</v>
      </c>
      <c r="Q651" t="s">
        <v>38</v>
      </c>
      <c r="R651" s="9" t="s">
        <v>34</v>
      </c>
      <c r="S651" s="9" t="s">
        <v>35</v>
      </c>
      <c r="T651" s="10">
        <v>21098</v>
      </c>
      <c r="U651" s="9" t="s">
        <v>23</v>
      </c>
      <c r="V651" s="9" t="s">
        <v>40</v>
      </c>
      <c r="W651" s="9" t="s">
        <v>31</v>
      </c>
    </row>
    <row r="652" spans="1:23" x14ac:dyDescent="0.25">
      <c r="A652" s="1">
        <v>44715</v>
      </c>
      <c r="B652" s="9" t="s">
        <v>52</v>
      </c>
      <c r="C652" s="10">
        <v>783</v>
      </c>
      <c r="D652" s="9" t="s">
        <v>19</v>
      </c>
      <c r="E652" s="3">
        <v>2500</v>
      </c>
      <c r="F652" s="10">
        <v>44</v>
      </c>
      <c r="G652">
        <v>18</v>
      </c>
      <c r="H652" s="3">
        <v>5000</v>
      </c>
      <c r="I652" s="3">
        <f>SalesData[[#This Row],[cost_price]]*SalesData[[#This Row],[sales_quantity]]</f>
        <v>45000</v>
      </c>
      <c r="J652" s="3">
        <v>90000</v>
      </c>
      <c r="K652" s="4">
        <f>((SalesData[[#This Row],[Total Profit]]/SalesData[[#This Row],[total_revenue]])*100)/100</f>
        <v>0.5</v>
      </c>
      <c r="L652" s="3">
        <f>SalesData[[#This Row],[total_revenue]]-SalesData[[#This Row],[Total Cost]]</f>
        <v>45000</v>
      </c>
      <c r="M652" s="4">
        <v>0.08</v>
      </c>
      <c r="N652" s="3">
        <v>4600</v>
      </c>
      <c r="O652" s="3">
        <f>IF(SalesData[[#This Row],[discount_given]] &gt; 0, SalesData[[#This Row],[sales_quantity]] * SalesData[[#This Row],[Discount_price]], 0)</f>
        <v>82800</v>
      </c>
      <c r="P652" s="4">
        <f>((SalesData[[#This Row],[Sales with discount]]/SalesData[[#This Row],[total_revenue]])*100)/100</f>
        <v>0.92</v>
      </c>
      <c r="Q652" t="s">
        <v>28</v>
      </c>
      <c r="R652" s="9" t="s">
        <v>29</v>
      </c>
      <c r="S652" s="9" t="s">
        <v>30</v>
      </c>
      <c r="T652" s="10">
        <v>21073</v>
      </c>
      <c r="U652" s="9" t="s">
        <v>23</v>
      </c>
      <c r="V652" s="9" t="s">
        <v>39</v>
      </c>
      <c r="W652" s="9" t="s">
        <v>46</v>
      </c>
    </row>
    <row r="653" spans="1:23" x14ac:dyDescent="0.25">
      <c r="A653" s="1">
        <v>44980</v>
      </c>
      <c r="B653" s="9" t="s">
        <v>18</v>
      </c>
      <c r="C653" s="10">
        <v>785</v>
      </c>
      <c r="D653" s="9" t="s">
        <v>27</v>
      </c>
      <c r="E653" s="3">
        <v>1500</v>
      </c>
      <c r="F653" s="10">
        <v>131</v>
      </c>
      <c r="G653">
        <v>86</v>
      </c>
      <c r="H653" s="3">
        <v>3000</v>
      </c>
      <c r="I653" s="3">
        <f>SalesData[[#This Row],[cost_price]]*SalesData[[#This Row],[sales_quantity]]</f>
        <v>129000</v>
      </c>
      <c r="J653" s="3">
        <v>258000</v>
      </c>
      <c r="K653" s="4">
        <f>((SalesData[[#This Row],[Total Profit]]/SalesData[[#This Row],[total_revenue]])*100)/100</f>
        <v>0.5</v>
      </c>
      <c r="L653" s="3">
        <f>SalesData[[#This Row],[total_revenue]]-SalesData[[#This Row],[Total Cost]]</f>
        <v>129000</v>
      </c>
      <c r="M653" s="4">
        <v>7.0000000000000007E-2</v>
      </c>
      <c r="N653" s="3">
        <v>2790</v>
      </c>
      <c r="O653" s="3">
        <f>IF(SalesData[[#This Row],[discount_given]] &gt; 0, SalesData[[#This Row],[sales_quantity]] * SalesData[[#This Row],[Discount_price]], 0)</f>
        <v>239940</v>
      </c>
      <c r="P653" s="4">
        <f>((SalesData[[#This Row],[Sales with discount]]/SalesData[[#This Row],[total_revenue]])*100)/100</f>
        <v>0.93</v>
      </c>
      <c r="Q653" t="s">
        <v>28</v>
      </c>
      <c r="R653" s="9" t="s">
        <v>34</v>
      </c>
      <c r="S653" s="9" t="s">
        <v>35</v>
      </c>
      <c r="T653" s="10">
        <v>22784</v>
      </c>
      <c r="U653" s="9" t="s">
        <v>23</v>
      </c>
      <c r="V653" s="9" t="s">
        <v>39</v>
      </c>
      <c r="W653" s="9" t="s">
        <v>25</v>
      </c>
    </row>
    <row r="654" spans="1:23" x14ac:dyDescent="0.25">
      <c r="A654" s="1">
        <v>44849</v>
      </c>
      <c r="B654" s="9" t="s">
        <v>37</v>
      </c>
      <c r="C654" s="10">
        <v>786</v>
      </c>
      <c r="D654" s="9" t="s">
        <v>19</v>
      </c>
      <c r="E654" s="3">
        <v>2500</v>
      </c>
      <c r="F654" s="10">
        <v>89</v>
      </c>
      <c r="G654">
        <v>70</v>
      </c>
      <c r="H654" s="3">
        <v>5000</v>
      </c>
      <c r="I654" s="3">
        <f>SalesData[[#This Row],[cost_price]]*SalesData[[#This Row],[sales_quantity]]</f>
        <v>175000</v>
      </c>
      <c r="J654" s="3">
        <v>350000</v>
      </c>
      <c r="K654" s="4">
        <f>((SalesData[[#This Row],[Total Profit]]/SalesData[[#This Row],[total_revenue]])*100)/100</f>
        <v>0.5</v>
      </c>
      <c r="L654" s="3">
        <f>SalesData[[#This Row],[total_revenue]]-SalesData[[#This Row],[Total Cost]]</f>
        <v>175000</v>
      </c>
      <c r="M654" s="4">
        <v>0.08</v>
      </c>
      <c r="N654" s="3">
        <v>4600</v>
      </c>
      <c r="O654" s="3">
        <f>IF(SalesData[[#This Row],[discount_given]] &gt; 0, SalesData[[#This Row],[sales_quantity]] * SalesData[[#This Row],[Discount_price]], 0)</f>
        <v>322000</v>
      </c>
      <c r="P654" s="4">
        <f>((SalesData[[#This Row],[Sales with discount]]/SalesData[[#This Row],[total_revenue]])*100)/100</f>
        <v>0.92</v>
      </c>
      <c r="Q654" t="s">
        <v>38</v>
      </c>
      <c r="R654" s="9" t="s">
        <v>21</v>
      </c>
      <c r="S654" s="9" t="s">
        <v>30</v>
      </c>
      <c r="T654" s="10">
        <v>22413</v>
      </c>
      <c r="U654" s="9" t="s">
        <v>23</v>
      </c>
      <c r="V654" s="9" t="s">
        <v>24</v>
      </c>
      <c r="W654" s="9" t="s">
        <v>31</v>
      </c>
    </row>
    <row r="655" spans="1:23" x14ac:dyDescent="0.25">
      <c r="A655" s="1">
        <v>45169</v>
      </c>
      <c r="B655" s="9" t="s">
        <v>52</v>
      </c>
      <c r="C655" s="10">
        <v>787</v>
      </c>
      <c r="D655" s="9" t="s">
        <v>51</v>
      </c>
      <c r="E655" s="3">
        <v>1000</v>
      </c>
      <c r="F655" s="10">
        <v>83</v>
      </c>
      <c r="G655">
        <v>68</v>
      </c>
      <c r="H655" s="3">
        <v>2500</v>
      </c>
      <c r="I655" s="3">
        <f>SalesData[[#This Row],[cost_price]]*SalesData[[#This Row],[sales_quantity]]</f>
        <v>68000</v>
      </c>
      <c r="J655" s="3">
        <v>170000</v>
      </c>
      <c r="K655" s="4">
        <f>((SalesData[[#This Row],[Total Profit]]/SalesData[[#This Row],[total_revenue]])*100)/100</f>
        <v>0.6</v>
      </c>
      <c r="L655" s="3">
        <f>SalesData[[#This Row],[total_revenue]]-SalesData[[#This Row],[Total Cost]]</f>
        <v>102000</v>
      </c>
      <c r="M655" s="4">
        <v>0</v>
      </c>
      <c r="N655" s="3">
        <v>2500</v>
      </c>
      <c r="O655" s="3">
        <f>IF(SalesData[[#This Row],[discount_given]] &gt; 0, SalesData[[#This Row],[sales_quantity]] * SalesData[[#This Row],[Discount_price]], 0)</f>
        <v>0</v>
      </c>
      <c r="P655" s="4">
        <f>((SalesData[[#This Row],[Sales with discount]]/SalesData[[#This Row],[total_revenue]])*100)/100</f>
        <v>0</v>
      </c>
      <c r="Q655" t="s">
        <v>50</v>
      </c>
      <c r="R655" s="9" t="s">
        <v>42</v>
      </c>
      <c r="S655" s="9" t="s">
        <v>30</v>
      </c>
      <c r="T655" s="10">
        <v>22979</v>
      </c>
      <c r="U655" s="9" t="s">
        <v>36</v>
      </c>
      <c r="V655" s="9" t="s">
        <v>40</v>
      </c>
      <c r="W655" s="9" t="s">
        <v>46</v>
      </c>
    </row>
    <row r="656" spans="1:23" x14ac:dyDescent="0.25">
      <c r="A656" s="1">
        <v>44951</v>
      </c>
      <c r="B656" s="9" t="s">
        <v>32</v>
      </c>
      <c r="C656" s="10">
        <v>788</v>
      </c>
      <c r="D656" s="9" t="s">
        <v>27</v>
      </c>
      <c r="E656" s="3">
        <v>1500</v>
      </c>
      <c r="F656" s="10">
        <v>147</v>
      </c>
      <c r="G656">
        <v>6</v>
      </c>
      <c r="H656" s="3">
        <v>3000</v>
      </c>
      <c r="I656" s="3">
        <f>SalesData[[#This Row],[cost_price]]*SalesData[[#This Row],[sales_quantity]]</f>
        <v>9000</v>
      </c>
      <c r="J656" s="3">
        <v>18000</v>
      </c>
      <c r="K656" s="4">
        <f>((SalesData[[#This Row],[Total Profit]]/SalesData[[#This Row],[total_revenue]])*100)/100</f>
        <v>0.5</v>
      </c>
      <c r="L656" s="3">
        <f>SalesData[[#This Row],[total_revenue]]-SalesData[[#This Row],[Total Cost]]</f>
        <v>9000</v>
      </c>
      <c r="M656" s="4">
        <v>0.06</v>
      </c>
      <c r="N656" s="3">
        <v>2820</v>
      </c>
      <c r="O656" s="3">
        <f>IF(SalesData[[#This Row],[discount_given]] &gt; 0, SalesData[[#This Row],[sales_quantity]] * SalesData[[#This Row],[Discount_price]], 0)</f>
        <v>16920</v>
      </c>
      <c r="P656" s="4">
        <f>((SalesData[[#This Row],[Sales with discount]]/SalesData[[#This Row],[total_revenue]])*100)/100</f>
        <v>0.94</v>
      </c>
      <c r="Q656" t="s">
        <v>20</v>
      </c>
      <c r="R656" s="9" t="s">
        <v>29</v>
      </c>
      <c r="S656" s="9" t="s">
        <v>35</v>
      </c>
      <c r="T656" s="10">
        <v>22883</v>
      </c>
      <c r="U656" s="9" t="s">
        <v>23</v>
      </c>
      <c r="V656" s="9" t="s">
        <v>40</v>
      </c>
      <c r="W656" s="9" t="s">
        <v>31</v>
      </c>
    </row>
    <row r="657" spans="1:23" x14ac:dyDescent="0.25">
      <c r="A657" s="1">
        <v>45137</v>
      </c>
      <c r="B657" s="9" t="s">
        <v>44</v>
      </c>
      <c r="C657" s="10">
        <v>790</v>
      </c>
      <c r="D657" s="9" t="s">
        <v>51</v>
      </c>
      <c r="E657" s="3">
        <v>1000</v>
      </c>
      <c r="F657" s="10">
        <v>113</v>
      </c>
      <c r="G657">
        <v>17</v>
      </c>
      <c r="H657" s="3">
        <v>2500</v>
      </c>
      <c r="I657" s="3">
        <f>SalesData[[#This Row],[cost_price]]*SalesData[[#This Row],[sales_quantity]]</f>
        <v>17000</v>
      </c>
      <c r="J657" s="3">
        <v>42500</v>
      </c>
      <c r="K657" s="4">
        <f>((SalesData[[#This Row],[Total Profit]]/SalesData[[#This Row],[total_revenue]])*100)/100</f>
        <v>0.6</v>
      </c>
      <c r="L657" s="3">
        <f>SalesData[[#This Row],[total_revenue]]-SalesData[[#This Row],[Total Cost]]</f>
        <v>25500</v>
      </c>
      <c r="M657" s="4">
        <v>7.0000000000000007E-2</v>
      </c>
      <c r="N657" s="3">
        <v>2325</v>
      </c>
      <c r="O657" s="3">
        <f>IF(SalesData[[#This Row],[discount_given]] &gt; 0, SalesData[[#This Row],[sales_quantity]] * SalesData[[#This Row],[Discount_price]], 0)</f>
        <v>39525</v>
      </c>
      <c r="P657" s="4">
        <f>((SalesData[[#This Row],[Sales with discount]]/SalesData[[#This Row],[total_revenue]])*100)/100</f>
        <v>0.93</v>
      </c>
      <c r="Q657" t="s">
        <v>38</v>
      </c>
      <c r="R657" s="9" t="s">
        <v>34</v>
      </c>
      <c r="S657" s="9" t="s">
        <v>30</v>
      </c>
      <c r="T657" s="10">
        <v>22598</v>
      </c>
      <c r="U657" s="9" t="s">
        <v>36</v>
      </c>
      <c r="V657" s="9" t="s">
        <v>24</v>
      </c>
      <c r="W657" s="9" t="s">
        <v>46</v>
      </c>
    </row>
    <row r="658" spans="1:23" x14ac:dyDescent="0.25">
      <c r="A658" s="1">
        <v>45123</v>
      </c>
      <c r="B658" s="9" t="s">
        <v>18</v>
      </c>
      <c r="C658" s="10">
        <v>792</v>
      </c>
      <c r="D658" s="9" t="s">
        <v>51</v>
      </c>
      <c r="E658" s="3">
        <v>1000</v>
      </c>
      <c r="F658" s="10">
        <v>84</v>
      </c>
      <c r="G658">
        <v>99</v>
      </c>
      <c r="H658" s="3">
        <v>2500</v>
      </c>
      <c r="I658" s="3">
        <f>SalesData[[#This Row],[cost_price]]*SalesData[[#This Row],[sales_quantity]]</f>
        <v>99000</v>
      </c>
      <c r="J658" s="3">
        <v>247500</v>
      </c>
      <c r="K658" s="4">
        <f>((SalesData[[#This Row],[Total Profit]]/SalesData[[#This Row],[total_revenue]])*100)/100</f>
        <v>0.6</v>
      </c>
      <c r="L658" s="3">
        <f>SalesData[[#This Row],[total_revenue]]-SalesData[[#This Row],[Total Cost]]</f>
        <v>148500</v>
      </c>
      <c r="M658" s="4">
        <v>7.0000000000000007E-2</v>
      </c>
      <c r="N658" s="3">
        <v>2325</v>
      </c>
      <c r="O658" s="3">
        <f>IF(SalesData[[#This Row],[discount_given]] &gt; 0, SalesData[[#This Row],[sales_quantity]] * SalesData[[#This Row],[Discount_price]], 0)</f>
        <v>230175</v>
      </c>
      <c r="P658" s="4">
        <f>((SalesData[[#This Row],[Sales with discount]]/SalesData[[#This Row],[total_revenue]])*100)/100</f>
        <v>0.93</v>
      </c>
      <c r="Q658" t="s">
        <v>33</v>
      </c>
      <c r="R658" s="9" t="s">
        <v>34</v>
      </c>
      <c r="S658" s="9" t="s">
        <v>30</v>
      </c>
      <c r="T658" s="10">
        <v>21177</v>
      </c>
      <c r="U658" s="9" t="s">
        <v>23</v>
      </c>
      <c r="V658" s="9" t="s">
        <v>40</v>
      </c>
      <c r="W658" s="9" t="s">
        <v>31</v>
      </c>
    </row>
    <row r="659" spans="1:23" x14ac:dyDescent="0.25">
      <c r="A659" s="1">
        <v>44408</v>
      </c>
      <c r="B659" s="9" t="s">
        <v>54</v>
      </c>
      <c r="C659" s="10">
        <v>793</v>
      </c>
      <c r="D659" s="9" t="s">
        <v>45</v>
      </c>
      <c r="E659" s="3">
        <v>3000</v>
      </c>
      <c r="F659" s="10">
        <v>17</v>
      </c>
      <c r="G659">
        <v>71</v>
      </c>
      <c r="H659" s="3">
        <v>7000</v>
      </c>
      <c r="I659" s="3">
        <f>SalesData[[#This Row],[cost_price]]*SalesData[[#This Row],[sales_quantity]]</f>
        <v>213000</v>
      </c>
      <c r="J659" s="3">
        <v>497000</v>
      </c>
      <c r="K659" s="4">
        <f>((SalesData[[#This Row],[Total Profit]]/SalesData[[#This Row],[total_revenue]])*100)/100</f>
        <v>0.5714285714285714</v>
      </c>
      <c r="L659" s="3">
        <f>SalesData[[#This Row],[total_revenue]]-SalesData[[#This Row],[Total Cost]]</f>
        <v>284000</v>
      </c>
      <c r="M659" s="4">
        <v>0.06</v>
      </c>
      <c r="N659" s="3">
        <v>6580</v>
      </c>
      <c r="O659" s="3">
        <f>IF(SalesData[[#This Row],[discount_given]] &gt; 0, SalesData[[#This Row],[sales_quantity]] * SalesData[[#This Row],[Discount_price]], 0)</f>
        <v>467180</v>
      </c>
      <c r="P659" s="4">
        <f>((SalesData[[#This Row],[Sales with discount]]/SalesData[[#This Row],[total_revenue]])*100)/100</f>
        <v>0.94</v>
      </c>
      <c r="Q659" t="s">
        <v>20</v>
      </c>
      <c r="R659" s="9" t="s">
        <v>21</v>
      </c>
      <c r="S659" s="9" t="s">
        <v>35</v>
      </c>
      <c r="T659" s="10">
        <v>22892</v>
      </c>
      <c r="U659" s="9" t="s">
        <v>36</v>
      </c>
      <c r="V659" s="9" t="s">
        <v>40</v>
      </c>
      <c r="W659" s="9" t="s">
        <v>25</v>
      </c>
    </row>
    <row r="660" spans="1:23" x14ac:dyDescent="0.25">
      <c r="A660" s="1">
        <v>44913</v>
      </c>
      <c r="B660" s="9" t="s">
        <v>49</v>
      </c>
      <c r="C660" s="10">
        <v>794</v>
      </c>
      <c r="D660" s="9" t="s">
        <v>19</v>
      </c>
      <c r="E660" s="3">
        <v>2500</v>
      </c>
      <c r="F660" s="10">
        <v>90</v>
      </c>
      <c r="G660">
        <v>89</v>
      </c>
      <c r="H660" s="3">
        <v>5000</v>
      </c>
      <c r="I660" s="3">
        <f>SalesData[[#This Row],[cost_price]]*SalesData[[#This Row],[sales_quantity]]</f>
        <v>222500</v>
      </c>
      <c r="J660" s="3">
        <v>445000</v>
      </c>
      <c r="K660" s="4">
        <f>((SalesData[[#This Row],[Total Profit]]/SalesData[[#This Row],[total_revenue]])*100)/100</f>
        <v>0.5</v>
      </c>
      <c r="L660" s="3">
        <f>SalesData[[#This Row],[total_revenue]]-SalesData[[#This Row],[Total Cost]]</f>
        <v>222500</v>
      </c>
      <c r="M660" s="4">
        <v>0.03</v>
      </c>
      <c r="N660" s="3">
        <v>4850</v>
      </c>
      <c r="O660" s="3">
        <f>IF(SalesData[[#This Row],[discount_given]] &gt; 0, SalesData[[#This Row],[sales_quantity]] * SalesData[[#This Row],[Discount_price]], 0)</f>
        <v>431650</v>
      </c>
      <c r="P660" s="4">
        <f>((SalesData[[#This Row],[Sales with discount]]/SalesData[[#This Row],[total_revenue]])*100)/100</f>
        <v>0.97</v>
      </c>
      <c r="Q660" t="s">
        <v>28</v>
      </c>
      <c r="R660" s="9" t="s">
        <v>34</v>
      </c>
      <c r="S660" s="9" t="s">
        <v>35</v>
      </c>
      <c r="T660" s="10">
        <v>22120</v>
      </c>
      <c r="U660" s="9" t="s">
        <v>23</v>
      </c>
      <c r="V660" s="9" t="s">
        <v>24</v>
      </c>
      <c r="W660" s="9" t="s">
        <v>31</v>
      </c>
    </row>
    <row r="661" spans="1:23" x14ac:dyDescent="0.25">
      <c r="A661" s="1">
        <v>44579</v>
      </c>
      <c r="B661" s="9" t="s">
        <v>47</v>
      </c>
      <c r="C661" s="10">
        <v>795</v>
      </c>
      <c r="D661" s="9" t="s">
        <v>48</v>
      </c>
      <c r="E661" s="3">
        <v>1500</v>
      </c>
      <c r="F661" s="10">
        <v>141</v>
      </c>
      <c r="G661">
        <v>72</v>
      </c>
      <c r="H661" s="3">
        <v>3500</v>
      </c>
      <c r="I661" s="3">
        <f>SalesData[[#This Row],[cost_price]]*SalesData[[#This Row],[sales_quantity]]</f>
        <v>108000</v>
      </c>
      <c r="J661" s="3">
        <v>252000</v>
      </c>
      <c r="K661" s="4">
        <f>((SalesData[[#This Row],[Total Profit]]/SalesData[[#This Row],[total_revenue]])*100)/100</f>
        <v>0.5714285714285714</v>
      </c>
      <c r="L661" s="3">
        <f>SalesData[[#This Row],[total_revenue]]-SalesData[[#This Row],[Total Cost]]</f>
        <v>144000</v>
      </c>
      <c r="M661" s="4">
        <v>0.04</v>
      </c>
      <c r="N661" s="3">
        <v>3360</v>
      </c>
      <c r="O661" s="3">
        <f>IF(SalesData[[#This Row],[discount_given]] &gt; 0, SalesData[[#This Row],[sales_quantity]] * SalesData[[#This Row],[Discount_price]], 0)</f>
        <v>241920</v>
      </c>
      <c r="P661" s="4">
        <f>((SalesData[[#This Row],[Sales with discount]]/SalesData[[#This Row],[total_revenue]])*100)/100</f>
        <v>0.96</v>
      </c>
      <c r="Q661" t="s">
        <v>33</v>
      </c>
      <c r="R661" s="9" t="s">
        <v>21</v>
      </c>
      <c r="S661" s="9" t="s">
        <v>22</v>
      </c>
      <c r="T661" s="10">
        <v>21164</v>
      </c>
      <c r="U661" s="9" t="s">
        <v>23</v>
      </c>
      <c r="V661" s="9" t="s">
        <v>40</v>
      </c>
      <c r="W661" s="9" t="s">
        <v>25</v>
      </c>
    </row>
    <row r="662" spans="1:23" x14ac:dyDescent="0.25">
      <c r="A662" s="1">
        <v>45188</v>
      </c>
      <c r="B662" s="9" t="s">
        <v>49</v>
      </c>
      <c r="C662" s="10">
        <v>796</v>
      </c>
      <c r="D662" s="9" t="s">
        <v>45</v>
      </c>
      <c r="E662" s="3">
        <v>3000</v>
      </c>
      <c r="F662" s="10">
        <v>127</v>
      </c>
      <c r="G662">
        <v>29</v>
      </c>
      <c r="H662" s="3">
        <v>7000</v>
      </c>
      <c r="I662" s="3">
        <f>SalesData[[#This Row],[cost_price]]*SalesData[[#This Row],[sales_quantity]]</f>
        <v>87000</v>
      </c>
      <c r="J662" s="3">
        <v>203000</v>
      </c>
      <c r="K662" s="4">
        <f>((SalesData[[#This Row],[Total Profit]]/SalesData[[#This Row],[total_revenue]])*100)/100</f>
        <v>0.5714285714285714</v>
      </c>
      <c r="L662" s="3">
        <f>SalesData[[#This Row],[total_revenue]]-SalesData[[#This Row],[Total Cost]]</f>
        <v>116000</v>
      </c>
      <c r="M662" s="4">
        <v>0.09</v>
      </c>
      <c r="N662" s="3">
        <v>6370</v>
      </c>
      <c r="O662" s="3">
        <f>IF(SalesData[[#This Row],[discount_given]] &gt; 0, SalesData[[#This Row],[sales_quantity]] * SalesData[[#This Row],[Discount_price]], 0)</f>
        <v>184730</v>
      </c>
      <c r="P662" s="4">
        <f>((SalesData[[#This Row],[Sales with discount]]/SalesData[[#This Row],[total_revenue]])*100)/100</f>
        <v>0.91</v>
      </c>
      <c r="Q662" t="s">
        <v>33</v>
      </c>
      <c r="R662" s="9" t="s">
        <v>29</v>
      </c>
      <c r="S662" s="9" t="s">
        <v>35</v>
      </c>
      <c r="T662" s="10">
        <v>22050</v>
      </c>
      <c r="U662" s="9" t="s">
        <v>23</v>
      </c>
      <c r="V662" s="9" t="s">
        <v>24</v>
      </c>
      <c r="W662" s="9" t="s">
        <v>25</v>
      </c>
    </row>
    <row r="663" spans="1:23" x14ac:dyDescent="0.25">
      <c r="A663" s="1">
        <v>44480</v>
      </c>
      <c r="B663" s="9" t="s">
        <v>43</v>
      </c>
      <c r="C663" s="10">
        <v>797</v>
      </c>
      <c r="D663" s="9" t="s">
        <v>48</v>
      </c>
      <c r="E663" s="3">
        <v>1500</v>
      </c>
      <c r="F663" s="10">
        <v>102</v>
      </c>
      <c r="G663">
        <v>63</v>
      </c>
      <c r="H663" s="3">
        <v>3500</v>
      </c>
      <c r="I663" s="3">
        <f>SalesData[[#This Row],[cost_price]]*SalesData[[#This Row],[sales_quantity]]</f>
        <v>94500</v>
      </c>
      <c r="J663" s="3">
        <v>220500</v>
      </c>
      <c r="K663" s="4">
        <f>((SalesData[[#This Row],[Total Profit]]/SalesData[[#This Row],[total_revenue]])*100)/100</f>
        <v>0.5714285714285714</v>
      </c>
      <c r="L663" s="3">
        <f>SalesData[[#This Row],[total_revenue]]-SalesData[[#This Row],[Total Cost]]</f>
        <v>126000</v>
      </c>
      <c r="M663" s="4">
        <v>0.01</v>
      </c>
      <c r="N663" s="3">
        <v>3465</v>
      </c>
      <c r="O663" s="3">
        <f>IF(SalesData[[#This Row],[discount_given]] &gt; 0, SalesData[[#This Row],[sales_quantity]] * SalesData[[#This Row],[Discount_price]], 0)</f>
        <v>218295</v>
      </c>
      <c r="P663" s="4">
        <f>((SalesData[[#This Row],[Sales with discount]]/SalesData[[#This Row],[total_revenue]])*100)/100</f>
        <v>0.99</v>
      </c>
      <c r="Q663" t="s">
        <v>20</v>
      </c>
      <c r="R663" s="9" t="s">
        <v>29</v>
      </c>
      <c r="S663" s="9" t="s">
        <v>35</v>
      </c>
      <c r="T663" s="10">
        <v>22145</v>
      </c>
      <c r="U663" s="9" t="s">
        <v>23</v>
      </c>
      <c r="V663" s="9" t="s">
        <v>40</v>
      </c>
      <c r="W663" s="9" t="s">
        <v>25</v>
      </c>
    </row>
    <row r="664" spans="1:23" x14ac:dyDescent="0.25">
      <c r="A664" s="1">
        <v>45265</v>
      </c>
      <c r="B664" s="9" t="s">
        <v>37</v>
      </c>
      <c r="C664" s="10">
        <v>798</v>
      </c>
      <c r="D664" s="9" t="s">
        <v>51</v>
      </c>
      <c r="E664" s="3">
        <v>1000</v>
      </c>
      <c r="F664" s="10">
        <v>87</v>
      </c>
      <c r="G664">
        <v>37</v>
      </c>
      <c r="H664" s="3">
        <v>2500</v>
      </c>
      <c r="I664" s="3">
        <f>SalesData[[#This Row],[cost_price]]*SalesData[[#This Row],[sales_quantity]]</f>
        <v>37000</v>
      </c>
      <c r="J664" s="3">
        <v>92500</v>
      </c>
      <c r="K664" s="4">
        <f>((SalesData[[#This Row],[Total Profit]]/SalesData[[#This Row],[total_revenue]])*100)/100</f>
        <v>0.6</v>
      </c>
      <c r="L664" s="3">
        <f>SalesData[[#This Row],[total_revenue]]-SalesData[[#This Row],[Total Cost]]</f>
        <v>55500</v>
      </c>
      <c r="M664" s="4">
        <v>0.01</v>
      </c>
      <c r="N664" s="3">
        <v>2475</v>
      </c>
      <c r="O664" s="3">
        <f>IF(SalesData[[#This Row],[discount_given]] &gt; 0, SalesData[[#This Row],[sales_quantity]] * SalesData[[#This Row],[Discount_price]], 0)</f>
        <v>91575</v>
      </c>
      <c r="P664" s="4">
        <f>((SalesData[[#This Row],[Sales with discount]]/SalesData[[#This Row],[total_revenue]])*100)/100</f>
        <v>0.99</v>
      </c>
      <c r="Q664" t="s">
        <v>38</v>
      </c>
      <c r="R664" s="9" t="s">
        <v>21</v>
      </c>
      <c r="S664" s="9" t="s">
        <v>30</v>
      </c>
      <c r="T664" s="10">
        <v>21779</v>
      </c>
      <c r="U664" s="9" t="s">
        <v>36</v>
      </c>
      <c r="V664" s="9" t="s">
        <v>24</v>
      </c>
      <c r="W664" s="9" t="s">
        <v>25</v>
      </c>
    </row>
    <row r="665" spans="1:23" x14ac:dyDescent="0.25">
      <c r="A665" s="1">
        <v>45148</v>
      </c>
      <c r="B665" s="9" t="s">
        <v>41</v>
      </c>
      <c r="C665" s="10">
        <v>799</v>
      </c>
      <c r="D665" s="9" t="s">
        <v>48</v>
      </c>
      <c r="E665" s="3">
        <v>1500</v>
      </c>
      <c r="F665" s="10">
        <v>79</v>
      </c>
      <c r="G665">
        <v>80</v>
      </c>
      <c r="H665" s="3">
        <v>3500</v>
      </c>
      <c r="I665" s="3">
        <f>SalesData[[#This Row],[cost_price]]*SalesData[[#This Row],[sales_quantity]]</f>
        <v>120000</v>
      </c>
      <c r="J665" s="3">
        <v>280000</v>
      </c>
      <c r="K665" s="4">
        <f>((SalesData[[#This Row],[Total Profit]]/SalesData[[#This Row],[total_revenue]])*100)/100</f>
        <v>0.5714285714285714</v>
      </c>
      <c r="L665" s="3">
        <f>SalesData[[#This Row],[total_revenue]]-SalesData[[#This Row],[Total Cost]]</f>
        <v>160000</v>
      </c>
      <c r="M665" s="4">
        <v>0</v>
      </c>
      <c r="N665" s="3">
        <v>3500</v>
      </c>
      <c r="O665" s="3">
        <f>IF(SalesData[[#This Row],[discount_given]] &gt; 0, SalesData[[#This Row],[sales_quantity]] * SalesData[[#This Row],[Discount_price]], 0)</f>
        <v>0</v>
      </c>
      <c r="P665" s="4">
        <f>((SalesData[[#This Row],[Sales with discount]]/SalesData[[#This Row],[total_revenue]])*100)/100</f>
        <v>0</v>
      </c>
      <c r="Q665" t="s">
        <v>28</v>
      </c>
      <c r="R665" s="9" t="s">
        <v>34</v>
      </c>
      <c r="S665" s="9" t="s">
        <v>22</v>
      </c>
      <c r="T665" s="10">
        <v>21756</v>
      </c>
      <c r="U665" s="9" t="s">
        <v>36</v>
      </c>
      <c r="V665" s="9" t="s">
        <v>40</v>
      </c>
      <c r="W665" s="9" t="s">
        <v>31</v>
      </c>
    </row>
    <row r="666" spans="1:23" x14ac:dyDescent="0.25">
      <c r="A666" s="1">
        <v>44669</v>
      </c>
      <c r="B666" s="9" t="s">
        <v>32</v>
      </c>
      <c r="C666" s="10">
        <v>801</v>
      </c>
      <c r="D666" s="9" t="s">
        <v>19</v>
      </c>
      <c r="E666" s="3">
        <v>2500</v>
      </c>
      <c r="F666" s="10">
        <v>91</v>
      </c>
      <c r="G666">
        <v>8</v>
      </c>
      <c r="H666" s="3">
        <v>5000</v>
      </c>
      <c r="I666" s="3">
        <f>SalesData[[#This Row],[cost_price]]*SalesData[[#This Row],[sales_quantity]]</f>
        <v>20000</v>
      </c>
      <c r="J666" s="3">
        <v>40000</v>
      </c>
      <c r="K666" s="4">
        <f>((SalesData[[#This Row],[Total Profit]]/SalesData[[#This Row],[total_revenue]])*100)/100</f>
        <v>0.5</v>
      </c>
      <c r="L666" s="3">
        <f>SalesData[[#This Row],[total_revenue]]-SalesData[[#This Row],[Total Cost]]</f>
        <v>20000</v>
      </c>
      <c r="M666" s="4">
        <v>0</v>
      </c>
      <c r="N666" s="3">
        <v>5000</v>
      </c>
      <c r="O666" s="3">
        <f>IF(SalesData[[#This Row],[discount_given]] &gt; 0, SalesData[[#This Row],[sales_quantity]] * SalesData[[#This Row],[Discount_price]], 0)</f>
        <v>0</v>
      </c>
      <c r="P666" s="4">
        <f>((SalesData[[#This Row],[Sales with discount]]/SalesData[[#This Row],[total_revenue]])*100)/100</f>
        <v>0</v>
      </c>
      <c r="Q666" t="s">
        <v>20</v>
      </c>
      <c r="R666" s="9" t="s">
        <v>34</v>
      </c>
      <c r="S666" s="9" t="s">
        <v>35</v>
      </c>
      <c r="T666" s="10">
        <v>22682</v>
      </c>
      <c r="U666" s="9" t="s">
        <v>36</v>
      </c>
      <c r="V666" s="9" t="s">
        <v>39</v>
      </c>
      <c r="W666" s="9" t="s">
        <v>46</v>
      </c>
    </row>
    <row r="667" spans="1:23" x14ac:dyDescent="0.25">
      <c r="A667" s="1">
        <v>44645</v>
      </c>
      <c r="B667" s="9" t="s">
        <v>32</v>
      </c>
      <c r="C667" s="10">
        <v>802</v>
      </c>
      <c r="D667" s="9" t="s">
        <v>51</v>
      </c>
      <c r="E667" s="3">
        <v>1000</v>
      </c>
      <c r="F667" s="10">
        <v>119</v>
      </c>
      <c r="G667">
        <v>94</v>
      </c>
      <c r="H667" s="3">
        <v>2500</v>
      </c>
      <c r="I667" s="3">
        <f>SalesData[[#This Row],[cost_price]]*SalesData[[#This Row],[sales_quantity]]</f>
        <v>94000</v>
      </c>
      <c r="J667" s="3">
        <v>235000</v>
      </c>
      <c r="K667" s="4">
        <f>((SalesData[[#This Row],[Total Profit]]/SalesData[[#This Row],[total_revenue]])*100)/100</f>
        <v>0.6</v>
      </c>
      <c r="L667" s="3">
        <f>SalesData[[#This Row],[total_revenue]]-SalesData[[#This Row],[Total Cost]]</f>
        <v>141000</v>
      </c>
      <c r="M667" s="4">
        <v>0.03</v>
      </c>
      <c r="N667" s="3">
        <v>2425</v>
      </c>
      <c r="O667" s="3">
        <f>IF(SalesData[[#This Row],[discount_given]] &gt; 0, SalesData[[#This Row],[sales_quantity]] * SalesData[[#This Row],[Discount_price]], 0)</f>
        <v>227950</v>
      </c>
      <c r="P667" s="4">
        <f>((SalesData[[#This Row],[Sales with discount]]/SalesData[[#This Row],[total_revenue]])*100)/100</f>
        <v>0.97</v>
      </c>
      <c r="Q667" t="s">
        <v>38</v>
      </c>
      <c r="R667" s="9" t="s">
        <v>42</v>
      </c>
      <c r="S667" s="9" t="s">
        <v>35</v>
      </c>
      <c r="T667" s="10">
        <v>22773</v>
      </c>
      <c r="U667" s="9" t="s">
        <v>36</v>
      </c>
      <c r="V667" s="9" t="s">
        <v>39</v>
      </c>
      <c r="W667" s="9" t="s">
        <v>46</v>
      </c>
    </row>
    <row r="668" spans="1:23" x14ac:dyDescent="0.25">
      <c r="A668" s="1">
        <v>44590</v>
      </c>
      <c r="B668" s="9" t="s">
        <v>44</v>
      </c>
      <c r="C668" s="10">
        <v>803</v>
      </c>
      <c r="D668" s="9" t="s">
        <v>27</v>
      </c>
      <c r="E668" s="3">
        <v>1500</v>
      </c>
      <c r="F668" s="10">
        <v>115</v>
      </c>
      <c r="G668">
        <v>73</v>
      </c>
      <c r="H668" s="3">
        <v>3000</v>
      </c>
      <c r="I668" s="3">
        <f>SalesData[[#This Row],[cost_price]]*SalesData[[#This Row],[sales_quantity]]</f>
        <v>109500</v>
      </c>
      <c r="J668" s="3">
        <v>219000</v>
      </c>
      <c r="K668" s="4">
        <f>((SalesData[[#This Row],[Total Profit]]/SalesData[[#This Row],[total_revenue]])*100)/100</f>
        <v>0.5</v>
      </c>
      <c r="L668" s="3">
        <f>SalesData[[#This Row],[total_revenue]]-SalesData[[#This Row],[Total Cost]]</f>
        <v>109500</v>
      </c>
      <c r="M668" s="4">
        <v>0.01</v>
      </c>
      <c r="N668" s="3">
        <v>2970</v>
      </c>
      <c r="O668" s="3">
        <f>IF(SalesData[[#This Row],[discount_given]] &gt; 0, SalesData[[#This Row],[sales_quantity]] * SalesData[[#This Row],[Discount_price]], 0)</f>
        <v>216810</v>
      </c>
      <c r="P668" s="4">
        <f>((SalesData[[#This Row],[Sales with discount]]/SalesData[[#This Row],[total_revenue]])*100)/100</f>
        <v>0.99</v>
      </c>
      <c r="Q668" t="s">
        <v>28</v>
      </c>
      <c r="R668" s="9" t="s">
        <v>34</v>
      </c>
      <c r="S668" s="9" t="s">
        <v>30</v>
      </c>
      <c r="T668" s="10">
        <v>22538</v>
      </c>
      <c r="U668" s="9" t="s">
        <v>23</v>
      </c>
      <c r="V668" s="9" t="s">
        <v>39</v>
      </c>
      <c r="W668" s="9" t="s">
        <v>31</v>
      </c>
    </row>
    <row r="669" spans="1:23" x14ac:dyDescent="0.25">
      <c r="A669" s="1">
        <v>45233</v>
      </c>
      <c r="B669" s="9" t="s">
        <v>44</v>
      </c>
      <c r="C669" s="10">
        <v>804</v>
      </c>
      <c r="D669" s="9" t="s">
        <v>51</v>
      </c>
      <c r="E669" s="3">
        <v>1000</v>
      </c>
      <c r="F669" s="10">
        <v>100</v>
      </c>
      <c r="G669">
        <v>89</v>
      </c>
      <c r="H669" s="3">
        <v>2500</v>
      </c>
      <c r="I669" s="3">
        <f>SalesData[[#This Row],[cost_price]]*SalesData[[#This Row],[sales_quantity]]</f>
        <v>89000</v>
      </c>
      <c r="J669" s="3">
        <v>222500</v>
      </c>
      <c r="K669" s="4">
        <f>((SalesData[[#This Row],[Total Profit]]/SalesData[[#This Row],[total_revenue]])*100)/100</f>
        <v>0.6</v>
      </c>
      <c r="L669" s="3">
        <f>SalesData[[#This Row],[total_revenue]]-SalesData[[#This Row],[Total Cost]]</f>
        <v>133500</v>
      </c>
      <c r="M669" s="4">
        <v>0.08</v>
      </c>
      <c r="N669" s="3">
        <v>2300</v>
      </c>
      <c r="O669" s="3">
        <f>IF(SalesData[[#This Row],[discount_given]] &gt; 0, SalesData[[#This Row],[sales_quantity]] * SalesData[[#This Row],[Discount_price]], 0)</f>
        <v>204700</v>
      </c>
      <c r="P669" s="4">
        <f>((SalesData[[#This Row],[Sales with discount]]/SalesData[[#This Row],[total_revenue]])*100)/100</f>
        <v>0.92</v>
      </c>
      <c r="Q669" t="s">
        <v>50</v>
      </c>
      <c r="R669" s="9" t="s">
        <v>42</v>
      </c>
      <c r="S669" s="9" t="s">
        <v>30</v>
      </c>
      <c r="T669" s="10">
        <v>22981</v>
      </c>
      <c r="U669" s="9" t="s">
        <v>23</v>
      </c>
      <c r="V669" s="9" t="s">
        <v>40</v>
      </c>
      <c r="W669" s="9" t="s">
        <v>31</v>
      </c>
    </row>
    <row r="670" spans="1:23" x14ac:dyDescent="0.25">
      <c r="A670" s="1">
        <v>44956</v>
      </c>
      <c r="B670" s="9" t="s">
        <v>26</v>
      </c>
      <c r="C670" s="10">
        <v>805</v>
      </c>
      <c r="D670" s="9" t="s">
        <v>48</v>
      </c>
      <c r="E670" s="3">
        <v>1500</v>
      </c>
      <c r="F670" s="10">
        <v>146</v>
      </c>
      <c r="G670">
        <v>71</v>
      </c>
      <c r="H670" s="3">
        <v>3500</v>
      </c>
      <c r="I670" s="3">
        <f>SalesData[[#This Row],[cost_price]]*SalesData[[#This Row],[sales_quantity]]</f>
        <v>106500</v>
      </c>
      <c r="J670" s="3">
        <v>248500</v>
      </c>
      <c r="K670" s="4">
        <f>((SalesData[[#This Row],[Total Profit]]/SalesData[[#This Row],[total_revenue]])*100)/100</f>
        <v>0.5714285714285714</v>
      </c>
      <c r="L670" s="3">
        <f>SalesData[[#This Row],[total_revenue]]-SalesData[[#This Row],[Total Cost]]</f>
        <v>142000</v>
      </c>
      <c r="M670" s="4">
        <v>0.06</v>
      </c>
      <c r="N670" s="3">
        <v>3290</v>
      </c>
      <c r="O670" s="3">
        <f>IF(SalesData[[#This Row],[discount_given]] &gt; 0, SalesData[[#This Row],[sales_quantity]] * SalesData[[#This Row],[Discount_price]], 0)</f>
        <v>233590</v>
      </c>
      <c r="P670" s="4">
        <f>((SalesData[[#This Row],[Sales with discount]]/SalesData[[#This Row],[total_revenue]])*100)/100</f>
        <v>0.94</v>
      </c>
      <c r="Q670" t="s">
        <v>28</v>
      </c>
      <c r="R670" s="9" t="s">
        <v>42</v>
      </c>
      <c r="S670" s="9" t="s">
        <v>35</v>
      </c>
      <c r="T670" s="10">
        <v>22601</v>
      </c>
      <c r="U670" s="9" t="s">
        <v>23</v>
      </c>
      <c r="V670" s="9" t="s">
        <v>39</v>
      </c>
      <c r="W670" s="9" t="s">
        <v>25</v>
      </c>
    </row>
    <row r="671" spans="1:23" x14ac:dyDescent="0.25">
      <c r="A671" s="1">
        <v>44439</v>
      </c>
      <c r="B671" s="9" t="s">
        <v>41</v>
      </c>
      <c r="C671" s="10">
        <v>806</v>
      </c>
      <c r="D671" s="9" t="s">
        <v>27</v>
      </c>
      <c r="E671" s="3">
        <v>1500</v>
      </c>
      <c r="F671" s="10">
        <v>135</v>
      </c>
      <c r="G671">
        <v>1</v>
      </c>
      <c r="H671" s="3">
        <v>3000</v>
      </c>
      <c r="I671" s="3">
        <f>SalesData[[#This Row],[cost_price]]*SalesData[[#This Row],[sales_quantity]]</f>
        <v>1500</v>
      </c>
      <c r="J671" s="3">
        <v>3000</v>
      </c>
      <c r="K671" s="4">
        <f>((SalesData[[#This Row],[Total Profit]]/SalesData[[#This Row],[total_revenue]])*100)/100</f>
        <v>0.5</v>
      </c>
      <c r="L671" s="3">
        <f>SalesData[[#This Row],[total_revenue]]-SalesData[[#This Row],[Total Cost]]</f>
        <v>1500</v>
      </c>
      <c r="M671" s="4">
        <v>0.09</v>
      </c>
      <c r="N671" s="3">
        <v>2730</v>
      </c>
      <c r="O671" s="3">
        <f>IF(SalesData[[#This Row],[discount_given]] &gt; 0, SalesData[[#This Row],[sales_quantity]] * SalesData[[#This Row],[Discount_price]], 0)</f>
        <v>2730</v>
      </c>
      <c r="P671" s="4">
        <f>((SalesData[[#This Row],[Sales with discount]]/SalesData[[#This Row],[total_revenue]])*100)/100</f>
        <v>0.91</v>
      </c>
      <c r="Q671" t="s">
        <v>50</v>
      </c>
      <c r="R671" s="9" t="s">
        <v>29</v>
      </c>
      <c r="S671" s="9" t="s">
        <v>22</v>
      </c>
      <c r="T671" s="10">
        <v>21974</v>
      </c>
      <c r="U671" s="9" t="s">
        <v>36</v>
      </c>
      <c r="V671" s="9" t="s">
        <v>24</v>
      </c>
      <c r="W671" s="9" t="s">
        <v>31</v>
      </c>
    </row>
    <row r="672" spans="1:23" x14ac:dyDescent="0.25">
      <c r="A672" s="1">
        <v>44544</v>
      </c>
      <c r="B672" s="9" t="s">
        <v>52</v>
      </c>
      <c r="C672" s="10">
        <v>807</v>
      </c>
      <c r="D672" s="9" t="s">
        <v>19</v>
      </c>
      <c r="E672" s="3">
        <v>2500</v>
      </c>
      <c r="F672" s="10">
        <v>54</v>
      </c>
      <c r="G672">
        <v>68</v>
      </c>
      <c r="H672" s="3">
        <v>5000</v>
      </c>
      <c r="I672" s="3">
        <f>SalesData[[#This Row],[cost_price]]*SalesData[[#This Row],[sales_quantity]]</f>
        <v>170000</v>
      </c>
      <c r="J672" s="3">
        <v>340000</v>
      </c>
      <c r="K672" s="4">
        <f>((SalesData[[#This Row],[Total Profit]]/SalesData[[#This Row],[total_revenue]])*100)/100</f>
        <v>0.5</v>
      </c>
      <c r="L672" s="3">
        <f>SalesData[[#This Row],[total_revenue]]-SalesData[[#This Row],[Total Cost]]</f>
        <v>170000</v>
      </c>
      <c r="M672" s="4">
        <v>0</v>
      </c>
      <c r="N672" s="3">
        <v>5000</v>
      </c>
      <c r="O672" s="3">
        <f>IF(SalesData[[#This Row],[discount_given]] &gt; 0, SalesData[[#This Row],[sales_quantity]] * SalesData[[#This Row],[Discount_price]], 0)</f>
        <v>0</v>
      </c>
      <c r="P672" s="4">
        <f>((SalesData[[#This Row],[Sales with discount]]/SalesData[[#This Row],[total_revenue]])*100)/100</f>
        <v>0</v>
      </c>
      <c r="Q672" t="s">
        <v>50</v>
      </c>
      <c r="R672" s="9" t="s">
        <v>42</v>
      </c>
      <c r="S672" s="9" t="s">
        <v>35</v>
      </c>
      <c r="T672" s="10">
        <v>22878</v>
      </c>
      <c r="U672" s="9" t="s">
        <v>36</v>
      </c>
      <c r="V672" s="9" t="s">
        <v>40</v>
      </c>
      <c r="W672" s="9" t="s">
        <v>31</v>
      </c>
    </row>
    <row r="673" spans="1:23" x14ac:dyDescent="0.25">
      <c r="A673" s="1">
        <v>44976</v>
      </c>
      <c r="B673" s="9" t="s">
        <v>44</v>
      </c>
      <c r="C673" s="10">
        <v>808</v>
      </c>
      <c r="D673" s="9" t="s">
        <v>19</v>
      </c>
      <c r="E673" s="3">
        <v>2500</v>
      </c>
      <c r="F673" s="10">
        <v>130</v>
      </c>
      <c r="G673">
        <v>63</v>
      </c>
      <c r="H673" s="3">
        <v>5000</v>
      </c>
      <c r="I673" s="3">
        <f>SalesData[[#This Row],[cost_price]]*SalesData[[#This Row],[sales_quantity]]</f>
        <v>157500</v>
      </c>
      <c r="J673" s="3">
        <v>315000</v>
      </c>
      <c r="K673" s="4">
        <f>((SalesData[[#This Row],[Total Profit]]/SalesData[[#This Row],[total_revenue]])*100)/100</f>
        <v>0.5</v>
      </c>
      <c r="L673" s="3">
        <f>SalesData[[#This Row],[total_revenue]]-SalesData[[#This Row],[Total Cost]]</f>
        <v>157500</v>
      </c>
      <c r="M673" s="4">
        <v>0.04</v>
      </c>
      <c r="N673" s="3">
        <v>4800</v>
      </c>
      <c r="O673" s="3">
        <f>IF(SalesData[[#This Row],[discount_given]] &gt; 0, SalesData[[#This Row],[sales_quantity]] * SalesData[[#This Row],[Discount_price]], 0)</f>
        <v>302400</v>
      </c>
      <c r="P673" s="4">
        <f>((SalesData[[#This Row],[Sales with discount]]/SalesData[[#This Row],[total_revenue]])*100)/100</f>
        <v>0.96</v>
      </c>
      <c r="Q673" t="s">
        <v>38</v>
      </c>
      <c r="R673" s="9" t="s">
        <v>42</v>
      </c>
      <c r="S673" s="9" t="s">
        <v>35</v>
      </c>
      <c r="T673" s="10">
        <v>22863</v>
      </c>
      <c r="U673" s="9" t="s">
        <v>36</v>
      </c>
      <c r="V673" s="9" t="s">
        <v>40</v>
      </c>
      <c r="W673" s="9" t="s">
        <v>31</v>
      </c>
    </row>
    <row r="674" spans="1:23" x14ac:dyDescent="0.25">
      <c r="A674" s="1">
        <v>45117</v>
      </c>
      <c r="B674" s="9" t="s">
        <v>52</v>
      </c>
      <c r="C674" s="10">
        <v>809</v>
      </c>
      <c r="D674" s="9" t="s">
        <v>19</v>
      </c>
      <c r="E674" s="3">
        <v>2500</v>
      </c>
      <c r="F674" s="10">
        <v>64</v>
      </c>
      <c r="G674">
        <v>45</v>
      </c>
      <c r="H674" s="3">
        <v>5000</v>
      </c>
      <c r="I674" s="3">
        <f>SalesData[[#This Row],[cost_price]]*SalesData[[#This Row],[sales_quantity]]</f>
        <v>112500</v>
      </c>
      <c r="J674" s="3">
        <v>225000</v>
      </c>
      <c r="K674" s="4">
        <f>((SalesData[[#This Row],[Total Profit]]/SalesData[[#This Row],[total_revenue]])*100)/100</f>
        <v>0.5</v>
      </c>
      <c r="L674" s="3">
        <f>SalesData[[#This Row],[total_revenue]]-SalesData[[#This Row],[Total Cost]]</f>
        <v>112500</v>
      </c>
      <c r="M674" s="4">
        <v>0.08</v>
      </c>
      <c r="N674" s="3">
        <v>4600</v>
      </c>
      <c r="O674" s="3">
        <f>IF(SalesData[[#This Row],[discount_given]] &gt; 0, SalesData[[#This Row],[sales_quantity]] * SalesData[[#This Row],[Discount_price]], 0)</f>
        <v>207000</v>
      </c>
      <c r="P674" s="4">
        <f>((SalesData[[#This Row],[Sales with discount]]/SalesData[[#This Row],[total_revenue]])*100)/100</f>
        <v>0.92</v>
      </c>
      <c r="Q674" t="s">
        <v>50</v>
      </c>
      <c r="R674" s="9" t="s">
        <v>29</v>
      </c>
      <c r="S674" s="9" t="s">
        <v>22</v>
      </c>
      <c r="T674" s="10">
        <v>22316</v>
      </c>
      <c r="U674" s="9" t="s">
        <v>23</v>
      </c>
      <c r="V674" s="9" t="s">
        <v>40</v>
      </c>
      <c r="W674" s="9" t="s">
        <v>46</v>
      </c>
    </row>
    <row r="675" spans="1:23" x14ac:dyDescent="0.25">
      <c r="A675" s="1">
        <v>45034</v>
      </c>
      <c r="B675" s="9" t="s">
        <v>52</v>
      </c>
      <c r="C675" s="10">
        <v>811</v>
      </c>
      <c r="D675" s="9" t="s">
        <v>45</v>
      </c>
      <c r="E675" s="3">
        <v>3000</v>
      </c>
      <c r="F675" s="10">
        <v>78</v>
      </c>
      <c r="G675">
        <v>58</v>
      </c>
      <c r="H675" s="3">
        <v>7000</v>
      </c>
      <c r="I675" s="3">
        <f>SalesData[[#This Row],[cost_price]]*SalesData[[#This Row],[sales_quantity]]</f>
        <v>174000</v>
      </c>
      <c r="J675" s="3">
        <v>406000</v>
      </c>
      <c r="K675" s="4">
        <f>((SalesData[[#This Row],[Total Profit]]/SalesData[[#This Row],[total_revenue]])*100)/100</f>
        <v>0.5714285714285714</v>
      </c>
      <c r="L675" s="3">
        <f>SalesData[[#This Row],[total_revenue]]-SalesData[[#This Row],[Total Cost]]</f>
        <v>232000</v>
      </c>
      <c r="M675" s="4">
        <v>0.09</v>
      </c>
      <c r="N675" s="3">
        <v>6370</v>
      </c>
      <c r="O675" s="3">
        <f>IF(SalesData[[#This Row],[discount_given]] &gt; 0, SalesData[[#This Row],[sales_quantity]] * SalesData[[#This Row],[Discount_price]], 0)</f>
        <v>369460</v>
      </c>
      <c r="P675" s="4">
        <f>((SalesData[[#This Row],[Sales with discount]]/SalesData[[#This Row],[total_revenue]])*100)/100</f>
        <v>0.91</v>
      </c>
      <c r="Q675" t="s">
        <v>28</v>
      </c>
      <c r="R675" s="9" t="s">
        <v>29</v>
      </c>
      <c r="S675" s="9" t="s">
        <v>35</v>
      </c>
      <c r="T675" s="10">
        <v>22625</v>
      </c>
      <c r="U675" s="9" t="s">
        <v>36</v>
      </c>
      <c r="V675" s="9" t="s">
        <v>39</v>
      </c>
      <c r="W675" s="9" t="s">
        <v>46</v>
      </c>
    </row>
    <row r="676" spans="1:23" x14ac:dyDescent="0.25">
      <c r="A676" s="1">
        <v>44970</v>
      </c>
      <c r="B676" s="9" t="s">
        <v>41</v>
      </c>
      <c r="C676" s="10">
        <v>812</v>
      </c>
      <c r="D676" s="9" t="s">
        <v>27</v>
      </c>
      <c r="E676" s="3">
        <v>1500</v>
      </c>
      <c r="F676" s="10">
        <v>28</v>
      </c>
      <c r="G676">
        <v>41</v>
      </c>
      <c r="H676" s="3">
        <v>3000</v>
      </c>
      <c r="I676" s="3">
        <f>SalesData[[#This Row],[cost_price]]*SalesData[[#This Row],[sales_quantity]]</f>
        <v>61500</v>
      </c>
      <c r="J676" s="3">
        <v>123000</v>
      </c>
      <c r="K676" s="4">
        <f>((SalesData[[#This Row],[Total Profit]]/SalesData[[#This Row],[total_revenue]])*100)/100</f>
        <v>0.5</v>
      </c>
      <c r="L676" s="3">
        <f>SalesData[[#This Row],[total_revenue]]-SalesData[[#This Row],[Total Cost]]</f>
        <v>61500</v>
      </c>
      <c r="M676" s="4">
        <v>0.08</v>
      </c>
      <c r="N676" s="3">
        <v>2760</v>
      </c>
      <c r="O676" s="3">
        <f>IF(SalesData[[#This Row],[discount_given]] &gt; 0, SalesData[[#This Row],[sales_quantity]] * SalesData[[#This Row],[Discount_price]], 0)</f>
        <v>113160</v>
      </c>
      <c r="P676" s="4">
        <f>((SalesData[[#This Row],[Sales with discount]]/SalesData[[#This Row],[total_revenue]])*100)/100</f>
        <v>0.92</v>
      </c>
      <c r="Q676" t="s">
        <v>38</v>
      </c>
      <c r="R676" s="9" t="s">
        <v>29</v>
      </c>
      <c r="S676" s="9" t="s">
        <v>22</v>
      </c>
      <c r="T676" s="10">
        <v>21708</v>
      </c>
      <c r="U676" s="9" t="s">
        <v>36</v>
      </c>
      <c r="V676" s="9" t="s">
        <v>40</v>
      </c>
      <c r="W676" s="9" t="s">
        <v>46</v>
      </c>
    </row>
    <row r="677" spans="1:23" x14ac:dyDescent="0.25">
      <c r="A677" s="1">
        <v>44392</v>
      </c>
      <c r="B677" s="9" t="s">
        <v>43</v>
      </c>
      <c r="C677" s="10">
        <v>813</v>
      </c>
      <c r="D677" s="9" t="s">
        <v>48</v>
      </c>
      <c r="E677" s="3">
        <v>1500</v>
      </c>
      <c r="F677" s="10">
        <v>16</v>
      </c>
      <c r="G677">
        <v>17</v>
      </c>
      <c r="H677" s="3">
        <v>3500</v>
      </c>
      <c r="I677" s="3">
        <f>SalesData[[#This Row],[cost_price]]*SalesData[[#This Row],[sales_quantity]]</f>
        <v>25500</v>
      </c>
      <c r="J677" s="3">
        <v>59500</v>
      </c>
      <c r="K677" s="4">
        <f>((SalesData[[#This Row],[Total Profit]]/SalesData[[#This Row],[total_revenue]])*100)/100</f>
        <v>0.5714285714285714</v>
      </c>
      <c r="L677" s="3">
        <f>SalesData[[#This Row],[total_revenue]]-SalesData[[#This Row],[Total Cost]]</f>
        <v>34000</v>
      </c>
      <c r="M677" s="4">
        <v>0.1</v>
      </c>
      <c r="N677" s="3">
        <v>3150</v>
      </c>
      <c r="O677" s="3">
        <f>IF(SalesData[[#This Row],[discount_given]] &gt; 0, SalesData[[#This Row],[sales_quantity]] * SalesData[[#This Row],[Discount_price]], 0)</f>
        <v>53550</v>
      </c>
      <c r="P677" s="4">
        <f>((SalesData[[#This Row],[Sales with discount]]/SalesData[[#This Row],[total_revenue]])*100)/100</f>
        <v>0.9</v>
      </c>
      <c r="Q677" t="s">
        <v>33</v>
      </c>
      <c r="R677" s="9" t="s">
        <v>29</v>
      </c>
      <c r="S677" s="9" t="s">
        <v>35</v>
      </c>
      <c r="T677" s="10">
        <v>22164</v>
      </c>
      <c r="U677" s="9" t="s">
        <v>36</v>
      </c>
      <c r="V677" s="9" t="s">
        <v>40</v>
      </c>
      <c r="W677" s="9" t="s">
        <v>46</v>
      </c>
    </row>
    <row r="678" spans="1:23" x14ac:dyDescent="0.25">
      <c r="A678" s="1">
        <v>44501</v>
      </c>
      <c r="B678" s="9" t="s">
        <v>26</v>
      </c>
      <c r="C678" s="10">
        <v>814</v>
      </c>
      <c r="D678" s="9" t="s">
        <v>27</v>
      </c>
      <c r="E678" s="3">
        <v>1500</v>
      </c>
      <c r="F678" s="10">
        <v>100</v>
      </c>
      <c r="G678">
        <v>95</v>
      </c>
      <c r="H678" s="3">
        <v>3000</v>
      </c>
      <c r="I678" s="3">
        <f>SalesData[[#This Row],[cost_price]]*SalesData[[#This Row],[sales_quantity]]</f>
        <v>142500</v>
      </c>
      <c r="J678" s="3">
        <v>285000</v>
      </c>
      <c r="K678" s="4">
        <f>((SalesData[[#This Row],[Total Profit]]/SalesData[[#This Row],[total_revenue]])*100)/100</f>
        <v>0.5</v>
      </c>
      <c r="L678" s="3">
        <f>SalesData[[#This Row],[total_revenue]]-SalesData[[#This Row],[Total Cost]]</f>
        <v>142500</v>
      </c>
      <c r="M678" s="4">
        <v>0.02</v>
      </c>
      <c r="N678" s="3">
        <v>2940</v>
      </c>
      <c r="O678" s="3">
        <f>IF(SalesData[[#This Row],[discount_given]] &gt; 0, SalesData[[#This Row],[sales_quantity]] * SalesData[[#This Row],[Discount_price]], 0)</f>
        <v>279300</v>
      </c>
      <c r="P678" s="4">
        <f>((SalesData[[#This Row],[Sales with discount]]/SalesData[[#This Row],[total_revenue]])*100)/100</f>
        <v>0.98</v>
      </c>
      <c r="Q678" t="s">
        <v>28</v>
      </c>
      <c r="R678" s="9" t="s">
        <v>29</v>
      </c>
      <c r="S678" s="9" t="s">
        <v>22</v>
      </c>
      <c r="T678" s="10">
        <v>21759</v>
      </c>
      <c r="U678" s="9" t="s">
        <v>36</v>
      </c>
      <c r="V678" s="9" t="s">
        <v>39</v>
      </c>
      <c r="W678" s="9" t="s">
        <v>31</v>
      </c>
    </row>
    <row r="679" spans="1:23" x14ac:dyDescent="0.25">
      <c r="A679" s="1">
        <v>44818</v>
      </c>
      <c r="B679" s="9" t="s">
        <v>49</v>
      </c>
      <c r="C679" s="10">
        <v>816</v>
      </c>
      <c r="D679" s="9" t="s">
        <v>19</v>
      </c>
      <c r="E679" s="3">
        <v>2500</v>
      </c>
      <c r="F679" s="10">
        <v>133</v>
      </c>
      <c r="G679">
        <v>81</v>
      </c>
      <c r="H679" s="3">
        <v>5000</v>
      </c>
      <c r="I679" s="3">
        <f>SalesData[[#This Row],[cost_price]]*SalesData[[#This Row],[sales_quantity]]</f>
        <v>202500</v>
      </c>
      <c r="J679" s="3">
        <v>405000</v>
      </c>
      <c r="K679" s="4">
        <f>((SalesData[[#This Row],[Total Profit]]/SalesData[[#This Row],[total_revenue]])*100)/100</f>
        <v>0.5</v>
      </c>
      <c r="L679" s="3">
        <f>SalesData[[#This Row],[total_revenue]]-SalesData[[#This Row],[Total Cost]]</f>
        <v>202500</v>
      </c>
      <c r="M679" s="4">
        <v>0.08</v>
      </c>
      <c r="N679" s="3">
        <v>4600</v>
      </c>
      <c r="O679" s="3">
        <f>IF(SalesData[[#This Row],[discount_given]] &gt; 0, SalesData[[#This Row],[sales_quantity]] * SalesData[[#This Row],[Discount_price]], 0)</f>
        <v>372600</v>
      </c>
      <c r="P679" s="4">
        <f>((SalesData[[#This Row],[Sales with discount]]/SalesData[[#This Row],[total_revenue]])*100)/100</f>
        <v>0.92</v>
      </c>
      <c r="Q679" t="s">
        <v>38</v>
      </c>
      <c r="R679" s="9" t="s">
        <v>34</v>
      </c>
      <c r="S679" s="9" t="s">
        <v>35</v>
      </c>
      <c r="T679" s="10">
        <v>22361</v>
      </c>
      <c r="U679" s="9" t="s">
        <v>36</v>
      </c>
      <c r="V679" s="9" t="s">
        <v>39</v>
      </c>
      <c r="W679" s="9" t="s">
        <v>25</v>
      </c>
    </row>
    <row r="680" spans="1:23" x14ac:dyDescent="0.25">
      <c r="A680" s="1">
        <v>44827</v>
      </c>
      <c r="B680" s="9" t="s">
        <v>54</v>
      </c>
      <c r="C680" s="10">
        <v>817</v>
      </c>
      <c r="D680" s="9" t="s">
        <v>27</v>
      </c>
      <c r="E680" s="3">
        <v>1500</v>
      </c>
      <c r="F680" s="10">
        <v>67</v>
      </c>
      <c r="G680">
        <v>81</v>
      </c>
      <c r="H680" s="3">
        <v>3000</v>
      </c>
      <c r="I680" s="3">
        <f>SalesData[[#This Row],[cost_price]]*SalesData[[#This Row],[sales_quantity]]</f>
        <v>121500</v>
      </c>
      <c r="J680" s="3">
        <v>243000</v>
      </c>
      <c r="K680" s="4">
        <f>((SalesData[[#This Row],[Total Profit]]/SalesData[[#This Row],[total_revenue]])*100)/100</f>
        <v>0.5</v>
      </c>
      <c r="L680" s="3">
        <f>SalesData[[#This Row],[total_revenue]]-SalesData[[#This Row],[Total Cost]]</f>
        <v>121500</v>
      </c>
      <c r="M680" s="4">
        <v>0.08</v>
      </c>
      <c r="N680" s="3">
        <v>2760</v>
      </c>
      <c r="O680" s="3">
        <f>IF(SalesData[[#This Row],[discount_given]] &gt; 0, SalesData[[#This Row],[sales_quantity]] * SalesData[[#This Row],[Discount_price]], 0)</f>
        <v>223560</v>
      </c>
      <c r="P680" s="4">
        <f>((SalesData[[#This Row],[Sales with discount]]/SalesData[[#This Row],[total_revenue]])*100)/100</f>
        <v>0.92</v>
      </c>
      <c r="Q680" t="s">
        <v>20</v>
      </c>
      <c r="R680" s="9" t="s">
        <v>34</v>
      </c>
      <c r="S680" s="9" t="s">
        <v>22</v>
      </c>
      <c r="T680" s="10">
        <v>22899</v>
      </c>
      <c r="U680" s="9" t="s">
        <v>23</v>
      </c>
      <c r="V680" s="9" t="s">
        <v>24</v>
      </c>
      <c r="W680" s="9" t="s">
        <v>31</v>
      </c>
    </row>
    <row r="681" spans="1:23" x14ac:dyDescent="0.25">
      <c r="A681" s="1">
        <v>44476</v>
      </c>
      <c r="B681" s="9" t="s">
        <v>32</v>
      </c>
      <c r="C681" s="10">
        <v>818</v>
      </c>
      <c r="D681" s="9" t="s">
        <v>48</v>
      </c>
      <c r="E681" s="3">
        <v>1500</v>
      </c>
      <c r="F681" s="10">
        <v>23</v>
      </c>
      <c r="G681">
        <v>51</v>
      </c>
      <c r="H681" s="3">
        <v>3500</v>
      </c>
      <c r="I681" s="3">
        <f>SalesData[[#This Row],[cost_price]]*SalesData[[#This Row],[sales_quantity]]</f>
        <v>76500</v>
      </c>
      <c r="J681" s="3">
        <v>178500</v>
      </c>
      <c r="K681" s="4">
        <f>((SalesData[[#This Row],[Total Profit]]/SalesData[[#This Row],[total_revenue]])*100)/100</f>
        <v>0.5714285714285714</v>
      </c>
      <c r="L681" s="3">
        <f>SalesData[[#This Row],[total_revenue]]-SalesData[[#This Row],[Total Cost]]</f>
        <v>102000</v>
      </c>
      <c r="M681" s="4">
        <v>0.03</v>
      </c>
      <c r="N681" s="3">
        <v>3395</v>
      </c>
      <c r="O681" s="3">
        <f>IF(SalesData[[#This Row],[discount_given]] &gt; 0, SalesData[[#This Row],[sales_quantity]] * SalesData[[#This Row],[Discount_price]], 0)</f>
        <v>173145</v>
      </c>
      <c r="P681" s="4">
        <f>((SalesData[[#This Row],[Sales with discount]]/SalesData[[#This Row],[total_revenue]])*100)/100</f>
        <v>0.97</v>
      </c>
      <c r="Q681" t="s">
        <v>33</v>
      </c>
      <c r="R681" s="9" t="s">
        <v>29</v>
      </c>
      <c r="S681" s="9" t="s">
        <v>30</v>
      </c>
      <c r="T681" s="10">
        <v>21014</v>
      </c>
      <c r="U681" s="9" t="s">
        <v>36</v>
      </c>
      <c r="V681" s="9" t="s">
        <v>40</v>
      </c>
      <c r="W681" s="9" t="s">
        <v>25</v>
      </c>
    </row>
    <row r="682" spans="1:23" x14ac:dyDescent="0.25">
      <c r="A682" s="1">
        <v>44492</v>
      </c>
      <c r="B682" s="9" t="s">
        <v>18</v>
      </c>
      <c r="C682" s="10">
        <v>819</v>
      </c>
      <c r="D682" s="9" t="s">
        <v>48</v>
      </c>
      <c r="E682" s="3">
        <v>1500</v>
      </c>
      <c r="F682" s="10">
        <v>114</v>
      </c>
      <c r="G682">
        <v>73</v>
      </c>
      <c r="H682" s="3">
        <v>3500</v>
      </c>
      <c r="I682" s="3">
        <f>SalesData[[#This Row],[cost_price]]*SalesData[[#This Row],[sales_quantity]]</f>
        <v>109500</v>
      </c>
      <c r="J682" s="3">
        <v>255500</v>
      </c>
      <c r="K682" s="4">
        <f>((SalesData[[#This Row],[Total Profit]]/SalesData[[#This Row],[total_revenue]])*100)/100</f>
        <v>0.5714285714285714</v>
      </c>
      <c r="L682" s="3">
        <f>SalesData[[#This Row],[total_revenue]]-SalesData[[#This Row],[Total Cost]]</f>
        <v>146000</v>
      </c>
      <c r="M682" s="4">
        <v>0.08</v>
      </c>
      <c r="N682" s="3">
        <v>3220</v>
      </c>
      <c r="O682" s="3">
        <f>IF(SalesData[[#This Row],[discount_given]] &gt; 0, SalesData[[#This Row],[sales_quantity]] * SalesData[[#This Row],[Discount_price]], 0)</f>
        <v>235060</v>
      </c>
      <c r="P682" s="4">
        <f>((SalesData[[#This Row],[Sales with discount]]/SalesData[[#This Row],[total_revenue]])*100)/100</f>
        <v>0.92</v>
      </c>
      <c r="Q682" t="s">
        <v>38</v>
      </c>
      <c r="R682" s="9" t="s">
        <v>29</v>
      </c>
      <c r="S682" s="9" t="s">
        <v>22</v>
      </c>
      <c r="T682" s="10">
        <v>22828</v>
      </c>
      <c r="U682" s="9" t="s">
        <v>36</v>
      </c>
      <c r="V682" s="9" t="s">
        <v>24</v>
      </c>
      <c r="W682" s="9" t="s">
        <v>46</v>
      </c>
    </row>
    <row r="683" spans="1:23" x14ac:dyDescent="0.25">
      <c r="A683" s="1">
        <v>44764</v>
      </c>
      <c r="B683" s="9" t="s">
        <v>41</v>
      </c>
      <c r="C683" s="10">
        <v>821</v>
      </c>
      <c r="D683" s="9" t="s">
        <v>48</v>
      </c>
      <c r="E683" s="3">
        <v>1500</v>
      </c>
      <c r="F683" s="10">
        <v>14</v>
      </c>
      <c r="G683">
        <v>5</v>
      </c>
      <c r="H683" s="3">
        <v>3500</v>
      </c>
      <c r="I683" s="3">
        <f>SalesData[[#This Row],[cost_price]]*SalesData[[#This Row],[sales_quantity]]</f>
        <v>7500</v>
      </c>
      <c r="J683" s="3">
        <v>17500</v>
      </c>
      <c r="K683" s="4">
        <f>((SalesData[[#This Row],[Total Profit]]/SalesData[[#This Row],[total_revenue]])*100)/100</f>
        <v>0.5714285714285714</v>
      </c>
      <c r="L683" s="3">
        <f>SalesData[[#This Row],[total_revenue]]-SalesData[[#This Row],[Total Cost]]</f>
        <v>10000</v>
      </c>
      <c r="M683" s="4">
        <v>0.03</v>
      </c>
      <c r="N683" s="3">
        <v>3395</v>
      </c>
      <c r="O683" s="3">
        <f>IF(SalesData[[#This Row],[discount_given]] &gt; 0, SalesData[[#This Row],[sales_quantity]] * SalesData[[#This Row],[Discount_price]], 0)</f>
        <v>16975</v>
      </c>
      <c r="P683" s="4">
        <f>((SalesData[[#This Row],[Sales with discount]]/SalesData[[#This Row],[total_revenue]])*100)/100</f>
        <v>0.97</v>
      </c>
      <c r="Q683" t="s">
        <v>38</v>
      </c>
      <c r="R683" s="9" t="s">
        <v>21</v>
      </c>
      <c r="S683" s="9" t="s">
        <v>22</v>
      </c>
      <c r="T683" s="10">
        <v>21437</v>
      </c>
      <c r="U683" s="9" t="s">
        <v>23</v>
      </c>
      <c r="V683" s="9" t="s">
        <v>39</v>
      </c>
      <c r="W683" s="9" t="s">
        <v>31</v>
      </c>
    </row>
    <row r="684" spans="1:23" x14ac:dyDescent="0.25">
      <c r="A684" s="1">
        <v>44830</v>
      </c>
      <c r="B684" s="9" t="s">
        <v>54</v>
      </c>
      <c r="C684" s="10">
        <v>827</v>
      </c>
      <c r="D684" s="9" t="s">
        <v>27</v>
      </c>
      <c r="E684" s="3">
        <v>1500</v>
      </c>
      <c r="F684" s="10">
        <v>115</v>
      </c>
      <c r="G684">
        <v>84</v>
      </c>
      <c r="H684" s="3">
        <v>3000</v>
      </c>
      <c r="I684" s="3">
        <f>SalesData[[#This Row],[cost_price]]*SalesData[[#This Row],[sales_quantity]]</f>
        <v>126000</v>
      </c>
      <c r="J684" s="3">
        <v>252000</v>
      </c>
      <c r="K684" s="4">
        <f>((SalesData[[#This Row],[Total Profit]]/SalesData[[#This Row],[total_revenue]])*100)/100</f>
        <v>0.5</v>
      </c>
      <c r="L684" s="3">
        <f>SalesData[[#This Row],[total_revenue]]-SalesData[[#This Row],[Total Cost]]</f>
        <v>126000</v>
      </c>
      <c r="M684" s="4">
        <v>0</v>
      </c>
      <c r="N684" s="3">
        <v>3000</v>
      </c>
      <c r="O684" s="3">
        <f>IF(SalesData[[#This Row],[discount_given]] &gt; 0, SalesData[[#This Row],[sales_quantity]] * SalesData[[#This Row],[Discount_price]], 0)</f>
        <v>0</v>
      </c>
      <c r="P684" s="4">
        <f>((SalesData[[#This Row],[Sales with discount]]/SalesData[[#This Row],[total_revenue]])*100)/100</f>
        <v>0</v>
      </c>
      <c r="Q684" t="s">
        <v>38</v>
      </c>
      <c r="R684" s="9" t="s">
        <v>21</v>
      </c>
      <c r="S684" s="9" t="s">
        <v>30</v>
      </c>
      <c r="T684" s="10">
        <v>22591</v>
      </c>
      <c r="U684" s="9" t="s">
        <v>23</v>
      </c>
      <c r="V684" s="9" t="s">
        <v>40</v>
      </c>
      <c r="W684" s="9" t="s">
        <v>46</v>
      </c>
    </row>
    <row r="685" spans="1:23" x14ac:dyDescent="0.25">
      <c r="A685" s="1">
        <v>44850</v>
      </c>
      <c r="B685" s="9" t="s">
        <v>47</v>
      </c>
      <c r="C685" s="10">
        <v>828</v>
      </c>
      <c r="D685" s="9" t="s">
        <v>48</v>
      </c>
      <c r="E685" s="3">
        <v>1500</v>
      </c>
      <c r="F685" s="10">
        <v>147</v>
      </c>
      <c r="G685">
        <v>80</v>
      </c>
      <c r="H685" s="3">
        <v>3500</v>
      </c>
      <c r="I685" s="3">
        <f>SalesData[[#This Row],[cost_price]]*SalesData[[#This Row],[sales_quantity]]</f>
        <v>120000</v>
      </c>
      <c r="J685" s="3">
        <v>280000</v>
      </c>
      <c r="K685" s="4">
        <f>((SalesData[[#This Row],[Total Profit]]/SalesData[[#This Row],[total_revenue]])*100)/100</f>
        <v>0.5714285714285714</v>
      </c>
      <c r="L685" s="3">
        <f>SalesData[[#This Row],[total_revenue]]-SalesData[[#This Row],[Total Cost]]</f>
        <v>160000</v>
      </c>
      <c r="M685" s="4">
        <v>0.01</v>
      </c>
      <c r="N685" s="3">
        <v>3465</v>
      </c>
      <c r="O685" s="3">
        <f>IF(SalesData[[#This Row],[discount_given]] &gt; 0, SalesData[[#This Row],[sales_quantity]] * SalesData[[#This Row],[Discount_price]], 0)</f>
        <v>277200</v>
      </c>
      <c r="P685" s="4">
        <f>((SalesData[[#This Row],[Sales with discount]]/SalesData[[#This Row],[total_revenue]])*100)/100</f>
        <v>0.99</v>
      </c>
      <c r="Q685" t="s">
        <v>33</v>
      </c>
      <c r="R685" s="9" t="s">
        <v>42</v>
      </c>
      <c r="S685" s="9" t="s">
        <v>22</v>
      </c>
      <c r="T685" s="10">
        <v>22679</v>
      </c>
      <c r="U685" s="9" t="s">
        <v>36</v>
      </c>
      <c r="V685" s="9" t="s">
        <v>24</v>
      </c>
      <c r="W685" s="9" t="s">
        <v>46</v>
      </c>
    </row>
    <row r="686" spans="1:23" x14ac:dyDescent="0.25">
      <c r="A686" s="1">
        <v>45032</v>
      </c>
      <c r="B686" s="9" t="s">
        <v>49</v>
      </c>
      <c r="C686" s="10">
        <v>829</v>
      </c>
      <c r="D686" s="9" t="s">
        <v>51</v>
      </c>
      <c r="E686" s="3">
        <v>1000</v>
      </c>
      <c r="F686" s="10">
        <v>139</v>
      </c>
      <c r="G686">
        <v>30</v>
      </c>
      <c r="H686" s="3">
        <v>2500</v>
      </c>
      <c r="I686" s="3">
        <f>SalesData[[#This Row],[cost_price]]*SalesData[[#This Row],[sales_quantity]]</f>
        <v>30000</v>
      </c>
      <c r="J686" s="3">
        <v>75000</v>
      </c>
      <c r="K686" s="4">
        <f>((SalesData[[#This Row],[Total Profit]]/SalesData[[#This Row],[total_revenue]])*100)/100</f>
        <v>0.6</v>
      </c>
      <c r="L686" s="3">
        <f>SalesData[[#This Row],[total_revenue]]-SalesData[[#This Row],[Total Cost]]</f>
        <v>45000</v>
      </c>
      <c r="M686" s="4">
        <v>0.09</v>
      </c>
      <c r="N686" s="3">
        <v>2275</v>
      </c>
      <c r="O686" s="3">
        <f>IF(SalesData[[#This Row],[discount_given]] &gt; 0, SalesData[[#This Row],[sales_quantity]] * SalesData[[#This Row],[Discount_price]], 0)</f>
        <v>68250</v>
      </c>
      <c r="P686" s="4">
        <f>((SalesData[[#This Row],[Sales with discount]]/SalesData[[#This Row],[total_revenue]])*100)/100</f>
        <v>0.91</v>
      </c>
      <c r="Q686" t="s">
        <v>20</v>
      </c>
      <c r="R686" s="9" t="s">
        <v>42</v>
      </c>
      <c r="S686" s="9" t="s">
        <v>22</v>
      </c>
      <c r="T686" s="10">
        <v>22219</v>
      </c>
      <c r="U686" s="9" t="s">
        <v>23</v>
      </c>
      <c r="V686" s="9" t="s">
        <v>39</v>
      </c>
      <c r="W686" s="9" t="s">
        <v>46</v>
      </c>
    </row>
    <row r="687" spans="1:23" x14ac:dyDescent="0.25">
      <c r="A687" s="1">
        <v>44817</v>
      </c>
      <c r="B687" s="9" t="s">
        <v>18</v>
      </c>
      <c r="C687" s="10">
        <v>830</v>
      </c>
      <c r="D687" s="9" t="s">
        <v>27</v>
      </c>
      <c r="E687" s="3">
        <v>1500</v>
      </c>
      <c r="F687" s="10">
        <v>14</v>
      </c>
      <c r="G687">
        <v>57</v>
      </c>
      <c r="H687" s="3">
        <v>3000</v>
      </c>
      <c r="I687" s="3">
        <f>SalesData[[#This Row],[cost_price]]*SalesData[[#This Row],[sales_quantity]]</f>
        <v>85500</v>
      </c>
      <c r="J687" s="3">
        <v>171000</v>
      </c>
      <c r="K687" s="4">
        <f>((SalesData[[#This Row],[Total Profit]]/SalesData[[#This Row],[total_revenue]])*100)/100</f>
        <v>0.5</v>
      </c>
      <c r="L687" s="3">
        <f>SalesData[[#This Row],[total_revenue]]-SalesData[[#This Row],[Total Cost]]</f>
        <v>85500</v>
      </c>
      <c r="M687" s="4">
        <v>0.02</v>
      </c>
      <c r="N687" s="3">
        <v>2940</v>
      </c>
      <c r="O687" s="3">
        <f>IF(SalesData[[#This Row],[discount_given]] &gt; 0, SalesData[[#This Row],[sales_quantity]] * SalesData[[#This Row],[Discount_price]], 0)</f>
        <v>167580</v>
      </c>
      <c r="P687" s="4">
        <f>((SalesData[[#This Row],[Sales with discount]]/SalesData[[#This Row],[total_revenue]])*100)/100</f>
        <v>0.98</v>
      </c>
      <c r="Q687" t="s">
        <v>50</v>
      </c>
      <c r="R687" s="9" t="s">
        <v>42</v>
      </c>
      <c r="S687" s="9" t="s">
        <v>35</v>
      </c>
      <c r="T687" s="10">
        <v>21648</v>
      </c>
      <c r="U687" s="9" t="s">
        <v>23</v>
      </c>
      <c r="V687" s="9" t="s">
        <v>24</v>
      </c>
      <c r="W687" s="9" t="s">
        <v>25</v>
      </c>
    </row>
    <row r="688" spans="1:23" x14ac:dyDescent="0.25">
      <c r="A688" s="1">
        <v>44473</v>
      </c>
      <c r="B688" s="9" t="s">
        <v>43</v>
      </c>
      <c r="C688" s="10">
        <v>831</v>
      </c>
      <c r="D688" s="9" t="s">
        <v>51</v>
      </c>
      <c r="E688" s="3">
        <v>1000</v>
      </c>
      <c r="F688" s="10">
        <v>48</v>
      </c>
      <c r="G688">
        <v>91</v>
      </c>
      <c r="H688" s="3">
        <v>2500</v>
      </c>
      <c r="I688" s="3">
        <f>SalesData[[#This Row],[cost_price]]*SalesData[[#This Row],[sales_quantity]]</f>
        <v>91000</v>
      </c>
      <c r="J688" s="3">
        <v>227500</v>
      </c>
      <c r="K688" s="4">
        <f>((SalesData[[#This Row],[Total Profit]]/SalesData[[#This Row],[total_revenue]])*100)/100</f>
        <v>0.6</v>
      </c>
      <c r="L688" s="3">
        <f>SalesData[[#This Row],[total_revenue]]-SalesData[[#This Row],[Total Cost]]</f>
        <v>136500</v>
      </c>
      <c r="M688" s="4">
        <v>0</v>
      </c>
      <c r="N688" s="3">
        <v>2500</v>
      </c>
      <c r="O688" s="3">
        <f>IF(SalesData[[#This Row],[discount_given]] &gt; 0, SalesData[[#This Row],[sales_quantity]] * SalesData[[#This Row],[Discount_price]], 0)</f>
        <v>0</v>
      </c>
      <c r="P688" s="4">
        <f>((SalesData[[#This Row],[Sales with discount]]/SalesData[[#This Row],[total_revenue]])*100)/100</f>
        <v>0</v>
      </c>
      <c r="Q688" t="s">
        <v>50</v>
      </c>
      <c r="R688" s="9" t="s">
        <v>34</v>
      </c>
      <c r="S688" s="9" t="s">
        <v>30</v>
      </c>
      <c r="T688" s="10">
        <v>21541</v>
      </c>
      <c r="U688" s="9" t="s">
        <v>23</v>
      </c>
      <c r="V688" s="9" t="s">
        <v>24</v>
      </c>
      <c r="W688" s="9" t="s">
        <v>31</v>
      </c>
    </row>
    <row r="689" spans="1:23" x14ac:dyDescent="0.25">
      <c r="A689" s="1">
        <v>45239</v>
      </c>
      <c r="B689" s="9" t="s">
        <v>32</v>
      </c>
      <c r="C689" s="10">
        <v>832</v>
      </c>
      <c r="D689" s="9" t="s">
        <v>19</v>
      </c>
      <c r="E689" s="3">
        <v>2500</v>
      </c>
      <c r="F689" s="10">
        <v>22</v>
      </c>
      <c r="G689">
        <v>88</v>
      </c>
      <c r="H689" s="3">
        <v>5000</v>
      </c>
      <c r="I689" s="3">
        <f>SalesData[[#This Row],[cost_price]]*SalesData[[#This Row],[sales_quantity]]</f>
        <v>220000</v>
      </c>
      <c r="J689" s="3">
        <v>440000</v>
      </c>
      <c r="K689" s="4">
        <f>((SalesData[[#This Row],[Total Profit]]/SalesData[[#This Row],[total_revenue]])*100)/100</f>
        <v>0.5</v>
      </c>
      <c r="L689" s="3">
        <f>SalesData[[#This Row],[total_revenue]]-SalesData[[#This Row],[Total Cost]]</f>
        <v>220000</v>
      </c>
      <c r="M689" s="4">
        <v>0.09</v>
      </c>
      <c r="N689" s="3">
        <v>4550</v>
      </c>
      <c r="O689" s="3">
        <f>IF(SalesData[[#This Row],[discount_given]] &gt; 0, SalesData[[#This Row],[sales_quantity]] * SalesData[[#This Row],[Discount_price]], 0)</f>
        <v>400400</v>
      </c>
      <c r="P689" s="4">
        <f>((SalesData[[#This Row],[Sales with discount]]/SalesData[[#This Row],[total_revenue]])*100)/100</f>
        <v>0.91</v>
      </c>
      <c r="Q689" t="s">
        <v>33</v>
      </c>
      <c r="R689" s="9" t="s">
        <v>34</v>
      </c>
      <c r="S689" s="9" t="s">
        <v>22</v>
      </c>
      <c r="T689" s="10">
        <v>22886</v>
      </c>
      <c r="U689" s="9" t="s">
        <v>36</v>
      </c>
      <c r="V689" s="9" t="s">
        <v>39</v>
      </c>
      <c r="W689" s="9" t="s">
        <v>46</v>
      </c>
    </row>
    <row r="690" spans="1:23" x14ac:dyDescent="0.25">
      <c r="A690" s="1">
        <v>44523</v>
      </c>
      <c r="B690" s="9" t="s">
        <v>41</v>
      </c>
      <c r="C690" s="10">
        <v>833</v>
      </c>
      <c r="D690" s="9" t="s">
        <v>27</v>
      </c>
      <c r="E690" s="3">
        <v>1500</v>
      </c>
      <c r="F690" s="10">
        <v>89</v>
      </c>
      <c r="G690">
        <v>30</v>
      </c>
      <c r="H690" s="3">
        <v>3000</v>
      </c>
      <c r="I690" s="3">
        <f>SalesData[[#This Row],[cost_price]]*SalesData[[#This Row],[sales_quantity]]</f>
        <v>45000</v>
      </c>
      <c r="J690" s="3">
        <v>90000</v>
      </c>
      <c r="K690" s="4">
        <f>((SalesData[[#This Row],[Total Profit]]/SalesData[[#This Row],[total_revenue]])*100)/100</f>
        <v>0.5</v>
      </c>
      <c r="L690" s="3">
        <f>SalesData[[#This Row],[total_revenue]]-SalesData[[#This Row],[Total Cost]]</f>
        <v>45000</v>
      </c>
      <c r="M690" s="4">
        <v>0.1</v>
      </c>
      <c r="N690" s="3">
        <v>2700</v>
      </c>
      <c r="O690" s="3">
        <f>IF(SalesData[[#This Row],[discount_given]] &gt; 0, SalesData[[#This Row],[sales_quantity]] * SalesData[[#This Row],[Discount_price]], 0)</f>
        <v>81000</v>
      </c>
      <c r="P690" s="4">
        <f>((SalesData[[#This Row],[Sales with discount]]/SalesData[[#This Row],[total_revenue]])*100)/100</f>
        <v>0.9</v>
      </c>
      <c r="Q690" t="s">
        <v>50</v>
      </c>
      <c r="R690" s="9" t="s">
        <v>21</v>
      </c>
      <c r="S690" s="9" t="s">
        <v>22</v>
      </c>
      <c r="T690" s="10">
        <v>21807</v>
      </c>
      <c r="U690" s="9" t="s">
        <v>23</v>
      </c>
      <c r="V690" s="9" t="s">
        <v>39</v>
      </c>
      <c r="W690" s="9" t="s">
        <v>25</v>
      </c>
    </row>
    <row r="691" spans="1:23" x14ac:dyDescent="0.25">
      <c r="A691" s="1">
        <v>44905</v>
      </c>
      <c r="B691" s="9" t="s">
        <v>53</v>
      </c>
      <c r="C691" s="10">
        <v>836</v>
      </c>
      <c r="D691" s="9" t="s">
        <v>51</v>
      </c>
      <c r="E691" s="3">
        <v>1000</v>
      </c>
      <c r="F691" s="10">
        <v>16</v>
      </c>
      <c r="G691">
        <v>3</v>
      </c>
      <c r="H691" s="3">
        <v>2500</v>
      </c>
      <c r="I691" s="3">
        <f>SalesData[[#This Row],[cost_price]]*SalesData[[#This Row],[sales_quantity]]</f>
        <v>3000</v>
      </c>
      <c r="J691" s="3">
        <v>7500</v>
      </c>
      <c r="K691" s="4">
        <f>((SalesData[[#This Row],[Total Profit]]/SalesData[[#This Row],[total_revenue]])*100)/100</f>
        <v>0.6</v>
      </c>
      <c r="L691" s="3">
        <f>SalesData[[#This Row],[total_revenue]]-SalesData[[#This Row],[Total Cost]]</f>
        <v>4500</v>
      </c>
      <c r="M691" s="4">
        <v>0.06</v>
      </c>
      <c r="N691" s="3">
        <v>2350</v>
      </c>
      <c r="O691" s="3">
        <f>IF(SalesData[[#This Row],[discount_given]] &gt; 0, SalesData[[#This Row],[sales_quantity]] * SalesData[[#This Row],[Discount_price]], 0)</f>
        <v>7050</v>
      </c>
      <c r="P691" s="4">
        <f>((SalesData[[#This Row],[Sales with discount]]/SalesData[[#This Row],[total_revenue]])*100)/100</f>
        <v>0.94</v>
      </c>
      <c r="Q691" t="s">
        <v>33</v>
      </c>
      <c r="R691" s="9" t="s">
        <v>42</v>
      </c>
      <c r="S691" s="9" t="s">
        <v>35</v>
      </c>
      <c r="T691" s="10">
        <v>22395</v>
      </c>
      <c r="U691" s="9" t="s">
        <v>36</v>
      </c>
      <c r="V691" s="9" t="s">
        <v>39</v>
      </c>
      <c r="W691" s="9" t="s">
        <v>46</v>
      </c>
    </row>
    <row r="692" spans="1:23" x14ac:dyDescent="0.25">
      <c r="A692" s="1">
        <v>44616</v>
      </c>
      <c r="B692" s="9" t="s">
        <v>32</v>
      </c>
      <c r="C692" s="10">
        <v>837</v>
      </c>
      <c r="D692" s="9" t="s">
        <v>45</v>
      </c>
      <c r="E692" s="3">
        <v>3000</v>
      </c>
      <c r="F692" s="10">
        <v>22</v>
      </c>
      <c r="G692">
        <v>65</v>
      </c>
      <c r="H692" s="3">
        <v>7000</v>
      </c>
      <c r="I692" s="3">
        <f>SalesData[[#This Row],[cost_price]]*SalesData[[#This Row],[sales_quantity]]</f>
        <v>195000</v>
      </c>
      <c r="J692" s="3">
        <v>455000</v>
      </c>
      <c r="K692" s="4">
        <f>((SalesData[[#This Row],[Total Profit]]/SalesData[[#This Row],[total_revenue]])*100)/100</f>
        <v>0.5714285714285714</v>
      </c>
      <c r="L692" s="3">
        <f>SalesData[[#This Row],[total_revenue]]-SalesData[[#This Row],[Total Cost]]</f>
        <v>260000</v>
      </c>
      <c r="M692" s="4">
        <v>0.01</v>
      </c>
      <c r="N692" s="3">
        <v>6930</v>
      </c>
      <c r="O692" s="3">
        <f>IF(SalesData[[#This Row],[discount_given]] &gt; 0, SalesData[[#This Row],[sales_quantity]] * SalesData[[#This Row],[Discount_price]], 0)</f>
        <v>450450</v>
      </c>
      <c r="P692" s="4">
        <f>((SalesData[[#This Row],[Sales with discount]]/SalesData[[#This Row],[total_revenue]])*100)/100</f>
        <v>0.99</v>
      </c>
      <c r="Q692" t="s">
        <v>50</v>
      </c>
      <c r="R692" s="9" t="s">
        <v>42</v>
      </c>
      <c r="S692" s="9" t="s">
        <v>35</v>
      </c>
      <c r="T692" s="10">
        <v>21344</v>
      </c>
      <c r="U692" s="9" t="s">
        <v>36</v>
      </c>
      <c r="V692" s="9" t="s">
        <v>39</v>
      </c>
      <c r="W692" s="9" t="s">
        <v>25</v>
      </c>
    </row>
    <row r="693" spans="1:23" x14ac:dyDescent="0.25">
      <c r="A693" s="1">
        <v>44499</v>
      </c>
      <c r="B693" s="9" t="s">
        <v>53</v>
      </c>
      <c r="C693" s="10">
        <v>839</v>
      </c>
      <c r="D693" s="9" t="s">
        <v>27</v>
      </c>
      <c r="E693" s="3">
        <v>1500</v>
      </c>
      <c r="F693" s="10">
        <v>105</v>
      </c>
      <c r="G693">
        <v>49</v>
      </c>
      <c r="H693" s="3">
        <v>3000</v>
      </c>
      <c r="I693" s="3">
        <f>SalesData[[#This Row],[cost_price]]*SalesData[[#This Row],[sales_quantity]]</f>
        <v>73500</v>
      </c>
      <c r="J693" s="3">
        <v>147000</v>
      </c>
      <c r="K693" s="4">
        <f>((SalesData[[#This Row],[Total Profit]]/SalesData[[#This Row],[total_revenue]])*100)/100</f>
        <v>0.5</v>
      </c>
      <c r="L693" s="3">
        <f>SalesData[[#This Row],[total_revenue]]-SalesData[[#This Row],[Total Cost]]</f>
        <v>73500</v>
      </c>
      <c r="M693" s="4">
        <v>0.1</v>
      </c>
      <c r="N693" s="3">
        <v>2700</v>
      </c>
      <c r="O693" s="3">
        <f>IF(SalesData[[#This Row],[discount_given]] &gt; 0, SalesData[[#This Row],[sales_quantity]] * SalesData[[#This Row],[Discount_price]], 0)</f>
        <v>132300</v>
      </c>
      <c r="P693" s="4">
        <f>((SalesData[[#This Row],[Sales with discount]]/SalesData[[#This Row],[total_revenue]])*100)/100</f>
        <v>0.9</v>
      </c>
      <c r="Q693" t="s">
        <v>20</v>
      </c>
      <c r="R693" s="9" t="s">
        <v>29</v>
      </c>
      <c r="S693" s="9" t="s">
        <v>35</v>
      </c>
      <c r="T693" s="10">
        <v>22908</v>
      </c>
      <c r="U693" s="9" t="s">
        <v>36</v>
      </c>
      <c r="V693" s="9" t="s">
        <v>40</v>
      </c>
      <c r="W693" s="9" t="s">
        <v>46</v>
      </c>
    </row>
    <row r="694" spans="1:23" x14ac:dyDescent="0.25">
      <c r="A694" s="1">
        <v>45032</v>
      </c>
      <c r="B694" s="9" t="s">
        <v>18</v>
      </c>
      <c r="C694" s="10">
        <v>843</v>
      </c>
      <c r="D694" s="9" t="s">
        <v>19</v>
      </c>
      <c r="E694" s="3">
        <v>2500</v>
      </c>
      <c r="F694" s="10">
        <v>40</v>
      </c>
      <c r="G694">
        <v>96</v>
      </c>
      <c r="H694" s="3">
        <v>5000</v>
      </c>
      <c r="I694" s="3">
        <f>SalesData[[#This Row],[cost_price]]*SalesData[[#This Row],[sales_quantity]]</f>
        <v>240000</v>
      </c>
      <c r="J694" s="3">
        <v>480000</v>
      </c>
      <c r="K694" s="4">
        <f>((SalesData[[#This Row],[Total Profit]]/SalesData[[#This Row],[total_revenue]])*100)/100</f>
        <v>0.5</v>
      </c>
      <c r="L694" s="3">
        <f>SalesData[[#This Row],[total_revenue]]-SalesData[[#This Row],[Total Cost]]</f>
        <v>240000</v>
      </c>
      <c r="M694" s="4">
        <v>0.09</v>
      </c>
      <c r="N694" s="3">
        <v>4550</v>
      </c>
      <c r="O694" s="3">
        <f>IF(SalesData[[#This Row],[discount_given]] &gt; 0, SalesData[[#This Row],[sales_quantity]] * SalesData[[#This Row],[Discount_price]], 0)</f>
        <v>436800</v>
      </c>
      <c r="P694" s="4">
        <f>((SalesData[[#This Row],[Sales with discount]]/SalesData[[#This Row],[total_revenue]])*100)/100</f>
        <v>0.91</v>
      </c>
      <c r="Q694" t="s">
        <v>20</v>
      </c>
      <c r="R694" s="9" t="s">
        <v>42</v>
      </c>
      <c r="S694" s="9" t="s">
        <v>30</v>
      </c>
      <c r="T694" s="10">
        <v>21425</v>
      </c>
      <c r="U694" s="9" t="s">
        <v>36</v>
      </c>
      <c r="V694" s="9" t="s">
        <v>39</v>
      </c>
      <c r="W694" s="9" t="s">
        <v>46</v>
      </c>
    </row>
    <row r="695" spans="1:23" x14ac:dyDescent="0.25">
      <c r="A695" s="1">
        <v>44712</v>
      </c>
      <c r="B695" s="9" t="s">
        <v>44</v>
      </c>
      <c r="C695" s="10">
        <v>844</v>
      </c>
      <c r="D695" s="9" t="s">
        <v>45</v>
      </c>
      <c r="E695" s="3">
        <v>3000</v>
      </c>
      <c r="F695" s="10">
        <v>125</v>
      </c>
      <c r="G695">
        <v>69</v>
      </c>
      <c r="H695" s="3">
        <v>7000</v>
      </c>
      <c r="I695" s="3">
        <f>SalesData[[#This Row],[cost_price]]*SalesData[[#This Row],[sales_quantity]]</f>
        <v>207000</v>
      </c>
      <c r="J695" s="3">
        <v>483000</v>
      </c>
      <c r="K695" s="4">
        <f>((SalesData[[#This Row],[Total Profit]]/SalesData[[#This Row],[total_revenue]])*100)/100</f>
        <v>0.5714285714285714</v>
      </c>
      <c r="L695" s="3">
        <f>SalesData[[#This Row],[total_revenue]]-SalesData[[#This Row],[Total Cost]]</f>
        <v>276000</v>
      </c>
      <c r="M695" s="4">
        <v>0.06</v>
      </c>
      <c r="N695" s="3">
        <v>6580</v>
      </c>
      <c r="O695" s="3">
        <f>IF(SalesData[[#This Row],[discount_given]] &gt; 0, SalesData[[#This Row],[sales_quantity]] * SalesData[[#This Row],[Discount_price]], 0)</f>
        <v>454020</v>
      </c>
      <c r="P695" s="4">
        <f>((SalesData[[#This Row],[Sales with discount]]/SalesData[[#This Row],[total_revenue]])*100)/100</f>
        <v>0.94</v>
      </c>
      <c r="Q695" t="s">
        <v>33</v>
      </c>
      <c r="R695" s="9" t="s">
        <v>34</v>
      </c>
      <c r="S695" s="9" t="s">
        <v>30</v>
      </c>
      <c r="T695" s="10">
        <v>21545</v>
      </c>
      <c r="U695" s="9" t="s">
        <v>23</v>
      </c>
      <c r="V695" s="9" t="s">
        <v>24</v>
      </c>
      <c r="W695" s="9" t="s">
        <v>31</v>
      </c>
    </row>
    <row r="696" spans="1:23" x14ac:dyDescent="0.25">
      <c r="A696" s="1">
        <v>44763</v>
      </c>
      <c r="B696" s="9" t="s">
        <v>53</v>
      </c>
      <c r="C696" s="10">
        <v>845</v>
      </c>
      <c r="D696" s="9" t="s">
        <v>51</v>
      </c>
      <c r="E696" s="3">
        <v>1000</v>
      </c>
      <c r="F696" s="10">
        <v>100</v>
      </c>
      <c r="G696">
        <v>69</v>
      </c>
      <c r="H696" s="3">
        <v>2500</v>
      </c>
      <c r="I696" s="3">
        <f>SalesData[[#This Row],[cost_price]]*SalesData[[#This Row],[sales_quantity]]</f>
        <v>69000</v>
      </c>
      <c r="J696" s="3">
        <v>172500</v>
      </c>
      <c r="K696" s="4">
        <f>((SalesData[[#This Row],[Total Profit]]/SalesData[[#This Row],[total_revenue]])*100)/100</f>
        <v>0.6</v>
      </c>
      <c r="L696" s="3">
        <f>SalesData[[#This Row],[total_revenue]]-SalesData[[#This Row],[Total Cost]]</f>
        <v>103500</v>
      </c>
      <c r="M696" s="4">
        <v>0.1</v>
      </c>
      <c r="N696" s="3">
        <v>2250</v>
      </c>
      <c r="O696" s="3">
        <f>IF(SalesData[[#This Row],[discount_given]] &gt; 0, SalesData[[#This Row],[sales_quantity]] * SalesData[[#This Row],[Discount_price]], 0)</f>
        <v>155250</v>
      </c>
      <c r="P696" s="4">
        <f>((SalesData[[#This Row],[Sales with discount]]/SalesData[[#This Row],[total_revenue]])*100)/100</f>
        <v>0.9</v>
      </c>
      <c r="Q696" t="s">
        <v>28</v>
      </c>
      <c r="R696" s="9" t="s">
        <v>42</v>
      </c>
      <c r="S696" s="9" t="s">
        <v>22</v>
      </c>
      <c r="T696" s="10">
        <v>22060</v>
      </c>
      <c r="U696" s="9" t="s">
        <v>36</v>
      </c>
      <c r="V696" s="9" t="s">
        <v>40</v>
      </c>
      <c r="W696" s="9" t="s">
        <v>25</v>
      </c>
    </row>
    <row r="697" spans="1:23" x14ac:dyDescent="0.25">
      <c r="A697" s="1">
        <v>44528</v>
      </c>
      <c r="B697" s="9" t="s">
        <v>32</v>
      </c>
      <c r="C697" s="10">
        <v>846</v>
      </c>
      <c r="D697" s="9" t="s">
        <v>45</v>
      </c>
      <c r="E697" s="3">
        <v>3000</v>
      </c>
      <c r="F697" s="10">
        <v>109</v>
      </c>
      <c r="G697">
        <v>46</v>
      </c>
      <c r="H697" s="3">
        <v>7000</v>
      </c>
      <c r="I697" s="3">
        <f>SalesData[[#This Row],[cost_price]]*SalesData[[#This Row],[sales_quantity]]</f>
        <v>138000</v>
      </c>
      <c r="J697" s="3">
        <v>322000</v>
      </c>
      <c r="K697" s="4">
        <f>((SalesData[[#This Row],[Total Profit]]/SalesData[[#This Row],[total_revenue]])*100)/100</f>
        <v>0.5714285714285714</v>
      </c>
      <c r="L697" s="3">
        <f>SalesData[[#This Row],[total_revenue]]-SalesData[[#This Row],[Total Cost]]</f>
        <v>184000</v>
      </c>
      <c r="M697" s="4">
        <v>7.0000000000000007E-2</v>
      </c>
      <c r="N697" s="3">
        <v>6510</v>
      </c>
      <c r="O697" s="3">
        <f>IF(SalesData[[#This Row],[discount_given]] &gt; 0, SalesData[[#This Row],[sales_quantity]] * SalesData[[#This Row],[Discount_price]], 0)</f>
        <v>299460</v>
      </c>
      <c r="P697" s="4">
        <f>((SalesData[[#This Row],[Sales with discount]]/SalesData[[#This Row],[total_revenue]])*100)/100</f>
        <v>0.93</v>
      </c>
      <c r="Q697" t="s">
        <v>33</v>
      </c>
      <c r="R697" s="9" t="s">
        <v>34</v>
      </c>
      <c r="S697" s="9" t="s">
        <v>35</v>
      </c>
      <c r="T697" s="10">
        <v>21941</v>
      </c>
      <c r="U697" s="9" t="s">
        <v>36</v>
      </c>
      <c r="V697" s="9" t="s">
        <v>24</v>
      </c>
      <c r="W697" s="9" t="s">
        <v>31</v>
      </c>
    </row>
    <row r="698" spans="1:23" x14ac:dyDescent="0.25">
      <c r="A698" s="1">
        <v>45173</v>
      </c>
      <c r="B698" s="9" t="s">
        <v>52</v>
      </c>
      <c r="C698" s="10">
        <v>848</v>
      </c>
      <c r="D698" s="9" t="s">
        <v>51</v>
      </c>
      <c r="E698" s="3">
        <v>1000</v>
      </c>
      <c r="F698" s="10">
        <v>117</v>
      </c>
      <c r="G698">
        <v>74</v>
      </c>
      <c r="H698" s="3">
        <v>2500</v>
      </c>
      <c r="I698" s="3">
        <f>SalesData[[#This Row],[cost_price]]*SalesData[[#This Row],[sales_quantity]]</f>
        <v>74000</v>
      </c>
      <c r="J698" s="3">
        <v>185000</v>
      </c>
      <c r="K698" s="4">
        <f>((SalesData[[#This Row],[Total Profit]]/SalesData[[#This Row],[total_revenue]])*100)/100</f>
        <v>0.6</v>
      </c>
      <c r="L698" s="3">
        <f>SalesData[[#This Row],[total_revenue]]-SalesData[[#This Row],[Total Cost]]</f>
        <v>111000</v>
      </c>
      <c r="M698" s="4">
        <v>0.09</v>
      </c>
      <c r="N698" s="3">
        <v>2275</v>
      </c>
      <c r="O698" s="3">
        <f>IF(SalesData[[#This Row],[discount_given]] &gt; 0, SalesData[[#This Row],[sales_quantity]] * SalesData[[#This Row],[Discount_price]], 0)</f>
        <v>168350</v>
      </c>
      <c r="P698" s="4">
        <f>((SalesData[[#This Row],[Sales with discount]]/SalesData[[#This Row],[total_revenue]])*100)/100</f>
        <v>0.91</v>
      </c>
      <c r="Q698" t="s">
        <v>38</v>
      </c>
      <c r="R698" s="9" t="s">
        <v>34</v>
      </c>
      <c r="S698" s="9" t="s">
        <v>35</v>
      </c>
      <c r="T698" s="10">
        <v>22833</v>
      </c>
      <c r="U698" s="9" t="s">
        <v>36</v>
      </c>
      <c r="V698" s="9" t="s">
        <v>24</v>
      </c>
      <c r="W698" s="9" t="s">
        <v>31</v>
      </c>
    </row>
    <row r="699" spans="1:23" x14ac:dyDescent="0.25">
      <c r="A699" s="1">
        <v>44622</v>
      </c>
      <c r="B699" s="9" t="s">
        <v>37</v>
      </c>
      <c r="C699" s="10">
        <v>849</v>
      </c>
      <c r="D699" s="9" t="s">
        <v>19</v>
      </c>
      <c r="E699" s="3">
        <v>2500</v>
      </c>
      <c r="F699" s="10">
        <v>49</v>
      </c>
      <c r="G699">
        <v>32</v>
      </c>
      <c r="H699" s="3">
        <v>5000</v>
      </c>
      <c r="I699" s="3">
        <f>SalesData[[#This Row],[cost_price]]*SalesData[[#This Row],[sales_quantity]]</f>
        <v>80000</v>
      </c>
      <c r="J699" s="3">
        <v>160000</v>
      </c>
      <c r="K699" s="4">
        <f>((SalesData[[#This Row],[Total Profit]]/SalesData[[#This Row],[total_revenue]])*100)/100</f>
        <v>0.5</v>
      </c>
      <c r="L699" s="3">
        <f>SalesData[[#This Row],[total_revenue]]-SalesData[[#This Row],[Total Cost]]</f>
        <v>80000</v>
      </c>
      <c r="M699" s="4">
        <v>0.05</v>
      </c>
      <c r="N699" s="3">
        <v>4750</v>
      </c>
      <c r="O699" s="3">
        <f>IF(SalesData[[#This Row],[discount_given]] &gt; 0, SalesData[[#This Row],[sales_quantity]] * SalesData[[#This Row],[Discount_price]], 0)</f>
        <v>152000</v>
      </c>
      <c r="P699" s="4">
        <f>((SalesData[[#This Row],[Sales with discount]]/SalesData[[#This Row],[total_revenue]])*100)/100</f>
        <v>0.95</v>
      </c>
      <c r="Q699" t="s">
        <v>20</v>
      </c>
      <c r="R699" s="9" t="s">
        <v>34</v>
      </c>
      <c r="S699" s="9" t="s">
        <v>22</v>
      </c>
      <c r="T699" s="10">
        <v>22881</v>
      </c>
      <c r="U699" s="9" t="s">
        <v>23</v>
      </c>
      <c r="V699" s="9" t="s">
        <v>39</v>
      </c>
      <c r="W699" s="9" t="s">
        <v>46</v>
      </c>
    </row>
    <row r="700" spans="1:23" x14ac:dyDescent="0.25">
      <c r="A700" s="1">
        <v>45070</v>
      </c>
      <c r="B700" s="9" t="s">
        <v>44</v>
      </c>
      <c r="C700" s="10">
        <v>850</v>
      </c>
      <c r="D700" s="9" t="s">
        <v>27</v>
      </c>
      <c r="E700" s="3">
        <v>1500</v>
      </c>
      <c r="F700" s="10">
        <v>30</v>
      </c>
      <c r="G700">
        <v>7</v>
      </c>
      <c r="H700" s="3">
        <v>3000</v>
      </c>
      <c r="I700" s="3">
        <f>SalesData[[#This Row],[cost_price]]*SalesData[[#This Row],[sales_quantity]]</f>
        <v>10500</v>
      </c>
      <c r="J700" s="3">
        <v>21000</v>
      </c>
      <c r="K700" s="4">
        <f>((SalesData[[#This Row],[Total Profit]]/SalesData[[#This Row],[total_revenue]])*100)/100</f>
        <v>0.5</v>
      </c>
      <c r="L700" s="3">
        <f>SalesData[[#This Row],[total_revenue]]-SalesData[[#This Row],[Total Cost]]</f>
        <v>10500</v>
      </c>
      <c r="M700" s="4">
        <v>7.0000000000000007E-2</v>
      </c>
      <c r="N700" s="3">
        <v>2790</v>
      </c>
      <c r="O700" s="3">
        <f>IF(SalesData[[#This Row],[discount_given]] &gt; 0, SalesData[[#This Row],[sales_quantity]] * SalesData[[#This Row],[Discount_price]], 0)</f>
        <v>19530</v>
      </c>
      <c r="P700" s="4">
        <f>((SalesData[[#This Row],[Sales with discount]]/SalesData[[#This Row],[total_revenue]])*100)/100</f>
        <v>0.93</v>
      </c>
      <c r="Q700" t="s">
        <v>38</v>
      </c>
      <c r="R700" s="9" t="s">
        <v>34</v>
      </c>
      <c r="S700" s="9" t="s">
        <v>22</v>
      </c>
      <c r="T700" s="10">
        <v>21280</v>
      </c>
      <c r="U700" s="9" t="s">
        <v>23</v>
      </c>
      <c r="V700" s="9" t="s">
        <v>24</v>
      </c>
      <c r="W700" s="9" t="s">
        <v>46</v>
      </c>
    </row>
    <row r="701" spans="1:23" x14ac:dyDescent="0.25">
      <c r="A701" s="1">
        <v>44550</v>
      </c>
      <c r="B701" s="9" t="s">
        <v>32</v>
      </c>
      <c r="C701" s="10">
        <v>851</v>
      </c>
      <c r="D701" s="9" t="s">
        <v>27</v>
      </c>
      <c r="E701" s="3">
        <v>1500</v>
      </c>
      <c r="F701" s="10">
        <v>78</v>
      </c>
      <c r="G701">
        <v>33</v>
      </c>
      <c r="H701" s="3">
        <v>3000</v>
      </c>
      <c r="I701" s="3">
        <f>SalesData[[#This Row],[cost_price]]*SalesData[[#This Row],[sales_quantity]]</f>
        <v>49500</v>
      </c>
      <c r="J701" s="3">
        <v>99000</v>
      </c>
      <c r="K701" s="4">
        <f>((SalesData[[#This Row],[Total Profit]]/SalesData[[#This Row],[total_revenue]])*100)/100</f>
        <v>0.5</v>
      </c>
      <c r="L701" s="3">
        <f>SalesData[[#This Row],[total_revenue]]-SalesData[[#This Row],[Total Cost]]</f>
        <v>49500</v>
      </c>
      <c r="M701" s="4">
        <v>0.03</v>
      </c>
      <c r="N701" s="3">
        <v>2910</v>
      </c>
      <c r="O701" s="3">
        <f>IF(SalesData[[#This Row],[discount_given]] &gt; 0, SalesData[[#This Row],[sales_quantity]] * SalesData[[#This Row],[Discount_price]], 0)</f>
        <v>96030</v>
      </c>
      <c r="P701" s="4">
        <f>((SalesData[[#This Row],[Sales with discount]]/SalesData[[#This Row],[total_revenue]])*100)/100</f>
        <v>0.97</v>
      </c>
      <c r="Q701" t="s">
        <v>28</v>
      </c>
      <c r="R701" s="9" t="s">
        <v>29</v>
      </c>
      <c r="S701" s="9" t="s">
        <v>30</v>
      </c>
      <c r="T701" s="10">
        <v>22820</v>
      </c>
      <c r="U701" s="9" t="s">
        <v>36</v>
      </c>
      <c r="V701" s="9" t="s">
        <v>24</v>
      </c>
      <c r="W701" s="9" t="s">
        <v>31</v>
      </c>
    </row>
    <row r="702" spans="1:23" x14ac:dyDescent="0.25">
      <c r="A702" s="1">
        <v>44597</v>
      </c>
      <c r="B702" s="9" t="s">
        <v>32</v>
      </c>
      <c r="C702" s="10">
        <v>852</v>
      </c>
      <c r="D702" s="9" t="s">
        <v>51</v>
      </c>
      <c r="E702" s="3">
        <v>1000</v>
      </c>
      <c r="F702" s="10">
        <v>135</v>
      </c>
      <c r="G702">
        <v>31</v>
      </c>
      <c r="H702" s="3">
        <v>2500</v>
      </c>
      <c r="I702" s="3">
        <f>SalesData[[#This Row],[cost_price]]*SalesData[[#This Row],[sales_quantity]]</f>
        <v>31000</v>
      </c>
      <c r="J702" s="3">
        <v>77500</v>
      </c>
      <c r="K702" s="4">
        <f>((SalesData[[#This Row],[Total Profit]]/SalesData[[#This Row],[total_revenue]])*100)/100</f>
        <v>0.6</v>
      </c>
      <c r="L702" s="3">
        <f>SalesData[[#This Row],[total_revenue]]-SalesData[[#This Row],[Total Cost]]</f>
        <v>46500</v>
      </c>
      <c r="M702" s="4">
        <v>0.02</v>
      </c>
      <c r="N702" s="3">
        <v>2450</v>
      </c>
      <c r="O702" s="3">
        <f>IF(SalesData[[#This Row],[discount_given]] &gt; 0, SalesData[[#This Row],[sales_quantity]] * SalesData[[#This Row],[Discount_price]], 0)</f>
        <v>75950</v>
      </c>
      <c r="P702" s="4">
        <f>((SalesData[[#This Row],[Sales with discount]]/SalesData[[#This Row],[total_revenue]])*100)/100</f>
        <v>0.98</v>
      </c>
      <c r="Q702" t="s">
        <v>38</v>
      </c>
      <c r="R702" s="9" t="s">
        <v>42</v>
      </c>
      <c r="S702" s="9" t="s">
        <v>30</v>
      </c>
      <c r="T702" s="10">
        <v>22811</v>
      </c>
      <c r="U702" s="9" t="s">
        <v>23</v>
      </c>
      <c r="V702" s="9" t="s">
        <v>40</v>
      </c>
      <c r="W702" s="9" t="s">
        <v>25</v>
      </c>
    </row>
    <row r="703" spans="1:23" x14ac:dyDescent="0.25">
      <c r="A703" s="1">
        <v>44377</v>
      </c>
      <c r="B703" s="9" t="s">
        <v>53</v>
      </c>
      <c r="C703" s="10">
        <v>853</v>
      </c>
      <c r="D703" s="9" t="s">
        <v>51</v>
      </c>
      <c r="E703" s="3">
        <v>1000</v>
      </c>
      <c r="F703" s="10">
        <v>78</v>
      </c>
      <c r="G703">
        <v>46</v>
      </c>
      <c r="H703" s="3">
        <v>2500</v>
      </c>
      <c r="I703" s="3">
        <f>SalesData[[#This Row],[cost_price]]*SalesData[[#This Row],[sales_quantity]]</f>
        <v>46000</v>
      </c>
      <c r="J703" s="3">
        <v>115000</v>
      </c>
      <c r="K703" s="4">
        <f>((SalesData[[#This Row],[Total Profit]]/SalesData[[#This Row],[total_revenue]])*100)/100</f>
        <v>0.6</v>
      </c>
      <c r="L703" s="3">
        <f>SalesData[[#This Row],[total_revenue]]-SalesData[[#This Row],[Total Cost]]</f>
        <v>69000</v>
      </c>
      <c r="M703" s="4">
        <v>0.02</v>
      </c>
      <c r="N703" s="3">
        <v>2450</v>
      </c>
      <c r="O703" s="3">
        <f>IF(SalesData[[#This Row],[discount_given]] &gt; 0, SalesData[[#This Row],[sales_quantity]] * SalesData[[#This Row],[Discount_price]], 0)</f>
        <v>112700</v>
      </c>
      <c r="P703" s="4">
        <f>((SalesData[[#This Row],[Sales with discount]]/SalesData[[#This Row],[total_revenue]])*100)/100</f>
        <v>0.98</v>
      </c>
      <c r="Q703" t="s">
        <v>38</v>
      </c>
      <c r="R703" s="9" t="s">
        <v>29</v>
      </c>
      <c r="S703" s="9" t="s">
        <v>30</v>
      </c>
      <c r="T703" s="10">
        <v>21879</v>
      </c>
      <c r="U703" s="9" t="s">
        <v>36</v>
      </c>
      <c r="V703" s="9" t="s">
        <v>40</v>
      </c>
      <c r="W703" s="9" t="s">
        <v>46</v>
      </c>
    </row>
    <row r="704" spans="1:23" x14ac:dyDescent="0.25">
      <c r="A704" s="1">
        <v>44526</v>
      </c>
      <c r="B704" s="9" t="s">
        <v>41</v>
      </c>
      <c r="C704" s="10">
        <v>857</v>
      </c>
      <c r="D704" s="9" t="s">
        <v>45</v>
      </c>
      <c r="E704" s="3">
        <v>3000</v>
      </c>
      <c r="F704" s="10">
        <v>142</v>
      </c>
      <c r="G704">
        <v>40</v>
      </c>
      <c r="H704" s="3">
        <v>7000</v>
      </c>
      <c r="I704" s="3">
        <f>SalesData[[#This Row],[cost_price]]*SalesData[[#This Row],[sales_quantity]]</f>
        <v>120000</v>
      </c>
      <c r="J704" s="3">
        <v>280000</v>
      </c>
      <c r="K704" s="4">
        <f>((SalesData[[#This Row],[Total Profit]]/SalesData[[#This Row],[total_revenue]])*100)/100</f>
        <v>0.5714285714285714</v>
      </c>
      <c r="L704" s="3">
        <f>SalesData[[#This Row],[total_revenue]]-SalesData[[#This Row],[Total Cost]]</f>
        <v>160000</v>
      </c>
      <c r="M704" s="4">
        <v>0.02</v>
      </c>
      <c r="N704" s="3">
        <v>6860</v>
      </c>
      <c r="O704" s="3">
        <f>IF(SalesData[[#This Row],[discount_given]] &gt; 0, SalesData[[#This Row],[sales_quantity]] * SalesData[[#This Row],[Discount_price]], 0)</f>
        <v>274400</v>
      </c>
      <c r="P704" s="4">
        <f>((SalesData[[#This Row],[Sales with discount]]/SalesData[[#This Row],[total_revenue]])*100)/100</f>
        <v>0.98</v>
      </c>
      <c r="Q704" t="s">
        <v>20</v>
      </c>
      <c r="R704" s="9" t="s">
        <v>42</v>
      </c>
      <c r="S704" s="9" t="s">
        <v>30</v>
      </c>
      <c r="T704" s="10">
        <v>21145</v>
      </c>
      <c r="U704" s="9" t="s">
        <v>36</v>
      </c>
      <c r="V704" s="9" t="s">
        <v>40</v>
      </c>
      <c r="W704" s="9" t="s">
        <v>25</v>
      </c>
    </row>
    <row r="705" spans="1:23" x14ac:dyDescent="0.25">
      <c r="A705" s="1">
        <v>44764</v>
      </c>
      <c r="B705" s="9" t="s">
        <v>53</v>
      </c>
      <c r="C705" s="10">
        <v>859</v>
      </c>
      <c r="D705" s="9" t="s">
        <v>19</v>
      </c>
      <c r="E705" s="3">
        <v>2500</v>
      </c>
      <c r="F705" s="10">
        <v>138</v>
      </c>
      <c r="G705">
        <v>27</v>
      </c>
      <c r="H705" s="3">
        <v>5000</v>
      </c>
      <c r="I705" s="3">
        <f>SalesData[[#This Row],[cost_price]]*SalesData[[#This Row],[sales_quantity]]</f>
        <v>67500</v>
      </c>
      <c r="J705" s="3">
        <v>135000</v>
      </c>
      <c r="K705" s="4">
        <f>((SalesData[[#This Row],[Total Profit]]/SalesData[[#This Row],[total_revenue]])*100)/100</f>
        <v>0.5</v>
      </c>
      <c r="L705" s="3">
        <f>SalesData[[#This Row],[total_revenue]]-SalesData[[#This Row],[Total Cost]]</f>
        <v>67500</v>
      </c>
      <c r="M705" s="4">
        <v>7.0000000000000007E-2</v>
      </c>
      <c r="N705" s="3">
        <v>4650</v>
      </c>
      <c r="O705" s="3">
        <f>IF(SalesData[[#This Row],[discount_given]] &gt; 0, SalesData[[#This Row],[sales_quantity]] * SalesData[[#This Row],[Discount_price]], 0)</f>
        <v>125550</v>
      </c>
      <c r="P705" s="4">
        <f>((SalesData[[#This Row],[Sales with discount]]/SalesData[[#This Row],[total_revenue]])*100)/100</f>
        <v>0.93</v>
      </c>
      <c r="Q705" t="s">
        <v>38</v>
      </c>
      <c r="R705" s="9" t="s">
        <v>34</v>
      </c>
      <c r="S705" s="9" t="s">
        <v>35</v>
      </c>
      <c r="T705" s="10">
        <v>21180</v>
      </c>
      <c r="U705" s="9" t="s">
        <v>23</v>
      </c>
      <c r="V705" s="9" t="s">
        <v>24</v>
      </c>
      <c r="W705" s="9" t="s">
        <v>46</v>
      </c>
    </row>
    <row r="706" spans="1:23" x14ac:dyDescent="0.25">
      <c r="A706" s="1">
        <v>44930</v>
      </c>
      <c r="B706" s="9" t="s">
        <v>52</v>
      </c>
      <c r="C706" s="10">
        <v>860</v>
      </c>
      <c r="D706" s="9" t="s">
        <v>19</v>
      </c>
      <c r="E706" s="3">
        <v>2500</v>
      </c>
      <c r="F706" s="10">
        <v>112</v>
      </c>
      <c r="G706">
        <v>31</v>
      </c>
      <c r="H706" s="3">
        <v>5000</v>
      </c>
      <c r="I706" s="3">
        <f>SalesData[[#This Row],[cost_price]]*SalesData[[#This Row],[sales_quantity]]</f>
        <v>77500</v>
      </c>
      <c r="J706" s="3">
        <v>155000</v>
      </c>
      <c r="K706" s="4">
        <f>((SalesData[[#This Row],[Total Profit]]/SalesData[[#This Row],[total_revenue]])*100)/100</f>
        <v>0.5</v>
      </c>
      <c r="L706" s="3">
        <f>SalesData[[#This Row],[total_revenue]]-SalesData[[#This Row],[Total Cost]]</f>
        <v>77500</v>
      </c>
      <c r="M706" s="4">
        <v>0.08</v>
      </c>
      <c r="N706" s="3">
        <v>4600</v>
      </c>
      <c r="O706" s="3">
        <f>IF(SalesData[[#This Row],[discount_given]] &gt; 0, SalesData[[#This Row],[sales_quantity]] * SalesData[[#This Row],[Discount_price]], 0)</f>
        <v>142600</v>
      </c>
      <c r="P706" s="4">
        <f>((SalesData[[#This Row],[Sales with discount]]/SalesData[[#This Row],[total_revenue]])*100)/100</f>
        <v>0.92</v>
      </c>
      <c r="Q706" t="s">
        <v>28</v>
      </c>
      <c r="R706" s="9" t="s">
        <v>21</v>
      </c>
      <c r="S706" s="9" t="s">
        <v>22</v>
      </c>
      <c r="T706" s="10">
        <v>22672</v>
      </c>
      <c r="U706" s="9" t="s">
        <v>23</v>
      </c>
      <c r="V706" s="9" t="s">
        <v>24</v>
      </c>
      <c r="W706" s="9" t="s">
        <v>25</v>
      </c>
    </row>
    <row r="707" spans="1:23" x14ac:dyDescent="0.25">
      <c r="A707" s="1">
        <v>44841</v>
      </c>
      <c r="B707" s="9" t="s">
        <v>54</v>
      </c>
      <c r="C707" s="10">
        <v>861</v>
      </c>
      <c r="D707" s="9" t="s">
        <v>48</v>
      </c>
      <c r="E707" s="3">
        <v>1500</v>
      </c>
      <c r="F707" s="10">
        <v>44</v>
      </c>
      <c r="G707">
        <v>63</v>
      </c>
      <c r="H707" s="3">
        <v>3500</v>
      </c>
      <c r="I707" s="3">
        <f>SalesData[[#This Row],[cost_price]]*SalesData[[#This Row],[sales_quantity]]</f>
        <v>94500</v>
      </c>
      <c r="J707" s="3">
        <v>220500</v>
      </c>
      <c r="K707" s="4">
        <f>((SalesData[[#This Row],[Total Profit]]/SalesData[[#This Row],[total_revenue]])*100)/100</f>
        <v>0.5714285714285714</v>
      </c>
      <c r="L707" s="3">
        <f>SalesData[[#This Row],[total_revenue]]-SalesData[[#This Row],[Total Cost]]</f>
        <v>126000</v>
      </c>
      <c r="M707" s="4">
        <v>0</v>
      </c>
      <c r="N707" s="3">
        <v>3500</v>
      </c>
      <c r="O707" s="3">
        <f>IF(SalesData[[#This Row],[discount_given]] &gt; 0, SalesData[[#This Row],[sales_quantity]] * SalesData[[#This Row],[Discount_price]], 0)</f>
        <v>0</v>
      </c>
      <c r="P707" s="4">
        <f>((SalesData[[#This Row],[Sales with discount]]/SalesData[[#This Row],[total_revenue]])*100)/100</f>
        <v>0</v>
      </c>
      <c r="Q707" t="s">
        <v>38</v>
      </c>
      <c r="R707" s="9" t="s">
        <v>21</v>
      </c>
      <c r="S707" s="9" t="s">
        <v>30</v>
      </c>
      <c r="T707" s="10">
        <v>21088</v>
      </c>
      <c r="U707" s="9" t="s">
        <v>23</v>
      </c>
      <c r="V707" s="9" t="s">
        <v>40</v>
      </c>
      <c r="W707" s="9" t="s">
        <v>31</v>
      </c>
    </row>
    <row r="708" spans="1:23" x14ac:dyDescent="0.25">
      <c r="A708" s="1">
        <v>45072</v>
      </c>
      <c r="B708" s="9" t="s">
        <v>41</v>
      </c>
      <c r="C708" s="10">
        <v>862</v>
      </c>
      <c r="D708" s="9" t="s">
        <v>51</v>
      </c>
      <c r="E708" s="3">
        <v>1000</v>
      </c>
      <c r="F708" s="10">
        <v>69</v>
      </c>
      <c r="G708">
        <v>100</v>
      </c>
      <c r="H708" s="3">
        <v>2500</v>
      </c>
      <c r="I708" s="3">
        <f>SalesData[[#This Row],[cost_price]]*SalesData[[#This Row],[sales_quantity]]</f>
        <v>100000</v>
      </c>
      <c r="J708" s="3">
        <v>250000</v>
      </c>
      <c r="K708" s="4">
        <f>((SalesData[[#This Row],[Total Profit]]/SalesData[[#This Row],[total_revenue]])*100)/100</f>
        <v>0.6</v>
      </c>
      <c r="L708" s="3">
        <f>SalesData[[#This Row],[total_revenue]]-SalesData[[#This Row],[Total Cost]]</f>
        <v>150000</v>
      </c>
      <c r="M708" s="4">
        <v>0</v>
      </c>
      <c r="N708" s="3">
        <v>2500</v>
      </c>
      <c r="O708" s="3">
        <f>IF(SalesData[[#This Row],[discount_given]] &gt; 0, SalesData[[#This Row],[sales_quantity]] * SalesData[[#This Row],[Discount_price]], 0)</f>
        <v>0</v>
      </c>
      <c r="P708" s="4">
        <f>((SalesData[[#This Row],[Sales with discount]]/SalesData[[#This Row],[total_revenue]])*100)/100</f>
        <v>0</v>
      </c>
      <c r="Q708" t="s">
        <v>33</v>
      </c>
      <c r="R708" s="9" t="s">
        <v>42</v>
      </c>
      <c r="S708" s="9" t="s">
        <v>30</v>
      </c>
      <c r="T708" s="10">
        <v>21455</v>
      </c>
      <c r="U708" s="9" t="s">
        <v>36</v>
      </c>
      <c r="V708" s="9" t="s">
        <v>24</v>
      </c>
      <c r="W708" s="9" t="s">
        <v>25</v>
      </c>
    </row>
    <row r="709" spans="1:23" x14ac:dyDescent="0.25">
      <c r="A709" s="1">
        <v>44954</v>
      </c>
      <c r="B709" s="9" t="s">
        <v>44</v>
      </c>
      <c r="C709" s="10">
        <v>863</v>
      </c>
      <c r="D709" s="9" t="s">
        <v>19</v>
      </c>
      <c r="E709" s="3">
        <v>2500</v>
      </c>
      <c r="F709" s="10">
        <v>98</v>
      </c>
      <c r="G709">
        <v>58</v>
      </c>
      <c r="H709" s="3">
        <v>5000</v>
      </c>
      <c r="I709" s="3">
        <f>SalesData[[#This Row],[cost_price]]*SalesData[[#This Row],[sales_quantity]]</f>
        <v>145000</v>
      </c>
      <c r="J709" s="3">
        <v>290000</v>
      </c>
      <c r="K709" s="4">
        <f>((SalesData[[#This Row],[Total Profit]]/SalesData[[#This Row],[total_revenue]])*100)/100</f>
        <v>0.5</v>
      </c>
      <c r="L709" s="3">
        <f>SalesData[[#This Row],[total_revenue]]-SalesData[[#This Row],[Total Cost]]</f>
        <v>145000</v>
      </c>
      <c r="M709" s="4">
        <v>0.03</v>
      </c>
      <c r="N709" s="3">
        <v>4850</v>
      </c>
      <c r="O709" s="3">
        <f>IF(SalesData[[#This Row],[discount_given]] &gt; 0, SalesData[[#This Row],[sales_quantity]] * SalesData[[#This Row],[Discount_price]], 0)</f>
        <v>281300</v>
      </c>
      <c r="P709" s="4">
        <f>((SalesData[[#This Row],[Sales with discount]]/SalesData[[#This Row],[total_revenue]])*100)/100</f>
        <v>0.97</v>
      </c>
      <c r="Q709" t="s">
        <v>50</v>
      </c>
      <c r="R709" s="9" t="s">
        <v>29</v>
      </c>
      <c r="S709" s="9" t="s">
        <v>22</v>
      </c>
      <c r="T709" s="10">
        <v>22768</v>
      </c>
      <c r="U709" s="9" t="s">
        <v>36</v>
      </c>
      <c r="V709" s="9" t="s">
        <v>39</v>
      </c>
      <c r="W709" s="9" t="s">
        <v>46</v>
      </c>
    </row>
    <row r="710" spans="1:23" x14ac:dyDescent="0.25">
      <c r="A710" s="1">
        <v>44882</v>
      </c>
      <c r="B710" s="9" t="s">
        <v>41</v>
      </c>
      <c r="C710" s="10">
        <v>864</v>
      </c>
      <c r="D710" s="9" t="s">
        <v>48</v>
      </c>
      <c r="E710" s="3">
        <v>1500</v>
      </c>
      <c r="F710" s="10">
        <v>109</v>
      </c>
      <c r="G710">
        <v>78</v>
      </c>
      <c r="H710" s="3">
        <v>3500</v>
      </c>
      <c r="I710" s="3">
        <f>SalesData[[#This Row],[cost_price]]*SalesData[[#This Row],[sales_quantity]]</f>
        <v>117000</v>
      </c>
      <c r="J710" s="3">
        <v>273000</v>
      </c>
      <c r="K710" s="4">
        <f>((SalesData[[#This Row],[Total Profit]]/SalesData[[#This Row],[total_revenue]])*100)/100</f>
        <v>0.5714285714285714</v>
      </c>
      <c r="L710" s="3">
        <f>SalesData[[#This Row],[total_revenue]]-SalesData[[#This Row],[Total Cost]]</f>
        <v>156000</v>
      </c>
      <c r="M710" s="4">
        <v>0.02</v>
      </c>
      <c r="N710" s="3">
        <v>3430</v>
      </c>
      <c r="O710" s="3">
        <f>IF(SalesData[[#This Row],[discount_given]] &gt; 0, SalesData[[#This Row],[sales_quantity]] * SalesData[[#This Row],[Discount_price]], 0)</f>
        <v>267540</v>
      </c>
      <c r="P710" s="4">
        <f>((SalesData[[#This Row],[Sales with discount]]/SalesData[[#This Row],[total_revenue]])*100)/100</f>
        <v>0.98</v>
      </c>
      <c r="Q710" t="s">
        <v>20</v>
      </c>
      <c r="R710" s="9" t="s">
        <v>34</v>
      </c>
      <c r="S710" s="9" t="s">
        <v>35</v>
      </c>
      <c r="T710" s="10">
        <v>21709</v>
      </c>
      <c r="U710" s="9" t="s">
        <v>23</v>
      </c>
      <c r="V710" s="9" t="s">
        <v>24</v>
      </c>
      <c r="W710" s="9" t="s">
        <v>31</v>
      </c>
    </row>
    <row r="711" spans="1:23" x14ac:dyDescent="0.25">
      <c r="A711" s="1">
        <v>44386</v>
      </c>
      <c r="B711" s="9" t="s">
        <v>53</v>
      </c>
      <c r="C711" s="10">
        <v>866</v>
      </c>
      <c r="D711" s="9" t="s">
        <v>45</v>
      </c>
      <c r="E711" s="3">
        <v>3000</v>
      </c>
      <c r="F711" s="10">
        <v>25</v>
      </c>
      <c r="G711">
        <v>7</v>
      </c>
      <c r="H711" s="3">
        <v>7000</v>
      </c>
      <c r="I711" s="3">
        <f>SalesData[[#This Row],[cost_price]]*SalesData[[#This Row],[sales_quantity]]</f>
        <v>21000</v>
      </c>
      <c r="J711" s="3">
        <v>49000</v>
      </c>
      <c r="K711" s="4">
        <f>((SalesData[[#This Row],[Total Profit]]/SalesData[[#This Row],[total_revenue]])*100)/100</f>
        <v>0.5714285714285714</v>
      </c>
      <c r="L711" s="3">
        <f>SalesData[[#This Row],[total_revenue]]-SalesData[[#This Row],[Total Cost]]</f>
        <v>28000</v>
      </c>
      <c r="M711" s="4">
        <v>0</v>
      </c>
      <c r="N711" s="3">
        <v>7000</v>
      </c>
      <c r="O711" s="3">
        <f>IF(SalesData[[#This Row],[discount_given]] &gt; 0, SalesData[[#This Row],[sales_quantity]] * SalesData[[#This Row],[Discount_price]], 0)</f>
        <v>0</v>
      </c>
      <c r="P711" s="4">
        <f>((SalesData[[#This Row],[Sales with discount]]/SalesData[[#This Row],[total_revenue]])*100)/100</f>
        <v>0</v>
      </c>
      <c r="Q711" t="s">
        <v>38</v>
      </c>
      <c r="R711" s="9" t="s">
        <v>42</v>
      </c>
      <c r="S711" s="9" t="s">
        <v>35</v>
      </c>
      <c r="T711" s="10">
        <v>21613</v>
      </c>
      <c r="U711" s="9" t="s">
        <v>23</v>
      </c>
      <c r="V711" s="9" t="s">
        <v>40</v>
      </c>
      <c r="W711" s="9" t="s">
        <v>31</v>
      </c>
    </row>
    <row r="712" spans="1:23" x14ac:dyDescent="0.25">
      <c r="A712" s="1">
        <v>44742</v>
      </c>
      <c r="B712" s="9" t="s">
        <v>54</v>
      </c>
      <c r="C712" s="10">
        <v>867</v>
      </c>
      <c r="D712" s="9" t="s">
        <v>48</v>
      </c>
      <c r="E712" s="3">
        <v>1500</v>
      </c>
      <c r="F712" s="10">
        <v>98</v>
      </c>
      <c r="G712">
        <v>90</v>
      </c>
      <c r="H712" s="3">
        <v>3500</v>
      </c>
      <c r="I712" s="3">
        <f>SalesData[[#This Row],[cost_price]]*SalesData[[#This Row],[sales_quantity]]</f>
        <v>135000</v>
      </c>
      <c r="J712" s="3">
        <v>315000</v>
      </c>
      <c r="K712" s="4">
        <f>((SalesData[[#This Row],[Total Profit]]/SalesData[[#This Row],[total_revenue]])*100)/100</f>
        <v>0.5714285714285714</v>
      </c>
      <c r="L712" s="3">
        <f>SalesData[[#This Row],[total_revenue]]-SalesData[[#This Row],[Total Cost]]</f>
        <v>180000</v>
      </c>
      <c r="M712" s="4">
        <v>0.05</v>
      </c>
      <c r="N712" s="3">
        <v>3325</v>
      </c>
      <c r="O712" s="3">
        <f>IF(SalesData[[#This Row],[discount_given]] &gt; 0, SalesData[[#This Row],[sales_quantity]] * SalesData[[#This Row],[Discount_price]], 0)</f>
        <v>299250</v>
      </c>
      <c r="P712" s="4">
        <f>((SalesData[[#This Row],[Sales with discount]]/SalesData[[#This Row],[total_revenue]])*100)/100</f>
        <v>0.95</v>
      </c>
      <c r="Q712" t="s">
        <v>28</v>
      </c>
      <c r="R712" s="9" t="s">
        <v>42</v>
      </c>
      <c r="S712" s="9" t="s">
        <v>35</v>
      </c>
      <c r="T712" s="10">
        <v>21943</v>
      </c>
      <c r="U712" s="9" t="s">
        <v>23</v>
      </c>
      <c r="V712" s="9" t="s">
        <v>39</v>
      </c>
      <c r="W712" s="9" t="s">
        <v>46</v>
      </c>
    </row>
    <row r="713" spans="1:23" x14ac:dyDescent="0.25">
      <c r="A713" s="1">
        <v>44695</v>
      </c>
      <c r="B713" s="9" t="s">
        <v>18</v>
      </c>
      <c r="C713" s="10">
        <v>868</v>
      </c>
      <c r="D713" s="9" t="s">
        <v>51</v>
      </c>
      <c r="E713" s="3">
        <v>1000</v>
      </c>
      <c r="F713" s="10">
        <v>116</v>
      </c>
      <c r="G713">
        <v>39</v>
      </c>
      <c r="H713" s="3">
        <v>2500</v>
      </c>
      <c r="I713" s="3">
        <f>SalesData[[#This Row],[cost_price]]*SalesData[[#This Row],[sales_quantity]]</f>
        <v>39000</v>
      </c>
      <c r="J713" s="3">
        <v>97500</v>
      </c>
      <c r="K713" s="4">
        <f>((SalesData[[#This Row],[Total Profit]]/SalesData[[#This Row],[total_revenue]])*100)/100</f>
        <v>0.6</v>
      </c>
      <c r="L713" s="3">
        <f>SalesData[[#This Row],[total_revenue]]-SalesData[[#This Row],[Total Cost]]</f>
        <v>58500</v>
      </c>
      <c r="M713" s="4">
        <v>0.01</v>
      </c>
      <c r="N713" s="3">
        <v>2475</v>
      </c>
      <c r="O713" s="3">
        <f>IF(SalesData[[#This Row],[discount_given]] &gt; 0, SalesData[[#This Row],[sales_quantity]] * SalesData[[#This Row],[Discount_price]], 0)</f>
        <v>96525</v>
      </c>
      <c r="P713" s="4">
        <f>((SalesData[[#This Row],[Sales with discount]]/SalesData[[#This Row],[total_revenue]])*100)/100</f>
        <v>0.99</v>
      </c>
      <c r="Q713" t="s">
        <v>50</v>
      </c>
      <c r="R713" s="9" t="s">
        <v>42</v>
      </c>
      <c r="S713" s="9" t="s">
        <v>22</v>
      </c>
      <c r="T713" s="10">
        <v>22390</v>
      </c>
      <c r="U713" s="9" t="s">
        <v>36</v>
      </c>
      <c r="V713" s="9" t="s">
        <v>39</v>
      </c>
      <c r="W713" s="9" t="s">
        <v>46</v>
      </c>
    </row>
    <row r="714" spans="1:23" x14ac:dyDescent="0.25">
      <c r="A714" s="1">
        <v>44771</v>
      </c>
      <c r="B714" s="9" t="s">
        <v>44</v>
      </c>
      <c r="C714" s="10">
        <v>869</v>
      </c>
      <c r="D714" s="9" t="s">
        <v>51</v>
      </c>
      <c r="E714" s="3">
        <v>1000</v>
      </c>
      <c r="F714" s="10">
        <v>115</v>
      </c>
      <c r="G714">
        <v>8</v>
      </c>
      <c r="H714" s="3">
        <v>2500</v>
      </c>
      <c r="I714" s="3">
        <f>SalesData[[#This Row],[cost_price]]*SalesData[[#This Row],[sales_quantity]]</f>
        <v>8000</v>
      </c>
      <c r="J714" s="3">
        <v>20000</v>
      </c>
      <c r="K714" s="4">
        <f>((SalesData[[#This Row],[Total Profit]]/SalesData[[#This Row],[total_revenue]])*100)/100</f>
        <v>0.6</v>
      </c>
      <c r="L714" s="3">
        <f>SalesData[[#This Row],[total_revenue]]-SalesData[[#This Row],[Total Cost]]</f>
        <v>12000</v>
      </c>
      <c r="M714" s="4">
        <v>0.04</v>
      </c>
      <c r="N714" s="3">
        <v>2400</v>
      </c>
      <c r="O714" s="3">
        <f>IF(SalesData[[#This Row],[discount_given]] &gt; 0, SalesData[[#This Row],[sales_quantity]] * SalesData[[#This Row],[Discount_price]], 0)</f>
        <v>19200</v>
      </c>
      <c r="P714" s="4">
        <f>((SalesData[[#This Row],[Sales with discount]]/SalesData[[#This Row],[total_revenue]])*100)/100</f>
        <v>0.96</v>
      </c>
      <c r="Q714" t="s">
        <v>50</v>
      </c>
      <c r="R714" s="9" t="s">
        <v>29</v>
      </c>
      <c r="S714" s="9" t="s">
        <v>22</v>
      </c>
      <c r="T714" s="10">
        <v>21742</v>
      </c>
      <c r="U714" s="9" t="s">
        <v>23</v>
      </c>
      <c r="V714" s="9" t="s">
        <v>24</v>
      </c>
      <c r="W714" s="9" t="s">
        <v>25</v>
      </c>
    </row>
    <row r="715" spans="1:23" x14ac:dyDescent="0.25">
      <c r="A715" s="1">
        <v>44500</v>
      </c>
      <c r="B715" s="9" t="s">
        <v>52</v>
      </c>
      <c r="C715" s="10">
        <v>870</v>
      </c>
      <c r="D715" s="9" t="s">
        <v>27</v>
      </c>
      <c r="E715" s="3">
        <v>1500</v>
      </c>
      <c r="F715" s="10">
        <v>80</v>
      </c>
      <c r="G715">
        <v>87</v>
      </c>
      <c r="H715" s="3">
        <v>3000</v>
      </c>
      <c r="I715" s="3">
        <f>SalesData[[#This Row],[cost_price]]*SalesData[[#This Row],[sales_quantity]]</f>
        <v>130500</v>
      </c>
      <c r="J715" s="3">
        <v>261000</v>
      </c>
      <c r="K715" s="4">
        <f>((SalesData[[#This Row],[Total Profit]]/SalesData[[#This Row],[total_revenue]])*100)/100</f>
        <v>0.5</v>
      </c>
      <c r="L715" s="3">
        <f>SalesData[[#This Row],[total_revenue]]-SalesData[[#This Row],[Total Cost]]</f>
        <v>130500</v>
      </c>
      <c r="M715" s="4">
        <v>7.0000000000000007E-2</v>
      </c>
      <c r="N715" s="3">
        <v>2790</v>
      </c>
      <c r="O715" s="3">
        <f>IF(SalesData[[#This Row],[discount_given]] &gt; 0, SalesData[[#This Row],[sales_quantity]] * SalesData[[#This Row],[Discount_price]], 0)</f>
        <v>242730</v>
      </c>
      <c r="P715" s="4">
        <f>((SalesData[[#This Row],[Sales with discount]]/SalesData[[#This Row],[total_revenue]])*100)/100</f>
        <v>0.93</v>
      </c>
      <c r="Q715" t="s">
        <v>38</v>
      </c>
      <c r="R715" s="9" t="s">
        <v>29</v>
      </c>
      <c r="S715" s="9" t="s">
        <v>22</v>
      </c>
      <c r="T715" s="10">
        <v>21165</v>
      </c>
      <c r="U715" s="9" t="s">
        <v>36</v>
      </c>
      <c r="V715" s="9" t="s">
        <v>39</v>
      </c>
      <c r="W715" s="9" t="s">
        <v>46</v>
      </c>
    </row>
    <row r="716" spans="1:23" x14ac:dyDescent="0.25">
      <c r="A716" s="1">
        <v>44728</v>
      </c>
      <c r="B716" s="9" t="s">
        <v>43</v>
      </c>
      <c r="C716" s="10">
        <v>872</v>
      </c>
      <c r="D716" s="9" t="s">
        <v>27</v>
      </c>
      <c r="E716" s="3">
        <v>1500</v>
      </c>
      <c r="F716" s="10">
        <v>77</v>
      </c>
      <c r="G716">
        <v>14</v>
      </c>
      <c r="H716" s="3">
        <v>3000</v>
      </c>
      <c r="I716" s="3">
        <f>SalesData[[#This Row],[cost_price]]*SalesData[[#This Row],[sales_quantity]]</f>
        <v>21000</v>
      </c>
      <c r="J716" s="3">
        <v>42000</v>
      </c>
      <c r="K716" s="4">
        <f>((SalesData[[#This Row],[Total Profit]]/SalesData[[#This Row],[total_revenue]])*100)/100</f>
        <v>0.5</v>
      </c>
      <c r="L716" s="3">
        <f>SalesData[[#This Row],[total_revenue]]-SalesData[[#This Row],[Total Cost]]</f>
        <v>21000</v>
      </c>
      <c r="M716" s="4">
        <v>0.02</v>
      </c>
      <c r="N716" s="3">
        <v>2940</v>
      </c>
      <c r="O716" s="3">
        <f>IF(SalesData[[#This Row],[discount_given]] &gt; 0, SalesData[[#This Row],[sales_quantity]] * SalesData[[#This Row],[Discount_price]], 0)</f>
        <v>41160</v>
      </c>
      <c r="P716" s="4">
        <f>((SalesData[[#This Row],[Sales with discount]]/SalesData[[#This Row],[total_revenue]])*100)/100</f>
        <v>0.98</v>
      </c>
      <c r="Q716" t="s">
        <v>33</v>
      </c>
      <c r="R716" s="9" t="s">
        <v>42</v>
      </c>
      <c r="S716" s="9" t="s">
        <v>35</v>
      </c>
      <c r="T716" s="10">
        <v>21216</v>
      </c>
      <c r="U716" s="9" t="s">
        <v>23</v>
      </c>
      <c r="V716" s="9" t="s">
        <v>24</v>
      </c>
      <c r="W716" s="9" t="s">
        <v>25</v>
      </c>
    </row>
    <row r="717" spans="1:23" x14ac:dyDescent="0.25">
      <c r="A717" s="1">
        <v>45109</v>
      </c>
      <c r="B717" s="9" t="s">
        <v>54</v>
      </c>
      <c r="C717" s="10">
        <v>873</v>
      </c>
      <c r="D717" s="9" t="s">
        <v>45</v>
      </c>
      <c r="E717" s="3">
        <v>3000</v>
      </c>
      <c r="F717" s="10">
        <v>144</v>
      </c>
      <c r="G717">
        <v>87</v>
      </c>
      <c r="H717" s="3">
        <v>7000</v>
      </c>
      <c r="I717" s="3">
        <f>SalesData[[#This Row],[cost_price]]*SalesData[[#This Row],[sales_quantity]]</f>
        <v>261000</v>
      </c>
      <c r="J717" s="3">
        <v>609000</v>
      </c>
      <c r="K717" s="4">
        <f>((SalesData[[#This Row],[Total Profit]]/SalesData[[#This Row],[total_revenue]])*100)/100</f>
        <v>0.5714285714285714</v>
      </c>
      <c r="L717" s="3">
        <f>SalesData[[#This Row],[total_revenue]]-SalesData[[#This Row],[Total Cost]]</f>
        <v>348000</v>
      </c>
      <c r="M717" s="4">
        <v>0.1</v>
      </c>
      <c r="N717" s="3">
        <v>6300</v>
      </c>
      <c r="O717" s="3">
        <f>IF(SalesData[[#This Row],[discount_given]] &gt; 0, SalesData[[#This Row],[sales_quantity]] * SalesData[[#This Row],[Discount_price]], 0)</f>
        <v>548100</v>
      </c>
      <c r="P717" s="4">
        <f>((SalesData[[#This Row],[Sales with discount]]/SalesData[[#This Row],[total_revenue]])*100)/100</f>
        <v>0.9</v>
      </c>
      <c r="Q717" t="s">
        <v>33</v>
      </c>
      <c r="R717" s="9" t="s">
        <v>29</v>
      </c>
      <c r="S717" s="9" t="s">
        <v>30</v>
      </c>
      <c r="T717" s="10">
        <v>21218</v>
      </c>
      <c r="U717" s="9" t="s">
        <v>23</v>
      </c>
      <c r="V717" s="9" t="s">
        <v>39</v>
      </c>
      <c r="W717" s="9" t="s">
        <v>25</v>
      </c>
    </row>
    <row r="718" spans="1:23" x14ac:dyDescent="0.25">
      <c r="A718" s="1">
        <v>44410</v>
      </c>
      <c r="B718" s="9" t="s">
        <v>54</v>
      </c>
      <c r="C718" s="10">
        <v>874</v>
      </c>
      <c r="D718" s="9" t="s">
        <v>45</v>
      </c>
      <c r="E718" s="3">
        <v>3000</v>
      </c>
      <c r="F718" s="10">
        <v>134</v>
      </c>
      <c r="G718">
        <v>48</v>
      </c>
      <c r="H718" s="3">
        <v>7000</v>
      </c>
      <c r="I718" s="3">
        <f>SalesData[[#This Row],[cost_price]]*SalesData[[#This Row],[sales_quantity]]</f>
        <v>144000</v>
      </c>
      <c r="J718" s="3">
        <v>336000</v>
      </c>
      <c r="K718" s="4">
        <f>((SalesData[[#This Row],[Total Profit]]/SalesData[[#This Row],[total_revenue]])*100)/100</f>
        <v>0.5714285714285714</v>
      </c>
      <c r="L718" s="3">
        <f>SalesData[[#This Row],[total_revenue]]-SalesData[[#This Row],[Total Cost]]</f>
        <v>192000</v>
      </c>
      <c r="M718" s="4">
        <v>0.05</v>
      </c>
      <c r="N718" s="3">
        <v>6650</v>
      </c>
      <c r="O718" s="3">
        <f>IF(SalesData[[#This Row],[discount_given]] &gt; 0, SalesData[[#This Row],[sales_quantity]] * SalesData[[#This Row],[Discount_price]], 0)</f>
        <v>319200</v>
      </c>
      <c r="P718" s="4">
        <f>((SalesData[[#This Row],[Sales with discount]]/SalesData[[#This Row],[total_revenue]])*100)/100</f>
        <v>0.95</v>
      </c>
      <c r="Q718" t="s">
        <v>28</v>
      </c>
      <c r="R718" s="9" t="s">
        <v>29</v>
      </c>
      <c r="S718" s="9" t="s">
        <v>35</v>
      </c>
      <c r="T718" s="10">
        <v>22610</v>
      </c>
      <c r="U718" s="9" t="s">
        <v>23</v>
      </c>
      <c r="V718" s="9" t="s">
        <v>24</v>
      </c>
      <c r="W718" s="9" t="s">
        <v>31</v>
      </c>
    </row>
    <row r="719" spans="1:23" x14ac:dyDescent="0.25">
      <c r="A719" s="1">
        <v>44815</v>
      </c>
      <c r="B719" s="9" t="s">
        <v>49</v>
      </c>
      <c r="C719" s="10">
        <v>875</v>
      </c>
      <c r="D719" s="9" t="s">
        <v>19</v>
      </c>
      <c r="E719" s="3">
        <v>2500</v>
      </c>
      <c r="F719" s="10">
        <v>25</v>
      </c>
      <c r="G719">
        <v>12</v>
      </c>
      <c r="H719" s="3">
        <v>5000</v>
      </c>
      <c r="I719" s="3">
        <f>SalesData[[#This Row],[cost_price]]*SalesData[[#This Row],[sales_quantity]]</f>
        <v>30000</v>
      </c>
      <c r="J719" s="3">
        <v>60000</v>
      </c>
      <c r="K719" s="4">
        <f>((SalesData[[#This Row],[Total Profit]]/SalesData[[#This Row],[total_revenue]])*100)/100</f>
        <v>0.5</v>
      </c>
      <c r="L719" s="3">
        <f>SalesData[[#This Row],[total_revenue]]-SalesData[[#This Row],[Total Cost]]</f>
        <v>30000</v>
      </c>
      <c r="M719" s="4">
        <v>7.0000000000000007E-2</v>
      </c>
      <c r="N719" s="3">
        <v>4650</v>
      </c>
      <c r="O719" s="3">
        <f>IF(SalesData[[#This Row],[discount_given]] &gt; 0, SalesData[[#This Row],[sales_quantity]] * SalesData[[#This Row],[Discount_price]], 0)</f>
        <v>55800</v>
      </c>
      <c r="P719" s="4">
        <f>((SalesData[[#This Row],[Sales with discount]]/SalesData[[#This Row],[total_revenue]])*100)/100</f>
        <v>0.93</v>
      </c>
      <c r="Q719" t="s">
        <v>20</v>
      </c>
      <c r="R719" s="9" t="s">
        <v>21</v>
      </c>
      <c r="S719" s="9" t="s">
        <v>30</v>
      </c>
      <c r="T719" s="10">
        <v>21298</v>
      </c>
      <c r="U719" s="9" t="s">
        <v>23</v>
      </c>
      <c r="V719" s="9" t="s">
        <v>39</v>
      </c>
      <c r="W719" s="9" t="s">
        <v>25</v>
      </c>
    </row>
    <row r="720" spans="1:23" x14ac:dyDescent="0.25">
      <c r="A720" s="1">
        <v>44370</v>
      </c>
      <c r="B720" s="9" t="s">
        <v>47</v>
      </c>
      <c r="C720" s="10">
        <v>876</v>
      </c>
      <c r="D720" s="9" t="s">
        <v>48</v>
      </c>
      <c r="E720" s="3">
        <v>1500</v>
      </c>
      <c r="F720" s="10">
        <v>12</v>
      </c>
      <c r="G720">
        <v>93</v>
      </c>
      <c r="H720" s="3">
        <v>3500</v>
      </c>
      <c r="I720" s="3">
        <f>SalesData[[#This Row],[cost_price]]*SalesData[[#This Row],[sales_quantity]]</f>
        <v>139500</v>
      </c>
      <c r="J720" s="3">
        <v>325500</v>
      </c>
      <c r="K720" s="4">
        <f>((SalesData[[#This Row],[Total Profit]]/SalesData[[#This Row],[total_revenue]])*100)/100</f>
        <v>0.5714285714285714</v>
      </c>
      <c r="L720" s="3">
        <f>SalesData[[#This Row],[total_revenue]]-SalesData[[#This Row],[Total Cost]]</f>
        <v>186000</v>
      </c>
      <c r="M720" s="4">
        <v>0.09</v>
      </c>
      <c r="N720" s="3">
        <v>3185</v>
      </c>
      <c r="O720" s="3">
        <f>IF(SalesData[[#This Row],[discount_given]] &gt; 0, SalesData[[#This Row],[sales_quantity]] * SalesData[[#This Row],[Discount_price]], 0)</f>
        <v>296205</v>
      </c>
      <c r="P720" s="4">
        <f>((SalesData[[#This Row],[Sales with discount]]/SalesData[[#This Row],[total_revenue]])*100)/100</f>
        <v>0.91</v>
      </c>
      <c r="Q720" t="s">
        <v>28</v>
      </c>
      <c r="R720" s="9" t="s">
        <v>34</v>
      </c>
      <c r="S720" s="9" t="s">
        <v>30</v>
      </c>
      <c r="T720" s="10">
        <v>22334</v>
      </c>
      <c r="U720" s="9" t="s">
        <v>23</v>
      </c>
      <c r="V720" s="9" t="s">
        <v>24</v>
      </c>
      <c r="W720" s="9" t="s">
        <v>31</v>
      </c>
    </row>
    <row r="721" spans="1:23" x14ac:dyDescent="0.25">
      <c r="A721" s="1">
        <v>45259</v>
      </c>
      <c r="B721" s="9" t="s">
        <v>47</v>
      </c>
      <c r="C721" s="10">
        <v>879</v>
      </c>
      <c r="D721" s="9" t="s">
        <v>45</v>
      </c>
      <c r="E721" s="3">
        <v>3000</v>
      </c>
      <c r="F721" s="10">
        <v>50</v>
      </c>
      <c r="G721">
        <v>47</v>
      </c>
      <c r="H721" s="3">
        <v>7000</v>
      </c>
      <c r="I721" s="3">
        <f>SalesData[[#This Row],[cost_price]]*SalesData[[#This Row],[sales_quantity]]</f>
        <v>141000</v>
      </c>
      <c r="J721" s="3">
        <v>329000</v>
      </c>
      <c r="K721" s="4">
        <f>((SalesData[[#This Row],[Total Profit]]/SalesData[[#This Row],[total_revenue]])*100)/100</f>
        <v>0.5714285714285714</v>
      </c>
      <c r="L721" s="3">
        <f>SalesData[[#This Row],[total_revenue]]-SalesData[[#This Row],[Total Cost]]</f>
        <v>188000</v>
      </c>
      <c r="M721" s="4">
        <v>0.04</v>
      </c>
      <c r="N721" s="3">
        <v>6720</v>
      </c>
      <c r="O721" s="3">
        <f>IF(SalesData[[#This Row],[discount_given]] &gt; 0, SalesData[[#This Row],[sales_quantity]] * SalesData[[#This Row],[Discount_price]], 0)</f>
        <v>315840</v>
      </c>
      <c r="P721" s="4">
        <f>((SalesData[[#This Row],[Sales with discount]]/SalesData[[#This Row],[total_revenue]])*100)/100</f>
        <v>0.96</v>
      </c>
      <c r="Q721" t="s">
        <v>20</v>
      </c>
      <c r="R721" s="9" t="s">
        <v>21</v>
      </c>
      <c r="S721" s="9" t="s">
        <v>22</v>
      </c>
      <c r="T721" s="10">
        <v>22897</v>
      </c>
      <c r="U721" s="9" t="s">
        <v>23</v>
      </c>
      <c r="V721" s="9" t="s">
        <v>39</v>
      </c>
      <c r="W721" s="9" t="s">
        <v>31</v>
      </c>
    </row>
    <row r="722" spans="1:23" x14ac:dyDescent="0.25">
      <c r="A722" s="1">
        <v>44433</v>
      </c>
      <c r="B722" s="9" t="s">
        <v>44</v>
      </c>
      <c r="C722" s="10">
        <v>882</v>
      </c>
      <c r="D722" s="9" t="s">
        <v>45</v>
      </c>
      <c r="E722" s="3">
        <v>3000</v>
      </c>
      <c r="F722" s="10">
        <v>84</v>
      </c>
      <c r="G722">
        <v>74</v>
      </c>
      <c r="H722" s="3">
        <v>7000</v>
      </c>
      <c r="I722" s="3">
        <f>SalesData[[#This Row],[cost_price]]*SalesData[[#This Row],[sales_quantity]]</f>
        <v>222000</v>
      </c>
      <c r="J722" s="3">
        <v>518000</v>
      </c>
      <c r="K722" s="4">
        <f>((SalesData[[#This Row],[Total Profit]]/SalesData[[#This Row],[total_revenue]])*100)/100</f>
        <v>0.5714285714285714</v>
      </c>
      <c r="L722" s="3">
        <f>SalesData[[#This Row],[total_revenue]]-SalesData[[#This Row],[Total Cost]]</f>
        <v>296000</v>
      </c>
      <c r="M722" s="4">
        <v>0.04</v>
      </c>
      <c r="N722" s="3">
        <v>6720</v>
      </c>
      <c r="O722" s="3">
        <f>IF(SalesData[[#This Row],[discount_given]] &gt; 0, SalesData[[#This Row],[sales_quantity]] * SalesData[[#This Row],[Discount_price]], 0)</f>
        <v>497280</v>
      </c>
      <c r="P722" s="4">
        <f>((SalesData[[#This Row],[Sales with discount]]/SalesData[[#This Row],[total_revenue]])*100)/100</f>
        <v>0.96</v>
      </c>
      <c r="Q722" t="s">
        <v>50</v>
      </c>
      <c r="R722" s="9" t="s">
        <v>29</v>
      </c>
      <c r="S722" s="9" t="s">
        <v>35</v>
      </c>
      <c r="T722" s="10">
        <v>22014</v>
      </c>
      <c r="U722" s="9" t="s">
        <v>36</v>
      </c>
      <c r="V722" s="9" t="s">
        <v>40</v>
      </c>
      <c r="W722" s="9" t="s">
        <v>46</v>
      </c>
    </row>
    <row r="723" spans="1:23" x14ac:dyDescent="0.25">
      <c r="A723" s="1">
        <v>44880</v>
      </c>
      <c r="B723" s="9" t="s">
        <v>37</v>
      </c>
      <c r="C723" s="10">
        <v>883</v>
      </c>
      <c r="D723" s="9" t="s">
        <v>45</v>
      </c>
      <c r="E723" s="3">
        <v>3000</v>
      </c>
      <c r="F723" s="10">
        <v>33</v>
      </c>
      <c r="G723">
        <v>87</v>
      </c>
      <c r="H723" s="3">
        <v>7000</v>
      </c>
      <c r="I723" s="3">
        <f>SalesData[[#This Row],[cost_price]]*SalesData[[#This Row],[sales_quantity]]</f>
        <v>261000</v>
      </c>
      <c r="J723" s="3">
        <v>609000</v>
      </c>
      <c r="K723" s="4">
        <f>((SalesData[[#This Row],[Total Profit]]/SalesData[[#This Row],[total_revenue]])*100)/100</f>
        <v>0.5714285714285714</v>
      </c>
      <c r="L723" s="3">
        <f>SalesData[[#This Row],[total_revenue]]-SalesData[[#This Row],[Total Cost]]</f>
        <v>348000</v>
      </c>
      <c r="M723" s="4">
        <v>0.09</v>
      </c>
      <c r="N723" s="3">
        <v>6370</v>
      </c>
      <c r="O723" s="3">
        <f>IF(SalesData[[#This Row],[discount_given]] &gt; 0, SalesData[[#This Row],[sales_quantity]] * SalesData[[#This Row],[Discount_price]], 0)</f>
        <v>554190</v>
      </c>
      <c r="P723" s="4">
        <f>((SalesData[[#This Row],[Sales with discount]]/SalesData[[#This Row],[total_revenue]])*100)/100</f>
        <v>0.91</v>
      </c>
      <c r="Q723" t="s">
        <v>28</v>
      </c>
      <c r="R723" s="9" t="s">
        <v>29</v>
      </c>
      <c r="S723" s="9" t="s">
        <v>30</v>
      </c>
      <c r="T723" s="10">
        <v>21535</v>
      </c>
      <c r="U723" s="9" t="s">
        <v>23</v>
      </c>
      <c r="V723" s="9" t="s">
        <v>40</v>
      </c>
      <c r="W723" s="9" t="s">
        <v>31</v>
      </c>
    </row>
    <row r="724" spans="1:23" x14ac:dyDescent="0.25">
      <c r="A724" s="1">
        <v>44371</v>
      </c>
      <c r="B724" s="9" t="s">
        <v>41</v>
      </c>
      <c r="C724" s="10">
        <v>888</v>
      </c>
      <c r="D724" s="9" t="s">
        <v>27</v>
      </c>
      <c r="E724" s="3">
        <v>1500</v>
      </c>
      <c r="F724" s="10">
        <v>84</v>
      </c>
      <c r="G724">
        <v>52</v>
      </c>
      <c r="H724" s="3">
        <v>3000</v>
      </c>
      <c r="I724" s="3">
        <f>SalesData[[#This Row],[cost_price]]*SalesData[[#This Row],[sales_quantity]]</f>
        <v>78000</v>
      </c>
      <c r="J724" s="3">
        <v>156000</v>
      </c>
      <c r="K724" s="4">
        <f>((SalesData[[#This Row],[Total Profit]]/SalesData[[#This Row],[total_revenue]])*100)/100</f>
        <v>0.5</v>
      </c>
      <c r="L724" s="3">
        <f>SalesData[[#This Row],[total_revenue]]-SalesData[[#This Row],[Total Cost]]</f>
        <v>78000</v>
      </c>
      <c r="M724" s="4">
        <v>0.06</v>
      </c>
      <c r="N724" s="3">
        <v>2820</v>
      </c>
      <c r="O724" s="3">
        <f>IF(SalesData[[#This Row],[discount_given]] &gt; 0, SalesData[[#This Row],[sales_quantity]] * SalesData[[#This Row],[Discount_price]], 0)</f>
        <v>146640</v>
      </c>
      <c r="P724" s="4">
        <f>((SalesData[[#This Row],[Sales with discount]]/SalesData[[#This Row],[total_revenue]])*100)/100</f>
        <v>0.94</v>
      </c>
      <c r="Q724" t="s">
        <v>50</v>
      </c>
      <c r="R724" s="9" t="s">
        <v>42</v>
      </c>
      <c r="S724" s="9" t="s">
        <v>30</v>
      </c>
      <c r="T724" s="10">
        <v>21988</v>
      </c>
      <c r="U724" s="9" t="s">
        <v>36</v>
      </c>
      <c r="V724" s="9" t="s">
        <v>39</v>
      </c>
      <c r="W724" s="9" t="s">
        <v>46</v>
      </c>
    </row>
    <row r="725" spans="1:23" x14ac:dyDescent="0.25">
      <c r="A725" s="1">
        <v>44523</v>
      </c>
      <c r="B725" s="9" t="s">
        <v>53</v>
      </c>
      <c r="C725" s="10">
        <v>889</v>
      </c>
      <c r="D725" s="9" t="s">
        <v>27</v>
      </c>
      <c r="E725" s="3">
        <v>1500</v>
      </c>
      <c r="F725" s="10">
        <v>45</v>
      </c>
      <c r="G725">
        <v>59</v>
      </c>
      <c r="H725" s="3">
        <v>3000</v>
      </c>
      <c r="I725" s="3">
        <f>SalesData[[#This Row],[cost_price]]*SalesData[[#This Row],[sales_quantity]]</f>
        <v>88500</v>
      </c>
      <c r="J725" s="3">
        <v>177000</v>
      </c>
      <c r="K725" s="4">
        <f>((SalesData[[#This Row],[Total Profit]]/SalesData[[#This Row],[total_revenue]])*100)/100</f>
        <v>0.5</v>
      </c>
      <c r="L725" s="3">
        <f>SalesData[[#This Row],[total_revenue]]-SalesData[[#This Row],[Total Cost]]</f>
        <v>88500</v>
      </c>
      <c r="M725" s="4">
        <v>0.04</v>
      </c>
      <c r="N725" s="3">
        <v>2880</v>
      </c>
      <c r="O725" s="3">
        <f>IF(SalesData[[#This Row],[discount_given]] &gt; 0, SalesData[[#This Row],[sales_quantity]] * SalesData[[#This Row],[Discount_price]], 0)</f>
        <v>169920</v>
      </c>
      <c r="P725" s="4">
        <f>((SalesData[[#This Row],[Sales with discount]]/SalesData[[#This Row],[total_revenue]])*100)/100</f>
        <v>0.96</v>
      </c>
      <c r="Q725" t="s">
        <v>28</v>
      </c>
      <c r="R725" s="9" t="s">
        <v>34</v>
      </c>
      <c r="S725" s="9" t="s">
        <v>22</v>
      </c>
      <c r="T725" s="10">
        <v>22972</v>
      </c>
      <c r="U725" s="9" t="s">
        <v>36</v>
      </c>
      <c r="V725" s="9" t="s">
        <v>24</v>
      </c>
      <c r="W725" s="9" t="s">
        <v>46</v>
      </c>
    </row>
    <row r="726" spans="1:23" x14ac:dyDescent="0.25">
      <c r="A726" s="1">
        <v>44755</v>
      </c>
      <c r="B726" s="9" t="s">
        <v>49</v>
      </c>
      <c r="C726" s="10">
        <v>890</v>
      </c>
      <c r="D726" s="9" t="s">
        <v>19</v>
      </c>
      <c r="E726" s="3">
        <v>2500</v>
      </c>
      <c r="F726" s="10">
        <v>101</v>
      </c>
      <c r="G726">
        <v>93</v>
      </c>
      <c r="H726" s="3">
        <v>5000</v>
      </c>
      <c r="I726" s="3">
        <f>SalesData[[#This Row],[cost_price]]*SalesData[[#This Row],[sales_quantity]]</f>
        <v>232500</v>
      </c>
      <c r="J726" s="3">
        <v>465000</v>
      </c>
      <c r="K726" s="4">
        <f>((SalesData[[#This Row],[Total Profit]]/SalesData[[#This Row],[total_revenue]])*100)/100</f>
        <v>0.5</v>
      </c>
      <c r="L726" s="3">
        <f>SalesData[[#This Row],[total_revenue]]-SalesData[[#This Row],[Total Cost]]</f>
        <v>232500</v>
      </c>
      <c r="M726" s="4">
        <v>0.1</v>
      </c>
      <c r="N726" s="3">
        <v>4500</v>
      </c>
      <c r="O726" s="3">
        <f>IF(SalesData[[#This Row],[discount_given]] &gt; 0, SalesData[[#This Row],[sales_quantity]] * SalesData[[#This Row],[Discount_price]], 0)</f>
        <v>418500</v>
      </c>
      <c r="P726" s="4">
        <f>((SalesData[[#This Row],[Sales with discount]]/SalesData[[#This Row],[total_revenue]])*100)/100</f>
        <v>0.9</v>
      </c>
      <c r="Q726" t="s">
        <v>50</v>
      </c>
      <c r="R726" s="9" t="s">
        <v>21</v>
      </c>
      <c r="S726" s="9" t="s">
        <v>35</v>
      </c>
      <c r="T726" s="10">
        <v>21113</v>
      </c>
      <c r="U726" s="9" t="s">
        <v>23</v>
      </c>
      <c r="V726" s="9" t="s">
        <v>40</v>
      </c>
      <c r="W726" s="9" t="s">
        <v>31</v>
      </c>
    </row>
    <row r="727" spans="1:23" x14ac:dyDescent="0.25">
      <c r="A727" s="1">
        <v>45047</v>
      </c>
      <c r="B727" s="9" t="s">
        <v>52</v>
      </c>
      <c r="C727" s="10">
        <v>891</v>
      </c>
      <c r="D727" s="9" t="s">
        <v>19</v>
      </c>
      <c r="E727" s="3">
        <v>2500</v>
      </c>
      <c r="F727" s="10">
        <v>61</v>
      </c>
      <c r="G727">
        <v>34</v>
      </c>
      <c r="H727" s="3">
        <v>5000</v>
      </c>
      <c r="I727" s="3">
        <f>SalesData[[#This Row],[cost_price]]*SalesData[[#This Row],[sales_quantity]]</f>
        <v>85000</v>
      </c>
      <c r="J727" s="3">
        <v>170000</v>
      </c>
      <c r="K727" s="4">
        <f>((SalesData[[#This Row],[Total Profit]]/SalesData[[#This Row],[total_revenue]])*100)/100</f>
        <v>0.5</v>
      </c>
      <c r="L727" s="3">
        <f>SalesData[[#This Row],[total_revenue]]-SalesData[[#This Row],[Total Cost]]</f>
        <v>85000</v>
      </c>
      <c r="M727" s="4">
        <v>0.03</v>
      </c>
      <c r="N727" s="3">
        <v>4850</v>
      </c>
      <c r="O727" s="3">
        <f>IF(SalesData[[#This Row],[discount_given]] &gt; 0, SalesData[[#This Row],[sales_quantity]] * SalesData[[#This Row],[Discount_price]], 0)</f>
        <v>164900</v>
      </c>
      <c r="P727" s="4">
        <f>((SalesData[[#This Row],[Sales with discount]]/SalesData[[#This Row],[total_revenue]])*100)/100</f>
        <v>0.97</v>
      </c>
      <c r="Q727" t="s">
        <v>38</v>
      </c>
      <c r="R727" s="9" t="s">
        <v>21</v>
      </c>
      <c r="S727" s="9" t="s">
        <v>30</v>
      </c>
      <c r="T727" s="10">
        <v>21357</v>
      </c>
      <c r="U727" s="9" t="s">
        <v>23</v>
      </c>
      <c r="V727" s="9" t="s">
        <v>39</v>
      </c>
      <c r="W727" s="9" t="s">
        <v>25</v>
      </c>
    </row>
    <row r="728" spans="1:23" x14ac:dyDescent="0.25">
      <c r="A728" s="1">
        <v>44600</v>
      </c>
      <c r="B728" s="9" t="s">
        <v>54</v>
      </c>
      <c r="C728" s="10">
        <v>893</v>
      </c>
      <c r="D728" s="9" t="s">
        <v>51</v>
      </c>
      <c r="E728" s="3">
        <v>1000</v>
      </c>
      <c r="F728" s="10">
        <v>113</v>
      </c>
      <c r="G728">
        <v>1</v>
      </c>
      <c r="H728" s="3">
        <v>2500</v>
      </c>
      <c r="I728" s="3">
        <f>SalesData[[#This Row],[cost_price]]*SalesData[[#This Row],[sales_quantity]]</f>
        <v>1000</v>
      </c>
      <c r="J728" s="3">
        <v>2500</v>
      </c>
      <c r="K728" s="4">
        <f>((SalesData[[#This Row],[Total Profit]]/SalesData[[#This Row],[total_revenue]])*100)/100</f>
        <v>0.6</v>
      </c>
      <c r="L728" s="3">
        <f>SalesData[[#This Row],[total_revenue]]-SalesData[[#This Row],[Total Cost]]</f>
        <v>1500</v>
      </c>
      <c r="M728" s="4">
        <v>0.08</v>
      </c>
      <c r="N728" s="3">
        <v>2300</v>
      </c>
      <c r="O728" s="3">
        <f>IF(SalesData[[#This Row],[discount_given]] &gt; 0, SalesData[[#This Row],[sales_quantity]] * SalesData[[#This Row],[Discount_price]], 0)</f>
        <v>2300</v>
      </c>
      <c r="P728" s="4">
        <f>((SalesData[[#This Row],[Sales with discount]]/SalesData[[#This Row],[total_revenue]])*100)/100</f>
        <v>0.92</v>
      </c>
      <c r="Q728" t="s">
        <v>50</v>
      </c>
      <c r="R728" s="9" t="s">
        <v>21</v>
      </c>
      <c r="S728" s="9" t="s">
        <v>35</v>
      </c>
      <c r="T728" s="10">
        <v>22254</v>
      </c>
      <c r="U728" s="9" t="s">
        <v>23</v>
      </c>
      <c r="V728" s="9" t="s">
        <v>40</v>
      </c>
      <c r="W728" s="9" t="s">
        <v>31</v>
      </c>
    </row>
    <row r="729" spans="1:23" x14ac:dyDescent="0.25">
      <c r="A729" s="1">
        <v>45074</v>
      </c>
      <c r="B729" s="9" t="s">
        <v>43</v>
      </c>
      <c r="C729" s="10">
        <v>895</v>
      </c>
      <c r="D729" s="9" t="s">
        <v>51</v>
      </c>
      <c r="E729" s="3">
        <v>1000</v>
      </c>
      <c r="F729" s="10">
        <v>129</v>
      </c>
      <c r="G729">
        <v>22</v>
      </c>
      <c r="H729" s="3">
        <v>2500</v>
      </c>
      <c r="I729" s="3">
        <f>SalesData[[#This Row],[cost_price]]*SalesData[[#This Row],[sales_quantity]]</f>
        <v>22000</v>
      </c>
      <c r="J729" s="3">
        <v>55000</v>
      </c>
      <c r="K729" s="4">
        <f>((SalesData[[#This Row],[Total Profit]]/SalesData[[#This Row],[total_revenue]])*100)/100</f>
        <v>0.6</v>
      </c>
      <c r="L729" s="3">
        <f>SalesData[[#This Row],[total_revenue]]-SalesData[[#This Row],[Total Cost]]</f>
        <v>33000</v>
      </c>
      <c r="M729" s="4">
        <v>0.1</v>
      </c>
      <c r="N729" s="3">
        <v>2250</v>
      </c>
      <c r="O729" s="3">
        <f>IF(SalesData[[#This Row],[discount_given]] &gt; 0, SalesData[[#This Row],[sales_quantity]] * SalesData[[#This Row],[Discount_price]], 0)</f>
        <v>49500</v>
      </c>
      <c r="P729" s="4">
        <f>((SalesData[[#This Row],[Sales with discount]]/SalesData[[#This Row],[total_revenue]])*100)/100</f>
        <v>0.9</v>
      </c>
      <c r="Q729" t="s">
        <v>50</v>
      </c>
      <c r="R729" s="9" t="s">
        <v>29</v>
      </c>
      <c r="S729" s="9" t="s">
        <v>35</v>
      </c>
      <c r="T729" s="10">
        <v>22117</v>
      </c>
      <c r="U729" s="9" t="s">
        <v>23</v>
      </c>
      <c r="V729" s="9" t="s">
        <v>24</v>
      </c>
      <c r="W729" s="9" t="s">
        <v>46</v>
      </c>
    </row>
    <row r="730" spans="1:23" x14ac:dyDescent="0.25">
      <c r="A730" s="1">
        <v>44614</v>
      </c>
      <c r="B730" s="9" t="s">
        <v>32</v>
      </c>
      <c r="C730" s="10">
        <v>898</v>
      </c>
      <c r="D730" s="9" t="s">
        <v>48</v>
      </c>
      <c r="E730" s="3">
        <v>1500</v>
      </c>
      <c r="F730" s="10">
        <v>96</v>
      </c>
      <c r="G730">
        <v>64</v>
      </c>
      <c r="H730" s="3">
        <v>3500</v>
      </c>
      <c r="I730" s="3">
        <f>SalesData[[#This Row],[cost_price]]*SalesData[[#This Row],[sales_quantity]]</f>
        <v>96000</v>
      </c>
      <c r="J730" s="3">
        <v>224000</v>
      </c>
      <c r="K730" s="4">
        <f>((SalesData[[#This Row],[Total Profit]]/SalesData[[#This Row],[total_revenue]])*100)/100</f>
        <v>0.5714285714285714</v>
      </c>
      <c r="L730" s="3">
        <f>SalesData[[#This Row],[total_revenue]]-SalesData[[#This Row],[Total Cost]]</f>
        <v>128000</v>
      </c>
      <c r="M730" s="4">
        <v>7.0000000000000007E-2</v>
      </c>
      <c r="N730" s="3">
        <v>3255</v>
      </c>
      <c r="O730" s="3">
        <f>IF(SalesData[[#This Row],[discount_given]] &gt; 0, SalesData[[#This Row],[sales_quantity]] * SalesData[[#This Row],[Discount_price]], 0)</f>
        <v>208320</v>
      </c>
      <c r="P730" s="4">
        <f>((SalesData[[#This Row],[Sales with discount]]/SalesData[[#This Row],[total_revenue]])*100)/100</f>
        <v>0.93</v>
      </c>
      <c r="Q730" t="s">
        <v>38</v>
      </c>
      <c r="R730" s="9" t="s">
        <v>34</v>
      </c>
      <c r="S730" s="9" t="s">
        <v>35</v>
      </c>
      <c r="T730" s="10">
        <v>21348</v>
      </c>
      <c r="U730" s="9" t="s">
        <v>23</v>
      </c>
      <c r="V730" s="9" t="s">
        <v>40</v>
      </c>
      <c r="W730" s="9" t="s">
        <v>46</v>
      </c>
    </row>
    <row r="731" spans="1:23" x14ac:dyDescent="0.25">
      <c r="A731" s="1">
        <v>45053</v>
      </c>
      <c r="B731" s="9" t="s">
        <v>37</v>
      </c>
      <c r="C731" s="10">
        <v>899</v>
      </c>
      <c r="D731" s="9" t="s">
        <v>48</v>
      </c>
      <c r="E731" s="3">
        <v>1500</v>
      </c>
      <c r="F731" s="10">
        <v>113</v>
      </c>
      <c r="G731">
        <v>52</v>
      </c>
      <c r="H731" s="3">
        <v>3500</v>
      </c>
      <c r="I731" s="3">
        <f>SalesData[[#This Row],[cost_price]]*SalesData[[#This Row],[sales_quantity]]</f>
        <v>78000</v>
      </c>
      <c r="J731" s="3">
        <v>182000</v>
      </c>
      <c r="K731" s="4">
        <f>((SalesData[[#This Row],[Total Profit]]/SalesData[[#This Row],[total_revenue]])*100)/100</f>
        <v>0.5714285714285714</v>
      </c>
      <c r="L731" s="3">
        <f>SalesData[[#This Row],[total_revenue]]-SalesData[[#This Row],[Total Cost]]</f>
        <v>104000</v>
      </c>
      <c r="M731" s="4">
        <v>0</v>
      </c>
      <c r="N731" s="3">
        <v>3500</v>
      </c>
      <c r="O731" s="3">
        <f>IF(SalesData[[#This Row],[discount_given]] &gt; 0, SalesData[[#This Row],[sales_quantity]] * SalesData[[#This Row],[Discount_price]], 0)</f>
        <v>0</v>
      </c>
      <c r="P731" s="4">
        <f>((SalesData[[#This Row],[Sales with discount]]/SalesData[[#This Row],[total_revenue]])*100)/100</f>
        <v>0</v>
      </c>
      <c r="Q731" t="s">
        <v>28</v>
      </c>
      <c r="R731" s="9" t="s">
        <v>42</v>
      </c>
      <c r="S731" s="9" t="s">
        <v>30</v>
      </c>
      <c r="T731" s="10">
        <v>22432</v>
      </c>
      <c r="U731" s="9" t="s">
        <v>36</v>
      </c>
      <c r="V731" s="9" t="s">
        <v>24</v>
      </c>
      <c r="W731" s="9" t="s">
        <v>46</v>
      </c>
    </row>
    <row r="732" spans="1:23" x14ac:dyDescent="0.25">
      <c r="A732" s="1">
        <v>44855</v>
      </c>
      <c r="B732" s="9" t="s">
        <v>37</v>
      </c>
      <c r="C732" s="10">
        <v>903</v>
      </c>
      <c r="D732" s="9" t="s">
        <v>51</v>
      </c>
      <c r="E732" s="3">
        <v>1000</v>
      </c>
      <c r="F732" s="10">
        <v>140</v>
      </c>
      <c r="G732">
        <v>59</v>
      </c>
      <c r="H732" s="3">
        <v>2500</v>
      </c>
      <c r="I732" s="3">
        <f>SalesData[[#This Row],[cost_price]]*SalesData[[#This Row],[sales_quantity]]</f>
        <v>59000</v>
      </c>
      <c r="J732" s="3">
        <v>147500</v>
      </c>
      <c r="K732" s="4">
        <f>((SalesData[[#This Row],[Total Profit]]/SalesData[[#This Row],[total_revenue]])*100)/100</f>
        <v>0.6</v>
      </c>
      <c r="L732" s="3">
        <f>SalesData[[#This Row],[total_revenue]]-SalesData[[#This Row],[Total Cost]]</f>
        <v>88500</v>
      </c>
      <c r="M732" s="4">
        <v>0.04</v>
      </c>
      <c r="N732" s="3">
        <v>2400</v>
      </c>
      <c r="O732" s="3">
        <f>IF(SalesData[[#This Row],[discount_given]] &gt; 0, SalesData[[#This Row],[sales_quantity]] * SalesData[[#This Row],[Discount_price]], 0)</f>
        <v>141600</v>
      </c>
      <c r="P732" s="4">
        <f>((SalesData[[#This Row],[Sales with discount]]/SalesData[[#This Row],[total_revenue]])*100)/100</f>
        <v>0.96</v>
      </c>
      <c r="Q732" t="s">
        <v>20</v>
      </c>
      <c r="R732" s="9" t="s">
        <v>42</v>
      </c>
      <c r="S732" s="9" t="s">
        <v>30</v>
      </c>
      <c r="T732" s="10">
        <v>21068</v>
      </c>
      <c r="U732" s="9" t="s">
        <v>23</v>
      </c>
      <c r="V732" s="9" t="s">
        <v>39</v>
      </c>
      <c r="W732" s="9" t="s">
        <v>31</v>
      </c>
    </row>
    <row r="733" spans="1:23" x14ac:dyDescent="0.25">
      <c r="A733" s="1">
        <v>45032</v>
      </c>
      <c r="B733" s="9" t="s">
        <v>54</v>
      </c>
      <c r="C733" s="10">
        <v>904</v>
      </c>
      <c r="D733" s="9" t="s">
        <v>48</v>
      </c>
      <c r="E733" s="3">
        <v>1500</v>
      </c>
      <c r="F733" s="10">
        <v>61</v>
      </c>
      <c r="G733">
        <v>67</v>
      </c>
      <c r="H733" s="3">
        <v>3500</v>
      </c>
      <c r="I733" s="3">
        <f>SalesData[[#This Row],[cost_price]]*SalesData[[#This Row],[sales_quantity]]</f>
        <v>100500</v>
      </c>
      <c r="J733" s="3">
        <v>234500</v>
      </c>
      <c r="K733" s="4">
        <f>((SalesData[[#This Row],[Total Profit]]/SalesData[[#This Row],[total_revenue]])*100)/100</f>
        <v>0.5714285714285714</v>
      </c>
      <c r="L733" s="3">
        <f>SalesData[[#This Row],[total_revenue]]-SalesData[[#This Row],[Total Cost]]</f>
        <v>134000</v>
      </c>
      <c r="M733" s="4">
        <v>0.03</v>
      </c>
      <c r="N733" s="3">
        <v>3395</v>
      </c>
      <c r="O733" s="3">
        <f>IF(SalesData[[#This Row],[discount_given]] &gt; 0, SalesData[[#This Row],[sales_quantity]] * SalesData[[#This Row],[Discount_price]], 0)</f>
        <v>227465</v>
      </c>
      <c r="P733" s="4">
        <f>((SalesData[[#This Row],[Sales with discount]]/SalesData[[#This Row],[total_revenue]])*100)/100</f>
        <v>0.97</v>
      </c>
      <c r="Q733" t="s">
        <v>20</v>
      </c>
      <c r="R733" s="9" t="s">
        <v>34</v>
      </c>
      <c r="S733" s="9" t="s">
        <v>35</v>
      </c>
      <c r="T733" s="10">
        <v>21752</v>
      </c>
      <c r="U733" s="9" t="s">
        <v>36</v>
      </c>
      <c r="V733" s="9" t="s">
        <v>40</v>
      </c>
      <c r="W733" s="9" t="s">
        <v>25</v>
      </c>
    </row>
    <row r="734" spans="1:23" x14ac:dyDescent="0.25">
      <c r="A734" s="1">
        <v>44750</v>
      </c>
      <c r="B734" s="9" t="s">
        <v>43</v>
      </c>
      <c r="C734" s="10">
        <v>905</v>
      </c>
      <c r="D734" s="9" t="s">
        <v>19</v>
      </c>
      <c r="E734" s="3">
        <v>2500</v>
      </c>
      <c r="F734" s="10">
        <v>26</v>
      </c>
      <c r="G734">
        <v>10</v>
      </c>
      <c r="H734" s="3">
        <v>5000</v>
      </c>
      <c r="I734" s="3">
        <f>SalesData[[#This Row],[cost_price]]*SalesData[[#This Row],[sales_quantity]]</f>
        <v>25000</v>
      </c>
      <c r="J734" s="3">
        <v>50000</v>
      </c>
      <c r="K734" s="4">
        <f>((SalesData[[#This Row],[Total Profit]]/SalesData[[#This Row],[total_revenue]])*100)/100</f>
        <v>0.5</v>
      </c>
      <c r="L734" s="3">
        <f>SalesData[[#This Row],[total_revenue]]-SalesData[[#This Row],[Total Cost]]</f>
        <v>25000</v>
      </c>
      <c r="M734" s="4">
        <v>0</v>
      </c>
      <c r="N734" s="3">
        <v>5000</v>
      </c>
      <c r="O734" s="3">
        <f>IF(SalesData[[#This Row],[discount_given]] &gt; 0, SalesData[[#This Row],[sales_quantity]] * SalesData[[#This Row],[Discount_price]], 0)</f>
        <v>0</v>
      </c>
      <c r="P734" s="4">
        <f>((SalesData[[#This Row],[Sales with discount]]/SalesData[[#This Row],[total_revenue]])*100)/100</f>
        <v>0</v>
      </c>
      <c r="Q734" t="s">
        <v>28</v>
      </c>
      <c r="R734" s="9" t="s">
        <v>34</v>
      </c>
      <c r="S734" s="9" t="s">
        <v>35</v>
      </c>
      <c r="T734" s="10">
        <v>21938</v>
      </c>
      <c r="U734" s="9" t="s">
        <v>36</v>
      </c>
      <c r="V734" s="9" t="s">
        <v>40</v>
      </c>
      <c r="W734" s="9" t="s">
        <v>46</v>
      </c>
    </row>
    <row r="735" spans="1:23" x14ac:dyDescent="0.25">
      <c r="A735" s="1">
        <v>44843</v>
      </c>
      <c r="B735" s="9" t="s">
        <v>26</v>
      </c>
      <c r="C735" s="10">
        <v>909</v>
      </c>
      <c r="D735" s="9" t="s">
        <v>27</v>
      </c>
      <c r="E735" s="3">
        <v>1500</v>
      </c>
      <c r="F735" s="10">
        <v>52</v>
      </c>
      <c r="G735">
        <v>15</v>
      </c>
      <c r="H735" s="3">
        <v>3000</v>
      </c>
      <c r="I735" s="3">
        <f>SalesData[[#This Row],[cost_price]]*SalesData[[#This Row],[sales_quantity]]</f>
        <v>22500</v>
      </c>
      <c r="J735" s="3">
        <v>45000</v>
      </c>
      <c r="K735" s="4">
        <f>((SalesData[[#This Row],[Total Profit]]/SalesData[[#This Row],[total_revenue]])*100)/100</f>
        <v>0.5</v>
      </c>
      <c r="L735" s="3">
        <f>SalesData[[#This Row],[total_revenue]]-SalesData[[#This Row],[Total Cost]]</f>
        <v>22500</v>
      </c>
      <c r="M735" s="4">
        <v>7.0000000000000007E-2</v>
      </c>
      <c r="N735" s="3">
        <v>2790</v>
      </c>
      <c r="O735" s="3">
        <f>IF(SalesData[[#This Row],[discount_given]] &gt; 0, SalesData[[#This Row],[sales_quantity]] * SalesData[[#This Row],[Discount_price]], 0)</f>
        <v>41850</v>
      </c>
      <c r="P735" s="4">
        <f>((SalesData[[#This Row],[Sales with discount]]/SalesData[[#This Row],[total_revenue]])*100)/100</f>
        <v>0.93</v>
      </c>
      <c r="Q735" t="s">
        <v>20</v>
      </c>
      <c r="R735" s="9" t="s">
        <v>29</v>
      </c>
      <c r="S735" s="9" t="s">
        <v>35</v>
      </c>
      <c r="T735" s="10">
        <v>22623</v>
      </c>
      <c r="U735" s="9" t="s">
        <v>23</v>
      </c>
      <c r="V735" s="9" t="s">
        <v>39</v>
      </c>
      <c r="W735" s="9" t="s">
        <v>46</v>
      </c>
    </row>
    <row r="736" spans="1:23" x14ac:dyDescent="0.25">
      <c r="A736" s="1">
        <v>44855</v>
      </c>
      <c r="B736" s="9" t="s">
        <v>52</v>
      </c>
      <c r="C736" s="10">
        <v>911</v>
      </c>
      <c r="D736" s="9" t="s">
        <v>19</v>
      </c>
      <c r="E736" s="3">
        <v>2500</v>
      </c>
      <c r="F736" s="10">
        <v>35</v>
      </c>
      <c r="G736">
        <v>95</v>
      </c>
      <c r="H736" s="3">
        <v>5000</v>
      </c>
      <c r="I736" s="3">
        <f>SalesData[[#This Row],[cost_price]]*SalesData[[#This Row],[sales_quantity]]</f>
        <v>237500</v>
      </c>
      <c r="J736" s="3">
        <v>475000</v>
      </c>
      <c r="K736" s="4">
        <f>((SalesData[[#This Row],[Total Profit]]/SalesData[[#This Row],[total_revenue]])*100)/100</f>
        <v>0.5</v>
      </c>
      <c r="L736" s="3">
        <f>SalesData[[#This Row],[total_revenue]]-SalesData[[#This Row],[Total Cost]]</f>
        <v>237500</v>
      </c>
      <c r="M736" s="4">
        <v>0.08</v>
      </c>
      <c r="N736" s="3">
        <v>4600</v>
      </c>
      <c r="O736" s="3">
        <f>IF(SalesData[[#This Row],[discount_given]] &gt; 0, SalesData[[#This Row],[sales_quantity]] * SalesData[[#This Row],[Discount_price]], 0)</f>
        <v>437000</v>
      </c>
      <c r="P736" s="4">
        <f>((SalesData[[#This Row],[Sales with discount]]/SalesData[[#This Row],[total_revenue]])*100)/100</f>
        <v>0.92</v>
      </c>
      <c r="Q736" t="s">
        <v>33</v>
      </c>
      <c r="R736" s="9" t="s">
        <v>21</v>
      </c>
      <c r="S736" s="9" t="s">
        <v>30</v>
      </c>
      <c r="T736" s="10">
        <v>21275</v>
      </c>
      <c r="U736" s="9" t="s">
        <v>23</v>
      </c>
      <c r="V736" s="9" t="s">
        <v>39</v>
      </c>
      <c r="W736" s="9" t="s">
        <v>31</v>
      </c>
    </row>
    <row r="737" spans="1:23" x14ac:dyDescent="0.25">
      <c r="A737" s="1">
        <v>44623</v>
      </c>
      <c r="B737" s="9" t="s">
        <v>32</v>
      </c>
      <c r="C737" s="10">
        <v>914</v>
      </c>
      <c r="D737" s="9" t="s">
        <v>48</v>
      </c>
      <c r="E737" s="3">
        <v>1500</v>
      </c>
      <c r="F737" s="10">
        <v>143</v>
      </c>
      <c r="G737">
        <v>44</v>
      </c>
      <c r="H737" s="3">
        <v>3500</v>
      </c>
      <c r="I737" s="3">
        <f>SalesData[[#This Row],[cost_price]]*SalesData[[#This Row],[sales_quantity]]</f>
        <v>66000</v>
      </c>
      <c r="J737" s="3">
        <v>154000</v>
      </c>
      <c r="K737" s="4">
        <f>((SalesData[[#This Row],[Total Profit]]/SalesData[[#This Row],[total_revenue]])*100)/100</f>
        <v>0.5714285714285714</v>
      </c>
      <c r="L737" s="3">
        <f>SalesData[[#This Row],[total_revenue]]-SalesData[[#This Row],[Total Cost]]</f>
        <v>88000</v>
      </c>
      <c r="M737" s="4">
        <v>0</v>
      </c>
      <c r="N737" s="3">
        <v>3500</v>
      </c>
      <c r="O737" s="3">
        <f>IF(SalesData[[#This Row],[discount_given]] &gt; 0, SalesData[[#This Row],[sales_quantity]] * SalesData[[#This Row],[Discount_price]], 0)</f>
        <v>0</v>
      </c>
      <c r="P737" s="4">
        <f>((SalesData[[#This Row],[Sales with discount]]/SalesData[[#This Row],[total_revenue]])*100)/100</f>
        <v>0</v>
      </c>
      <c r="Q737" t="s">
        <v>33</v>
      </c>
      <c r="R737" s="9" t="s">
        <v>34</v>
      </c>
      <c r="S737" s="9" t="s">
        <v>30</v>
      </c>
      <c r="T737" s="10">
        <v>22530</v>
      </c>
      <c r="U737" s="9" t="s">
        <v>36</v>
      </c>
      <c r="V737" s="9" t="s">
        <v>40</v>
      </c>
      <c r="W737" s="9" t="s">
        <v>46</v>
      </c>
    </row>
    <row r="738" spans="1:23" x14ac:dyDescent="0.25">
      <c r="A738" s="1">
        <v>44695</v>
      </c>
      <c r="B738" s="9" t="s">
        <v>32</v>
      </c>
      <c r="C738" s="10">
        <v>915</v>
      </c>
      <c r="D738" s="9" t="s">
        <v>48</v>
      </c>
      <c r="E738" s="3">
        <v>1500</v>
      </c>
      <c r="F738" s="10">
        <v>21</v>
      </c>
      <c r="G738">
        <v>75</v>
      </c>
      <c r="H738" s="3">
        <v>3500</v>
      </c>
      <c r="I738" s="3">
        <f>SalesData[[#This Row],[cost_price]]*SalesData[[#This Row],[sales_quantity]]</f>
        <v>112500</v>
      </c>
      <c r="J738" s="3">
        <v>262500</v>
      </c>
      <c r="K738" s="4">
        <f>((SalesData[[#This Row],[Total Profit]]/SalesData[[#This Row],[total_revenue]])*100)/100</f>
        <v>0.5714285714285714</v>
      </c>
      <c r="L738" s="3">
        <f>SalesData[[#This Row],[total_revenue]]-SalesData[[#This Row],[Total Cost]]</f>
        <v>150000</v>
      </c>
      <c r="M738" s="4">
        <v>7.0000000000000007E-2</v>
      </c>
      <c r="N738" s="3">
        <v>3255</v>
      </c>
      <c r="O738" s="3">
        <f>IF(SalesData[[#This Row],[discount_given]] &gt; 0, SalesData[[#This Row],[sales_quantity]] * SalesData[[#This Row],[Discount_price]], 0)</f>
        <v>244125</v>
      </c>
      <c r="P738" s="4">
        <f>((SalesData[[#This Row],[Sales with discount]]/SalesData[[#This Row],[total_revenue]])*100)/100</f>
        <v>0.93</v>
      </c>
      <c r="Q738" t="s">
        <v>33</v>
      </c>
      <c r="R738" s="9" t="s">
        <v>21</v>
      </c>
      <c r="S738" s="9" t="s">
        <v>22</v>
      </c>
      <c r="T738" s="10">
        <v>21757</v>
      </c>
      <c r="U738" s="9" t="s">
        <v>36</v>
      </c>
      <c r="V738" s="9" t="s">
        <v>40</v>
      </c>
      <c r="W738" s="9" t="s">
        <v>46</v>
      </c>
    </row>
    <row r="739" spans="1:23" x14ac:dyDescent="0.25">
      <c r="A739" s="1">
        <v>44591</v>
      </c>
      <c r="B739" s="9" t="s">
        <v>18</v>
      </c>
      <c r="C739" s="10">
        <v>916</v>
      </c>
      <c r="D739" s="9" t="s">
        <v>19</v>
      </c>
      <c r="E739" s="3">
        <v>2500</v>
      </c>
      <c r="F739" s="10">
        <v>93</v>
      </c>
      <c r="G739">
        <v>16</v>
      </c>
      <c r="H739" s="3">
        <v>5000</v>
      </c>
      <c r="I739" s="3">
        <f>SalesData[[#This Row],[cost_price]]*SalesData[[#This Row],[sales_quantity]]</f>
        <v>40000</v>
      </c>
      <c r="J739" s="3">
        <v>80000</v>
      </c>
      <c r="K739" s="4">
        <f>((SalesData[[#This Row],[Total Profit]]/SalesData[[#This Row],[total_revenue]])*100)/100</f>
        <v>0.5</v>
      </c>
      <c r="L739" s="3">
        <f>SalesData[[#This Row],[total_revenue]]-SalesData[[#This Row],[Total Cost]]</f>
        <v>40000</v>
      </c>
      <c r="M739" s="4">
        <v>0</v>
      </c>
      <c r="N739" s="3">
        <v>5000</v>
      </c>
      <c r="O739" s="3">
        <f>IF(SalesData[[#This Row],[discount_given]] &gt; 0, SalesData[[#This Row],[sales_quantity]] * SalesData[[#This Row],[Discount_price]], 0)</f>
        <v>0</v>
      </c>
      <c r="P739" s="4">
        <f>((SalesData[[#This Row],[Sales with discount]]/SalesData[[#This Row],[total_revenue]])*100)/100</f>
        <v>0</v>
      </c>
      <c r="Q739" t="s">
        <v>33</v>
      </c>
      <c r="R739" s="9" t="s">
        <v>34</v>
      </c>
      <c r="S739" s="9" t="s">
        <v>22</v>
      </c>
      <c r="T739" s="10">
        <v>21569</v>
      </c>
      <c r="U739" s="9" t="s">
        <v>36</v>
      </c>
      <c r="V739" s="9" t="s">
        <v>24</v>
      </c>
      <c r="W739" s="9" t="s">
        <v>46</v>
      </c>
    </row>
    <row r="740" spans="1:23" x14ac:dyDescent="0.25">
      <c r="A740" s="1">
        <v>44770</v>
      </c>
      <c r="B740" s="9" t="s">
        <v>26</v>
      </c>
      <c r="C740" s="10">
        <v>917</v>
      </c>
      <c r="D740" s="9" t="s">
        <v>27</v>
      </c>
      <c r="E740" s="3">
        <v>1500</v>
      </c>
      <c r="F740" s="10">
        <v>95</v>
      </c>
      <c r="G740">
        <v>98</v>
      </c>
      <c r="H740" s="3">
        <v>3000</v>
      </c>
      <c r="I740" s="3">
        <f>SalesData[[#This Row],[cost_price]]*SalesData[[#This Row],[sales_quantity]]</f>
        <v>147000</v>
      </c>
      <c r="J740" s="3">
        <v>294000</v>
      </c>
      <c r="K740" s="4">
        <f>((SalesData[[#This Row],[Total Profit]]/SalesData[[#This Row],[total_revenue]])*100)/100</f>
        <v>0.5</v>
      </c>
      <c r="L740" s="3">
        <f>SalesData[[#This Row],[total_revenue]]-SalesData[[#This Row],[Total Cost]]</f>
        <v>147000</v>
      </c>
      <c r="M740" s="4">
        <v>0.06</v>
      </c>
      <c r="N740" s="3">
        <v>2820</v>
      </c>
      <c r="O740" s="3">
        <f>IF(SalesData[[#This Row],[discount_given]] &gt; 0, SalesData[[#This Row],[sales_quantity]] * SalesData[[#This Row],[Discount_price]], 0)</f>
        <v>276360</v>
      </c>
      <c r="P740" s="4">
        <f>((SalesData[[#This Row],[Sales with discount]]/SalesData[[#This Row],[total_revenue]])*100)/100</f>
        <v>0.94</v>
      </c>
      <c r="Q740" t="s">
        <v>28</v>
      </c>
      <c r="R740" s="9" t="s">
        <v>42</v>
      </c>
      <c r="S740" s="9" t="s">
        <v>30</v>
      </c>
      <c r="T740" s="10">
        <v>22864</v>
      </c>
      <c r="U740" s="9" t="s">
        <v>36</v>
      </c>
      <c r="V740" s="9" t="s">
        <v>40</v>
      </c>
      <c r="W740" s="9" t="s">
        <v>46</v>
      </c>
    </row>
    <row r="741" spans="1:23" x14ac:dyDescent="0.25">
      <c r="A741" s="1">
        <v>44492</v>
      </c>
      <c r="B741" s="9" t="s">
        <v>41</v>
      </c>
      <c r="C741" s="10">
        <v>918</v>
      </c>
      <c r="D741" s="9" t="s">
        <v>27</v>
      </c>
      <c r="E741" s="3">
        <v>1500</v>
      </c>
      <c r="F741" s="10">
        <v>111</v>
      </c>
      <c r="G741">
        <v>38</v>
      </c>
      <c r="H741" s="3">
        <v>3000</v>
      </c>
      <c r="I741" s="3">
        <f>SalesData[[#This Row],[cost_price]]*SalesData[[#This Row],[sales_quantity]]</f>
        <v>57000</v>
      </c>
      <c r="J741" s="3">
        <v>114000</v>
      </c>
      <c r="K741" s="4">
        <f>((SalesData[[#This Row],[Total Profit]]/SalesData[[#This Row],[total_revenue]])*100)/100</f>
        <v>0.5</v>
      </c>
      <c r="L741" s="3">
        <f>SalesData[[#This Row],[total_revenue]]-SalesData[[#This Row],[Total Cost]]</f>
        <v>57000</v>
      </c>
      <c r="M741" s="4">
        <v>0.04</v>
      </c>
      <c r="N741" s="3">
        <v>2880</v>
      </c>
      <c r="O741" s="3">
        <f>IF(SalesData[[#This Row],[discount_given]] &gt; 0, SalesData[[#This Row],[sales_quantity]] * SalesData[[#This Row],[Discount_price]], 0)</f>
        <v>109440</v>
      </c>
      <c r="P741" s="4">
        <f>((SalesData[[#This Row],[Sales with discount]]/SalesData[[#This Row],[total_revenue]])*100)/100</f>
        <v>0.96</v>
      </c>
      <c r="Q741" t="s">
        <v>38</v>
      </c>
      <c r="R741" s="9" t="s">
        <v>29</v>
      </c>
      <c r="S741" s="9" t="s">
        <v>30</v>
      </c>
      <c r="T741" s="10">
        <v>21082</v>
      </c>
      <c r="U741" s="9" t="s">
        <v>23</v>
      </c>
      <c r="V741" s="9" t="s">
        <v>39</v>
      </c>
      <c r="W741" s="9" t="s">
        <v>31</v>
      </c>
    </row>
    <row r="742" spans="1:23" x14ac:dyDescent="0.25">
      <c r="A742" s="1">
        <v>44458</v>
      </c>
      <c r="B742" s="9" t="s">
        <v>47</v>
      </c>
      <c r="C742" s="10">
        <v>920</v>
      </c>
      <c r="D742" s="9" t="s">
        <v>27</v>
      </c>
      <c r="E742" s="3">
        <v>1500</v>
      </c>
      <c r="F742" s="10">
        <v>111</v>
      </c>
      <c r="G742">
        <v>83</v>
      </c>
      <c r="H742" s="3">
        <v>3000</v>
      </c>
      <c r="I742" s="3">
        <f>SalesData[[#This Row],[cost_price]]*SalesData[[#This Row],[sales_quantity]]</f>
        <v>124500</v>
      </c>
      <c r="J742" s="3">
        <v>249000</v>
      </c>
      <c r="K742" s="4">
        <f>((SalesData[[#This Row],[Total Profit]]/SalesData[[#This Row],[total_revenue]])*100)/100</f>
        <v>0.5</v>
      </c>
      <c r="L742" s="3">
        <f>SalesData[[#This Row],[total_revenue]]-SalesData[[#This Row],[Total Cost]]</f>
        <v>124500</v>
      </c>
      <c r="M742" s="4">
        <v>7.0000000000000007E-2</v>
      </c>
      <c r="N742" s="3">
        <v>2790</v>
      </c>
      <c r="O742" s="3">
        <f>IF(SalesData[[#This Row],[discount_given]] &gt; 0, SalesData[[#This Row],[sales_quantity]] * SalesData[[#This Row],[Discount_price]], 0)</f>
        <v>231570</v>
      </c>
      <c r="P742" s="4">
        <f>((SalesData[[#This Row],[Sales with discount]]/SalesData[[#This Row],[total_revenue]])*100)/100</f>
        <v>0.93</v>
      </c>
      <c r="Q742" t="s">
        <v>50</v>
      </c>
      <c r="R742" s="9" t="s">
        <v>29</v>
      </c>
      <c r="S742" s="9" t="s">
        <v>22</v>
      </c>
      <c r="T742" s="10">
        <v>22223</v>
      </c>
      <c r="U742" s="9" t="s">
        <v>36</v>
      </c>
      <c r="V742" s="9" t="s">
        <v>39</v>
      </c>
      <c r="W742" s="9" t="s">
        <v>31</v>
      </c>
    </row>
    <row r="743" spans="1:23" x14ac:dyDescent="0.25">
      <c r="A743" s="1">
        <v>44884</v>
      </c>
      <c r="B743" s="9" t="s">
        <v>26</v>
      </c>
      <c r="C743" s="10">
        <v>922</v>
      </c>
      <c r="D743" s="9" t="s">
        <v>19</v>
      </c>
      <c r="E743" s="3">
        <v>2500</v>
      </c>
      <c r="F743" s="10">
        <v>69</v>
      </c>
      <c r="G743">
        <v>48</v>
      </c>
      <c r="H743" s="3">
        <v>5000</v>
      </c>
      <c r="I743" s="3">
        <f>SalesData[[#This Row],[cost_price]]*SalesData[[#This Row],[sales_quantity]]</f>
        <v>120000</v>
      </c>
      <c r="J743" s="3">
        <v>240000</v>
      </c>
      <c r="K743" s="4">
        <f>((SalesData[[#This Row],[Total Profit]]/SalesData[[#This Row],[total_revenue]])*100)/100</f>
        <v>0.5</v>
      </c>
      <c r="L743" s="3">
        <f>SalesData[[#This Row],[total_revenue]]-SalesData[[#This Row],[Total Cost]]</f>
        <v>120000</v>
      </c>
      <c r="M743" s="4">
        <v>0.04</v>
      </c>
      <c r="N743" s="3">
        <v>4800</v>
      </c>
      <c r="O743" s="3">
        <f>IF(SalesData[[#This Row],[discount_given]] &gt; 0, SalesData[[#This Row],[sales_quantity]] * SalesData[[#This Row],[Discount_price]], 0)</f>
        <v>230400</v>
      </c>
      <c r="P743" s="4">
        <f>((SalesData[[#This Row],[Sales with discount]]/SalesData[[#This Row],[total_revenue]])*100)/100</f>
        <v>0.96</v>
      </c>
      <c r="Q743" t="s">
        <v>33</v>
      </c>
      <c r="R743" s="9" t="s">
        <v>34</v>
      </c>
      <c r="S743" s="9" t="s">
        <v>22</v>
      </c>
      <c r="T743" s="10">
        <v>21894</v>
      </c>
      <c r="U743" s="9" t="s">
        <v>23</v>
      </c>
      <c r="V743" s="9" t="s">
        <v>24</v>
      </c>
      <c r="W743" s="9" t="s">
        <v>25</v>
      </c>
    </row>
    <row r="744" spans="1:23" x14ac:dyDescent="0.25">
      <c r="A744" s="1">
        <v>45221</v>
      </c>
      <c r="B744" s="9" t="s">
        <v>37</v>
      </c>
      <c r="C744" s="10">
        <v>923</v>
      </c>
      <c r="D744" s="9" t="s">
        <v>51</v>
      </c>
      <c r="E744" s="3">
        <v>1000</v>
      </c>
      <c r="F744" s="10">
        <v>146</v>
      </c>
      <c r="G744">
        <v>68</v>
      </c>
      <c r="H744" s="3">
        <v>2500</v>
      </c>
      <c r="I744" s="3">
        <f>SalesData[[#This Row],[cost_price]]*SalesData[[#This Row],[sales_quantity]]</f>
        <v>68000</v>
      </c>
      <c r="J744" s="3">
        <v>170000</v>
      </c>
      <c r="K744" s="4">
        <f>((SalesData[[#This Row],[Total Profit]]/SalesData[[#This Row],[total_revenue]])*100)/100</f>
        <v>0.6</v>
      </c>
      <c r="L744" s="3">
        <f>SalesData[[#This Row],[total_revenue]]-SalesData[[#This Row],[Total Cost]]</f>
        <v>102000</v>
      </c>
      <c r="M744" s="4">
        <v>0.06</v>
      </c>
      <c r="N744" s="3">
        <v>2350</v>
      </c>
      <c r="O744" s="3">
        <f>IF(SalesData[[#This Row],[discount_given]] &gt; 0, SalesData[[#This Row],[sales_quantity]] * SalesData[[#This Row],[Discount_price]], 0)</f>
        <v>159800</v>
      </c>
      <c r="P744" s="4">
        <f>((SalesData[[#This Row],[Sales with discount]]/SalesData[[#This Row],[total_revenue]])*100)/100</f>
        <v>0.94</v>
      </c>
      <c r="Q744" t="s">
        <v>20</v>
      </c>
      <c r="R744" s="9" t="s">
        <v>34</v>
      </c>
      <c r="S744" s="9" t="s">
        <v>22</v>
      </c>
      <c r="T744" s="10">
        <v>21465</v>
      </c>
      <c r="U744" s="9" t="s">
        <v>36</v>
      </c>
      <c r="V744" s="9" t="s">
        <v>40</v>
      </c>
      <c r="W744" s="9" t="s">
        <v>46</v>
      </c>
    </row>
    <row r="745" spans="1:23" x14ac:dyDescent="0.25">
      <c r="A745" s="1">
        <v>44920</v>
      </c>
      <c r="B745" s="9" t="s">
        <v>52</v>
      </c>
      <c r="C745" s="10">
        <v>924</v>
      </c>
      <c r="D745" s="9" t="s">
        <v>48</v>
      </c>
      <c r="E745" s="3">
        <v>1500</v>
      </c>
      <c r="F745" s="10">
        <v>53</v>
      </c>
      <c r="G745">
        <v>21</v>
      </c>
      <c r="H745" s="3">
        <v>3500</v>
      </c>
      <c r="I745" s="3">
        <f>SalesData[[#This Row],[cost_price]]*SalesData[[#This Row],[sales_quantity]]</f>
        <v>31500</v>
      </c>
      <c r="J745" s="3">
        <v>73500</v>
      </c>
      <c r="K745" s="4">
        <f>((SalesData[[#This Row],[Total Profit]]/SalesData[[#This Row],[total_revenue]])*100)/100</f>
        <v>0.5714285714285714</v>
      </c>
      <c r="L745" s="3">
        <f>SalesData[[#This Row],[total_revenue]]-SalesData[[#This Row],[Total Cost]]</f>
        <v>42000</v>
      </c>
      <c r="M745" s="4">
        <v>0.09</v>
      </c>
      <c r="N745" s="3">
        <v>3185</v>
      </c>
      <c r="O745" s="3">
        <f>IF(SalesData[[#This Row],[discount_given]] &gt; 0, SalesData[[#This Row],[sales_quantity]] * SalesData[[#This Row],[Discount_price]], 0)</f>
        <v>66885</v>
      </c>
      <c r="P745" s="4">
        <f>((SalesData[[#This Row],[Sales with discount]]/SalesData[[#This Row],[total_revenue]])*100)/100</f>
        <v>0.91</v>
      </c>
      <c r="Q745" t="s">
        <v>38</v>
      </c>
      <c r="R745" s="9" t="s">
        <v>42</v>
      </c>
      <c r="S745" s="9" t="s">
        <v>35</v>
      </c>
      <c r="T745" s="10">
        <v>21724</v>
      </c>
      <c r="U745" s="9" t="s">
        <v>36</v>
      </c>
      <c r="V745" s="9" t="s">
        <v>40</v>
      </c>
      <c r="W745" s="9" t="s">
        <v>25</v>
      </c>
    </row>
    <row r="746" spans="1:23" x14ac:dyDescent="0.25">
      <c r="A746" s="1">
        <v>45016</v>
      </c>
      <c r="B746" s="9" t="s">
        <v>32</v>
      </c>
      <c r="C746" s="10">
        <v>925</v>
      </c>
      <c r="D746" s="9" t="s">
        <v>51</v>
      </c>
      <c r="E746" s="3">
        <v>1000</v>
      </c>
      <c r="F746" s="10">
        <v>42</v>
      </c>
      <c r="G746">
        <v>100</v>
      </c>
      <c r="H746" s="3">
        <v>2500</v>
      </c>
      <c r="I746" s="3">
        <f>SalesData[[#This Row],[cost_price]]*SalesData[[#This Row],[sales_quantity]]</f>
        <v>100000</v>
      </c>
      <c r="J746" s="3">
        <v>250000</v>
      </c>
      <c r="K746" s="4">
        <f>((SalesData[[#This Row],[Total Profit]]/SalesData[[#This Row],[total_revenue]])*100)/100</f>
        <v>0.6</v>
      </c>
      <c r="L746" s="3">
        <f>SalesData[[#This Row],[total_revenue]]-SalesData[[#This Row],[Total Cost]]</f>
        <v>150000</v>
      </c>
      <c r="M746" s="4">
        <v>0.05</v>
      </c>
      <c r="N746" s="3">
        <v>2375</v>
      </c>
      <c r="O746" s="3">
        <f>IF(SalesData[[#This Row],[discount_given]] &gt; 0, SalesData[[#This Row],[sales_quantity]] * SalesData[[#This Row],[Discount_price]], 0)</f>
        <v>237500</v>
      </c>
      <c r="P746" s="4">
        <f>((SalesData[[#This Row],[Sales with discount]]/SalesData[[#This Row],[total_revenue]])*100)/100</f>
        <v>0.95</v>
      </c>
      <c r="Q746" t="s">
        <v>38</v>
      </c>
      <c r="R746" s="9" t="s">
        <v>42</v>
      </c>
      <c r="S746" s="9" t="s">
        <v>35</v>
      </c>
      <c r="T746" s="10">
        <v>22928</v>
      </c>
      <c r="U746" s="9" t="s">
        <v>23</v>
      </c>
      <c r="V746" s="9" t="s">
        <v>39</v>
      </c>
      <c r="W746" s="9" t="s">
        <v>31</v>
      </c>
    </row>
    <row r="747" spans="1:23" x14ac:dyDescent="0.25">
      <c r="A747" s="1">
        <v>44448</v>
      </c>
      <c r="B747" s="9" t="s">
        <v>53</v>
      </c>
      <c r="C747" s="10">
        <v>926</v>
      </c>
      <c r="D747" s="9" t="s">
        <v>19</v>
      </c>
      <c r="E747" s="3">
        <v>2500</v>
      </c>
      <c r="F747" s="10">
        <v>21</v>
      </c>
      <c r="G747">
        <v>58</v>
      </c>
      <c r="H747" s="3">
        <v>5000</v>
      </c>
      <c r="I747" s="3">
        <f>SalesData[[#This Row],[cost_price]]*SalesData[[#This Row],[sales_quantity]]</f>
        <v>145000</v>
      </c>
      <c r="J747" s="3">
        <v>290000</v>
      </c>
      <c r="K747" s="4">
        <f>((SalesData[[#This Row],[Total Profit]]/SalesData[[#This Row],[total_revenue]])*100)/100</f>
        <v>0.5</v>
      </c>
      <c r="L747" s="3">
        <f>SalesData[[#This Row],[total_revenue]]-SalesData[[#This Row],[Total Cost]]</f>
        <v>145000</v>
      </c>
      <c r="M747" s="4">
        <v>0.05</v>
      </c>
      <c r="N747" s="3">
        <v>4750</v>
      </c>
      <c r="O747" s="3">
        <f>IF(SalesData[[#This Row],[discount_given]] &gt; 0, SalesData[[#This Row],[sales_quantity]] * SalesData[[#This Row],[Discount_price]], 0)</f>
        <v>275500</v>
      </c>
      <c r="P747" s="4">
        <f>((SalesData[[#This Row],[Sales with discount]]/SalesData[[#This Row],[total_revenue]])*100)/100</f>
        <v>0.95</v>
      </c>
      <c r="Q747" t="s">
        <v>28</v>
      </c>
      <c r="R747" s="9" t="s">
        <v>34</v>
      </c>
      <c r="S747" s="9" t="s">
        <v>30</v>
      </c>
      <c r="T747" s="10">
        <v>21620</v>
      </c>
      <c r="U747" s="9" t="s">
        <v>36</v>
      </c>
      <c r="V747" s="9" t="s">
        <v>39</v>
      </c>
      <c r="W747" s="9" t="s">
        <v>25</v>
      </c>
    </row>
    <row r="748" spans="1:23" x14ac:dyDescent="0.25">
      <c r="A748" s="1">
        <v>44536</v>
      </c>
      <c r="B748" s="9" t="s">
        <v>47</v>
      </c>
      <c r="C748" s="10">
        <v>929</v>
      </c>
      <c r="D748" s="9" t="s">
        <v>19</v>
      </c>
      <c r="E748" s="3">
        <v>2500</v>
      </c>
      <c r="F748" s="10">
        <v>44</v>
      </c>
      <c r="G748">
        <v>60</v>
      </c>
      <c r="H748" s="3">
        <v>5000</v>
      </c>
      <c r="I748" s="3">
        <f>SalesData[[#This Row],[cost_price]]*SalesData[[#This Row],[sales_quantity]]</f>
        <v>150000</v>
      </c>
      <c r="J748" s="3">
        <v>300000</v>
      </c>
      <c r="K748" s="4">
        <f>((SalesData[[#This Row],[Total Profit]]/SalesData[[#This Row],[total_revenue]])*100)/100</f>
        <v>0.5</v>
      </c>
      <c r="L748" s="3">
        <f>SalesData[[#This Row],[total_revenue]]-SalesData[[#This Row],[Total Cost]]</f>
        <v>150000</v>
      </c>
      <c r="M748" s="4">
        <v>0.04</v>
      </c>
      <c r="N748" s="3">
        <v>4800</v>
      </c>
      <c r="O748" s="3">
        <f>IF(SalesData[[#This Row],[discount_given]] &gt; 0, SalesData[[#This Row],[sales_quantity]] * SalesData[[#This Row],[Discount_price]], 0)</f>
        <v>288000</v>
      </c>
      <c r="P748" s="4">
        <f>((SalesData[[#This Row],[Sales with discount]]/SalesData[[#This Row],[total_revenue]])*100)/100</f>
        <v>0.96</v>
      </c>
      <c r="Q748" t="s">
        <v>33</v>
      </c>
      <c r="R748" s="9" t="s">
        <v>29</v>
      </c>
      <c r="S748" s="9" t="s">
        <v>35</v>
      </c>
      <c r="T748" s="10">
        <v>21189</v>
      </c>
      <c r="U748" s="9" t="s">
        <v>36</v>
      </c>
      <c r="V748" s="9" t="s">
        <v>39</v>
      </c>
      <c r="W748" s="9" t="s">
        <v>46</v>
      </c>
    </row>
    <row r="749" spans="1:23" x14ac:dyDescent="0.25">
      <c r="A749" s="1">
        <v>44417</v>
      </c>
      <c r="B749" s="9" t="s">
        <v>32</v>
      </c>
      <c r="C749" s="10">
        <v>931</v>
      </c>
      <c r="D749" s="9" t="s">
        <v>19</v>
      </c>
      <c r="E749" s="3">
        <v>2500</v>
      </c>
      <c r="F749" s="10">
        <v>40</v>
      </c>
      <c r="G749">
        <v>78</v>
      </c>
      <c r="H749" s="3">
        <v>5000</v>
      </c>
      <c r="I749" s="3">
        <f>SalesData[[#This Row],[cost_price]]*SalesData[[#This Row],[sales_quantity]]</f>
        <v>195000</v>
      </c>
      <c r="J749" s="3">
        <v>390000</v>
      </c>
      <c r="K749" s="4">
        <f>((SalesData[[#This Row],[Total Profit]]/SalesData[[#This Row],[total_revenue]])*100)/100</f>
        <v>0.5</v>
      </c>
      <c r="L749" s="3">
        <f>SalesData[[#This Row],[total_revenue]]-SalesData[[#This Row],[Total Cost]]</f>
        <v>195000</v>
      </c>
      <c r="M749" s="4">
        <v>0.05</v>
      </c>
      <c r="N749" s="3">
        <v>4750</v>
      </c>
      <c r="O749" s="3">
        <f>IF(SalesData[[#This Row],[discount_given]] &gt; 0, SalesData[[#This Row],[sales_quantity]] * SalesData[[#This Row],[Discount_price]], 0)</f>
        <v>370500</v>
      </c>
      <c r="P749" s="4">
        <f>((SalesData[[#This Row],[Sales with discount]]/SalesData[[#This Row],[total_revenue]])*100)/100</f>
        <v>0.95</v>
      </c>
      <c r="Q749" t="s">
        <v>33</v>
      </c>
      <c r="R749" s="9" t="s">
        <v>42</v>
      </c>
      <c r="S749" s="9" t="s">
        <v>30</v>
      </c>
      <c r="T749" s="10">
        <v>22031</v>
      </c>
      <c r="U749" s="9" t="s">
        <v>36</v>
      </c>
      <c r="V749" s="9" t="s">
        <v>39</v>
      </c>
      <c r="W749" s="9" t="s">
        <v>46</v>
      </c>
    </row>
    <row r="750" spans="1:23" x14ac:dyDescent="0.25">
      <c r="A750" s="1">
        <v>44479</v>
      </c>
      <c r="B750" s="9" t="s">
        <v>49</v>
      </c>
      <c r="C750" s="10">
        <v>932</v>
      </c>
      <c r="D750" s="9" t="s">
        <v>45</v>
      </c>
      <c r="E750" s="3">
        <v>3000</v>
      </c>
      <c r="F750" s="10">
        <v>127</v>
      </c>
      <c r="G750">
        <v>91</v>
      </c>
      <c r="H750" s="3">
        <v>7000</v>
      </c>
      <c r="I750" s="3">
        <f>SalesData[[#This Row],[cost_price]]*SalesData[[#This Row],[sales_quantity]]</f>
        <v>273000</v>
      </c>
      <c r="J750" s="3">
        <v>637000</v>
      </c>
      <c r="K750" s="4">
        <f>((SalesData[[#This Row],[Total Profit]]/SalesData[[#This Row],[total_revenue]])*100)/100</f>
        <v>0.5714285714285714</v>
      </c>
      <c r="L750" s="3">
        <f>SalesData[[#This Row],[total_revenue]]-SalesData[[#This Row],[Total Cost]]</f>
        <v>364000</v>
      </c>
      <c r="M750" s="4">
        <v>0.08</v>
      </c>
      <c r="N750" s="3">
        <v>6440</v>
      </c>
      <c r="O750" s="3">
        <f>IF(SalesData[[#This Row],[discount_given]] &gt; 0, SalesData[[#This Row],[sales_quantity]] * SalesData[[#This Row],[Discount_price]], 0)</f>
        <v>586040</v>
      </c>
      <c r="P750" s="4">
        <f>((SalesData[[#This Row],[Sales with discount]]/SalesData[[#This Row],[total_revenue]])*100)/100</f>
        <v>0.92</v>
      </c>
      <c r="Q750" t="s">
        <v>28</v>
      </c>
      <c r="R750" s="9" t="s">
        <v>29</v>
      </c>
      <c r="S750" s="9" t="s">
        <v>30</v>
      </c>
      <c r="T750" s="10">
        <v>22328</v>
      </c>
      <c r="U750" s="9" t="s">
        <v>36</v>
      </c>
      <c r="V750" s="9" t="s">
        <v>40</v>
      </c>
      <c r="W750" s="9" t="s">
        <v>31</v>
      </c>
    </row>
    <row r="751" spans="1:23" x14ac:dyDescent="0.25">
      <c r="A751" s="1">
        <v>45255</v>
      </c>
      <c r="B751" s="9" t="s">
        <v>47</v>
      </c>
      <c r="C751" s="10">
        <v>934</v>
      </c>
      <c r="D751" s="9" t="s">
        <v>45</v>
      </c>
      <c r="E751" s="3">
        <v>3000</v>
      </c>
      <c r="F751" s="10">
        <v>16</v>
      </c>
      <c r="G751">
        <v>62</v>
      </c>
      <c r="H751" s="3">
        <v>7000</v>
      </c>
      <c r="I751" s="3">
        <f>SalesData[[#This Row],[cost_price]]*SalesData[[#This Row],[sales_quantity]]</f>
        <v>186000</v>
      </c>
      <c r="J751" s="3">
        <v>434000</v>
      </c>
      <c r="K751" s="4">
        <f>((SalesData[[#This Row],[Total Profit]]/SalesData[[#This Row],[total_revenue]])*100)/100</f>
        <v>0.5714285714285714</v>
      </c>
      <c r="L751" s="3">
        <f>SalesData[[#This Row],[total_revenue]]-SalesData[[#This Row],[Total Cost]]</f>
        <v>248000</v>
      </c>
      <c r="M751" s="4">
        <v>0.08</v>
      </c>
      <c r="N751" s="3">
        <v>6440</v>
      </c>
      <c r="O751" s="3">
        <f>IF(SalesData[[#This Row],[discount_given]] &gt; 0, SalesData[[#This Row],[sales_quantity]] * SalesData[[#This Row],[Discount_price]], 0)</f>
        <v>399280</v>
      </c>
      <c r="P751" s="4">
        <f>((SalesData[[#This Row],[Sales with discount]]/SalesData[[#This Row],[total_revenue]])*100)/100</f>
        <v>0.92</v>
      </c>
      <c r="Q751" t="s">
        <v>50</v>
      </c>
      <c r="R751" s="9" t="s">
        <v>42</v>
      </c>
      <c r="S751" s="9" t="s">
        <v>30</v>
      </c>
      <c r="T751" s="10">
        <v>21745</v>
      </c>
      <c r="U751" s="9" t="s">
        <v>36</v>
      </c>
      <c r="V751" s="9" t="s">
        <v>40</v>
      </c>
      <c r="W751" s="9" t="s">
        <v>25</v>
      </c>
    </row>
    <row r="752" spans="1:23" x14ac:dyDescent="0.25">
      <c r="A752" s="1">
        <v>45155</v>
      </c>
      <c r="B752" s="9" t="s">
        <v>18</v>
      </c>
      <c r="C752" s="10">
        <v>936</v>
      </c>
      <c r="D752" s="9" t="s">
        <v>51</v>
      </c>
      <c r="E752" s="3">
        <v>1000</v>
      </c>
      <c r="F752" s="10">
        <v>30</v>
      </c>
      <c r="G752">
        <v>45</v>
      </c>
      <c r="H752" s="3">
        <v>2500</v>
      </c>
      <c r="I752" s="3">
        <f>SalesData[[#This Row],[cost_price]]*SalesData[[#This Row],[sales_quantity]]</f>
        <v>45000</v>
      </c>
      <c r="J752" s="3">
        <v>112500</v>
      </c>
      <c r="K752" s="4">
        <f>((SalesData[[#This Row],[Total Profit]]/SalesData[[#This Row],[total_revenue]])*100)/100</f>
        <v>0.6</v>
      </c>
      <c r="L752" s="3">
        <f>SalesData[[#This Row],[total_revenue]]-SalesData[[#This Row],[Total Cost]]</f>
        <v>67500</v>
      </c>
      <c r="M752" s="4">
        <v>0.01</v>
      </c>
      <c r="N752" s="3">
        <v>2475</v>
      </c>
      <c r="O752" s="3">
        <f>IF(SalesData[[#This Row],[discount_given]] &gt; 0, SalesData[[#This Row],[sales_quantity]] * SalesData[[#This Row],[Discount_price]], 0)</f>
        <v>111375</v>
      </c>
      <c r="P752" s="4">
        <f>((SalesData[[#This Row],[Sales with discount]]/SalesData[[#This Row],[total_revenue]])*100)/100</f>
        <v>0.99</v>
      </c>
      <c r="Q752" t="s">
        <v>33</v>
      </c>
      <c r="R752" s="9" t="s">
        <v>42</v>
      </c>
      <c r="S752" s="9" t="s">
        <v>22</v>
      </c>
      <c r="T752" s="10">
        <v>21091</v>
      </c>
      <c r="U752" s="9" t="s">
        <v>23</v>
      </c>
      <c r="V752" s="9" t="s">
        <v>40</v>
      </c>
      <c r="W752" s="9" t="s">
        <v>31</v>
      </c>
    </row>
    <row r="753" spans="1:23" x14ac:dyDescent="0.25">
      <c r="A753" s="1">
        <v>44392</v>
      </c>
      <c r="B753" s="9" t="s">
        <v>32</v>
      </c>
      <c r="C753" s="10">
        <v>939</v>
      </c>
      <c r="D753" s="9" t="s">
        <v>19</v>
      </c>
      <c r="E753" s="3">
        <v>2500</v>
      </c>
      <c r="F753" s="10">
        <v>120</v>
      </c>
      <c r="G753">
        <v>97</v>
      </c>
      <c r="H753" s="3">
        <v>5000</v>
      </c>
      <c r="I753" s="3">
        <f>SalesData[[#This Row],[cost_price]]*SalesData[[#This Row],[sales_quantity]]</f>
        <v>242500</v>
      </c>
      <c r="J753" s="3">
        <v>485000</v>
      </c>
      <c r="K753" s="4">
        <f>((SalesData[[#This Row],[Total Profit]]/SalesData[[#This Row],[total_revenue]])*100)/100</f>
        <v>0.5</v>
      </c>
      <c r="L753" s="3">
        <f>SalesData[[#This Row],[total_revenue]]-SalesData[[#This Row],[Total Cost]]</f>
        <v>242500</v>
      </c>
      <c r="M753" s="4">
        <v>0.04</v>
      </c>
      <c r="N753" s="3">
        <v>4800</v>
      </c>
      <c r="O753" s="3">
        <f>IF(SalesData[[#This Row],[discount_given]] &gt; 0, SalesData[[#This Row],[sales_quantity]] * SalesData[[#This Row],[Discount_price]], 0)</f>
        <v>465600</v>
      </c>
      <c r="P753" s="4">
        <f>((SalesData[[#This Row],[Sales with discount]]/SalesData[[#This Row],[total_revenue]])*100)/100</f>
        <v>0.96</v>
      </c>
      <c r="Q753" t="s">
        <v>38</v>
      </c>
      <c r="R753" s="9" t="s">
        <v>34</v>
      </c>
      <c r="S753" s="9" t="s">
        <v>22</v>
      </c>
      <c r="T753" s="10">
        <v>22771</v>
      </c>
      <c r="U753" s="9" t="s">
        <v>23</v>
      </c>
      <c r="V753" s="9" t="s">
        <v>39</v>
      </c>
      <c r="W753" s="9" t="s">
        <v>46</v>
      </c>
    </row>
    <row r="754" spans="1:23" x14ac:dyDescent="0.25">
      <c r="A754" s="1">
        <v>44723</v>
      </c>
      <c r="B754" s="9" t="s">
        <v>52</v>
      </c>
      <c r="C754" s="10">
        <v>940</v>
      </c>
      <c r="D754" s="9" t="s">
        <v>45</v>
      </c>
      <c r="E754" s="3">
        <v>3000</v>
      </c>
      <c r="F754" s="10">
        <v>101</v>
      </c>
      <c r="G754">
        <v>86</v>
      </c>
      <c r="H754" s="3">
        <v>7000</v>
      </c>
      <c r="I754" s="3">
        <f>SalesData[[#This Row],[cost_price]]*SalesData[[#This Row],[sales_quantity]]</f>
        <v>258000</v>
      </c>
      <c r="J754" s="3">
        <v>602000</v>
      </c>
      <c r="K754" s="4">
        <f>((SalesData[[#This Row],[Total Profit]]/SalesData[[#This Row],[total_revenue]])*100)/100</f>
        <v>0.5714285714285714</v>
      </c>
      <c r="L754" s="3">
        <f>SalesData[[#This Row],[total_revenue]]-SalesData[[#This Row],[Total Cost]]</f>
        <v>344000</v>
      </c>
      <c r="M754" s="4">
        <v>0.04</v>
      </c>
      <c r="N754" s="3">
        <v>6720</v>
      </c>
      <c r="O754" s="3">
        <f>IF(SalesData[[#This Row],[discount_given]] &gt; 0, SalesData[[#This Row],[sales_quantity]] * SalesData[[#This Row],[Discount_price]], 0)</f>
        <v>577920</v>
      </c>
      <c r="P754" s="4">
        <f>((SalesData[[#This Row],[Sales with discount]]/SalesData[[#This Row],[total_revenue]])*100)/100</f>
        <v>0.96</v>
      </c>
      <c r="Q754" t="s">
        <v>20</v>
      </c>
      <c r="R754" s="9" t="s">
        <v>42</v>
      </c>
      <c r="S754" s="9" t="s">
        <v>22</v>
      </c>
      <c r="T754" s="10">
        <v>22419</v>
      </c>
      <c r="U754" s="9" t="s">
        <v>36</v>
      </c>
      <c r="V754" s="9" t="s">
        <v>24</v>
      </c>
      <c r="W754" s="9" t="s">
        <v>46</v>
      </c>
    </row>
    <row r="755" spans="1:23" x14ac:dyDescent="0.25">
      <c r="A755" s="1">
        <v>45238</v>
      </c>
      <c r="B755" s="9" t="s">
        <v>44</v>
      </c>
      <c r="C755" s="10">
        <v>941</v>
      </c>
      <c r="D755" s="9" t="s">
        <v>48</v>
      </c>
      <c r="E755" s="3">
        <v>1500</v>
      </c>
      <c r="F755" s="10">
        <v>37</v>
      </c>
      <c r="G755">
        <v>36</v>
      </c>
      <c r="H755" s="3">
        <v>3500</v>
      </c>
      <c r="I755" s="3">
        <f>SalesData[[#This Row],[cost_price]]*SalesData[[#This Row],[sales_quantity]]</f>
        <v>54000</v>
      </c>
      <c r="J755" s="3">
        <v>126000</v>
      </c>
      <c r="K755" s="4">
        <f>((SalesData[[#This Row],[Total Profit]]/SalesData[[#This Row],[total_revenue]])*100)/100</f>
        <v>0.5714285714285714</v>
      </c>
      <c r="L755" s="3">
        <f>SalesData[[#This Row],[total_revenue]]-SalesData[[#This Row],[Total Cost]]</f>
        <v>72000</v>
      </c>
      <c r="M755" s="4">
        <v>0.09</v>
      </c>
      <c r="N755" s="3">
        <v>3185</v>
      </c>
      <c r="O755" s="3">
        <f>IF(SalesData[[#This Row],[discount_given]] &gt; 0, SalesData[[#This Row],[sales_quantity]] * SalesData[[#This Row],[Discount_price]], 0)</f>
        <v>114660</v>
      </c>
      <c r="P755" s="4">
        <f>((SalesData[[#This Row],[Sales with discount]]/SalesData[[#This Row],[total_revenue]])*100)/100</f>
        <v>0.91</v>
      </c>
      <c r="Q755" t="s">
        <v>38</v>
      </c>
      <c r="R755" s="9" t="s">
        <v>29</v>
      </c>
      <c r="S755" s="9" t="s">
        <v>35</v>
      </c>
      <c r="T755" s="10">
        <v>22139</v>
      </c>
      <c r="U755" s="9" t="s">
        <v>23</v>
      </c>
      <c r="V755" s="9" t="s">
        <v>39</v>
      </c>
      <c r="W755" s="9" t="s">
        <v>25</v>
      </c>
    </row>
    <row r="756" spans="1:23" x14ac:dyDescent="0.25">
      <c r="A756" s="1">
        <v>44659</v>
      </c>
      <c r="B756" s="9" t="s">
        <v>52</v>
      </c>
      <c r="C756" s="10">
        <v>943</v>
      </c>
      <c r="D756" s="9" t="s">
        <v>51</v>
      </c>
      <c r="E756" s="3">
        <v>1000</v>
      </c>
      <c r="F756" s="10">
        <v>76</v>
      </c>
      <c r="G756">
        <v>9</v>
      </c>
      <c r="H756" s="3">
        <v>2500</v>
      </c>
      <c r="I756" s="3">
        <f>SalesData[[#This Row],[cost_price]]*SalesData[[#This Row],[sales_quantity]]</f>
        <v>9000</v>
      </c>
      <c r="J756" s="3">
        <v>22500</v>
      </c>
      <c r="K756" s="4">
        <f>((SalesData[[#This Row],[Total Profit]]/SalesData[[#This Row],[total_revenue]])*100)/100</f>
        <v>0.6</v>
      </c>
      <c r="L756" s="3">
        <f>SalesData[[#This Row],[total_revenue]]-SalesData[[#This Row],[Total Cost]]</f>
        <v>13500</v>
      </c>
      <c r="M756" s="4">
        <v>0.09</v>
      </c>
      <c r="N756" s="3">
        <v>2275</v>
      </c>
      <c r="O756" s="3">
        <f>IF(SalesData[[#This Row],[discount_given]] &gt; 0, SalesData[[#This Row],[sales_quantity]] * SalesData[[#This Row],[Discount_price]], 0)</f>
        <v>20475</v>
      </c>
      <c r="P756" s="4">
        <f>((SalesData[[#This Row],[Sales with discount]]/SalesData[[#This Row],[total_revenue]])*100)/100</f>
        <v>0.91</v>
      </c>
      <c r="Q756" t="s">
        <v>20</v>
      </c>
      <c r="R756" s="9" t="s">
        <v>29</v>
      </c>
      <c r="S756" s="9" t="s">
        <v>30</v>
      </c>
      <c r="T756" s="10">
        <v>21866</v>
      </c>
      <c r="U756" s="9" t="s">
        <v>36</v>
      </c>
      <c r="V756" s="9" t="s">
        <v>40</v>
      </c>
      <c r="W756" s="9" t="s">
        <v>25</v>
      </c>
    </row>
    <row r="757" spans="1:23" x14ac:dyDescent="0.25">
      <c r="A757" s="1">
        <v>44751</v>
      </c>
      <c r="B757" s="9" t="s">
        <v>47</v>
      </c>
      <c r="C757" s="10">
        <v>944</v>
      </c>
      <c r="D757" s="9" t="s">
        <v>45</v>
      </c>
      <c r="E757" s="3">
        <v>3000</v>
      </c>
      <c r="F757" s="10">
        <v>109</v>
      </c>
      <c r="G757">
        <v>95</v>
      </c>
      <c r="H757" s="3">
        <v>7000</v>
      </c>
      <c r="I757" s="3">
        <f>SalesData[[#This Row],[cost_price]]*SalesData[[#This Row],[sales_quantity]]</f>
        <v>285000</v>
      </c>
      <c r="J757" s="3">
        <v>665000</v>
      </c>
      <c r="K757" s="4">
        <f>((SalesData[[#This Row],[Total Profit]]/SalesData[[#This Row],[total_revenue]])*100)/100</f>
        <v>0.5714285714285714</v>
      </c>
      <c r="L757" s="3">
        <f>SalesData[[#This Row],[total_revenue]]-SalesData[[#This Row],[Total Cost]]</f>
        <v>380000</v>
      </c>
      <c r="M757" s="4">
        <v>0.08</v>
      </c>
      <c r="N757" s="3">
        <v>6440</v>
      </c>
      <c r="O757" s="3">
        <f>IF(SalesData[[#This Row],[discount_given]] &gt; 0, SalesData[[#This Row],[sales_quantity]] * SalesData[[#This Row],[Discount_price]], 0)</f>
        <v>611800</v>
      </c>
      <c r="P757" s="4">
        <f>((SalesData[[#This Row],[Sales with discount]]/SalesData[[#This Row],[total_revenue]])*100)/100</f>
        <v>0.92</v>
      </c>
      <c r="Q757" t="s">
        <v>33</v>
      </c>
      <c r="R757" s="9" t="s">
        <v>21</v>
      </c>
      <c r="S757" s="9" t="s">
        <v>30</v>
      </c>
      <c r="T757" s="10">
        <v>22722</v>
      </c>
      <c r="U757" s="9" t="s">
        <v>23</v>
      </c>
      <c r="V757" s="9" t="s">
        <v>39</v>
      </c>
      <c r="W757" s="9" t="s">
        <v>46</v>
      </c>
    </row>
    <row r="758" spans="1:23" x14ac:dyDescent="0.25">
      <c r="A758" s="1">
        <v>45149</v>
      </c>
      <c r="B758" s="9" t="s">
        <v>54</v>
      </c>
      <c r="C758" s="10">
        <v>945</v>
      </c>
      <c r="D758" s="9" t="s">
        <v>27</v>
      </c>
      <c r="E758" s="3">
        <v>1500</v>
      </c>
      <c r="F758" s="10">
        <v>145</v>
      </c>
      <c r="G758">
        <v>75</v>
      </c>
      <c r="H758" s="3">
        <v>3000</v>
      </c>
      <c r="I758" s="3">
        <f>SalesData[[#This Row],[cost_price]]*SalesData[[#This Row],[sales_quantity]]</f>
        <v>112500</v>
      </c>
      <c r="J758" s="3">
        <v>225000</v>
      </c>
      <c r="K758" s="4">
        <f>((SalesData[[#This Row],[Total Profit]]/SalesData[[#This Row],[total_revenue]])*100)/100</f>
        <v>0.5</v>
      </c>
      <c r="L758" s="3">
        <f>SalesData[[#This Row],[total_revenue]]-SalesData[[#This Row],[Total Cost]]</f>
        <v>112500</v>
      </c>
      <c r="M758" s="4">
        <v>0</v>
      </c>
      <c r="N758" s="3">
        <v>3000</v>
      </c>
      <c r="O758" s="3">
        <f>IF(SalesData[[#This Row],[discount_given]] &gt; 0, SalesData[[#This Row],[sales_quantity]] * SalesData[[#This Row],[Discount_price]], 0)</f>
        <v>0</v>
      </c>
      <c r="P758" s="4">
        <f>((SalesData[[#This Row],[Sales with discount]]/SalesData[[#This Row],[total_revenue]])*100)/100</f>
        <v>0</v>
      </c>
      <c r="Q758" t="s">
        <v>33</v>
      </c>
      <c r="R758" s="9" t="s">
        <v>34</v>
      </c>
      <c r="S758" s="9" t="s">
        <v>35</v>
      </c>
      <c r="T758" s="10">
        <v>21233</v>
      </c>
      <c r="U758" s="9" t="s">
        <v>36</v>
      </c>
      <c r="V758" s="9" t="s">
        <v>24</v>
      </c>
      <c r="W758" s="9" t="s">
        <v>31</v>
      </c>
    </row>
    <row r="759" spans="1:23" x14ac:dyDescent="0.25">
      <c r="A759" s="1">
        <v>44698</v>
      </c>
      <c r="B759" s="9" t="s">
        <v>54</v>
      </c>
      <c r="C759" s="10">
        <v>947</v>
      </c>
      <c r="D759" s="9" t="s">
        <v>45</v>
      </c>
      <c r="E759" s="3">
        <v>3000</v>
      </c>
      <c r="F759" s="10">
        <v>146</v>
      </c>
      <c r="G759">
        <v>23</v>
      </c>
      <c r="H759" s="3">
        <v>7000</v>
      </c>
      <c r="I759" s="3">
        <f>SalesData[[#This Row],[cost_price]]*SalesData[[#This Row],[sales_quantity]]</f>
        <v>69000</v>
      </c>
      <c r="J759" s="3">
        <v>161000</v>
      </c>
      <c r="K759" s="4">
        <f>((SalesData[[#This Row],[Total Profit]]/SalesData[[#This Row],[total_revenue]])*100)/100</f>
        <v>0.5714285714285714</v>
      </c>
      <c r="L759" s="3">
        <f>SalesData[[#This Row],[total_revenue]]-SalesData[[#This Row],[Total Cost]]</f>
        <v>92000</v>
      </c>
      <c r="M759" s="4">
        <v>7.0000000000000007E-2</v>
      </c>
      <c r="N759" s="3">
        <v>6510</v>
      </c>
      <c r="O759" s="3">
        <f>IF(SalesData[[#This Row],[discount_given]] &gt; 0, SalesData[[#This Row],[sales_quantity]] * SalesData[[#This Row],[Discount_price]], 0)</f>
        <v>149730</v>
      </c>
      <c r="P759" s="4">
        <f>((SalesData[[#This Row],[Sales with discount]]/SalesData[[#This Row],[total_revenue]])*100)/100</f>
        <v>0.93</v>
      </c>
      <c r="Q759" t="s">
        <v>33</v>
      </c>
      <c r="R759" s="9" t="s">
        <v>42</v>
      </c>
      <c r="S759" s="9" t="s">
        <v>22</v>
      </c>
      <c r="T759" s="10">
        <v>21722</v>
      </c>
      <c r="U759" s="9" t="s">
        <v>23</v>
      </c>
      <c r="V759" s="9" t="s">
        <v>40</v>
      </c>
      <c r="W759" s="9" t="s">
        <v>25</v>
      </c>
    </row>
    <row r="760" spans="1:23" x14ac:dyDescent="0.25">
      <c r="A760" s="1">
        <v>44765</v>
      </c>
      <c r="B760" s="9" t="s">
        <v>44</v>
      </c>
      <c r="C760" s="10">
        <v>948</v>
      </c>
      <c r="D760" s="9" t="s">
        <v>45</v>
      </c>
      <c r="E760" s="3">
        <v>3000</v>
      </c>
      <c r="F760" s="10">
        <v>130</v>
      </c>
      <c r="G760">
        <v>59</v>
      </c>
      <c r="H760" s="3">
        <v>7000</v>
      </c>
      <c r="I760" s="3">
        <f>SalesData[[#This Row],[cost_price]]*SalesData[[#This Row],[sales_quantity]]</f>
        <v>177000</v>
      </c>
      <c r="J760" s="3">
        <v>413000</v>
      </c>
      <c r="K760" s="4">
        <f>((SalesData[[#This Row],[Total Profit]]/SalesData[[#This Row],[total_revenue]])*100)/100</f>
        <v>0.5714285714285714</v>
      </c>
      <c r="L760" s="3">
        <f>SalesData[[#This Row],[total_revenue]]-SalesData[[#This Row],[Total Cost]]</f>
        <v>236000</v>
      </c>
      <c r="M760" s="4">
        <v>7.0000000000000007E-2</v>
      </c>
      <c r="N760" s="3">
        <v>6510</v>
      </c>
      <c r="O760" s="3">
        <f>IF(SalesData[[#This Row],[discount_given]] &gt; 0, SalesData[[#This Row],[sales_quantity]] * SalesData[[#This Row],[Discount_price]], 0)</f>
        <v>384090</v>
      </c>
      <c r="P760" s="4">
        <f>((SalesData[[#This Row],[Sales with discount]]/SalesData[[#This Row],[total_revenue]])*100)/100</f>
        <v>0.93</v>
      </c>
      <c r="Q760" t="s">
        <v>33</v>
      </c>
      <c r="R760" s="9" t="s">
        <v>34</v>
      </c>
      <c r="S760" s="9" t="s">
        <v>35</v>
      </c>
      <c r="T760" s="10">
        <v>21970</v>
      </c>
      <c r="U760" s="9" t="s">
        <v>36</v>
      </c>
      <c r="V760" s="9" t="s">
        <v>39</v>
      </c>
      <c r="W760" s="9" t="s">
        <v>31</v>
      </c>
    </row>
    <row r="761" spans="1:23" x14ac:dyDescent="0.25">
      <c r="A761" s="1">
        <v>45274</v>
      </c>
      <c r="B761" s="9" t="s">
        <v>32</v>
      </c>
      <c r="C761" s="10">
        <v>949</v>
      </c>
      <c r="D761" s="9" t="s">
        <v>48</v>
      </c>
      <c r="E761" s="3">
        <v>1500</v>
      </c>
      <c r="F761" s="10">
        <v>56</v>
      </c>
      <c r="G761">
        <v>78</v>
      </c>
      <c r="H761" s="3">
        <v>3500</v>
      </c>
      <c r="I761" s="3">
        <f>SalesData[[#This Row],[cost_price]]*SalesData[[#This Row],[sales_quantity]]</f>
        <v>117000</v>
      </c>
      <c r="J761" s="3">
        <v>273000</v>
      </c>
      <c r="K761" s="4">
        <f>((SalesData[[#This Row],[Total Profit]]/SalesData[[#This Row],[total_revenue]])*100)/100</f>
        <v>0.5714285714285714</v>
      </c>
      <c r="L761" s="3">
        <f>SalesData[[#This Row],[total_revenue]]-SalesData[[#This Row],[Total Cost]]</f>
        <v>156000</v>
      </c>
      <c r="M761" s="4">
        <v>0.1</v>
      </c>
      <c r="N761" s="3">
        <v>3150</v>
      </c>
      <c r="O761" s="3">
        <f>IF(SalesData[[#This Row],[discount_given]] &gt; 0, SalesData[[#This Row],[sales_quantity]] * SalesData[[#This Row],[Discount_price]], 0)</f>
        <v>245700</v>
      </c>
      <c r="P761" s="4">
        <f>((SalesData[[#This Row],[Sales with discount]]/SalesData[[#This Row],[total_revenue]])*100)/100</f>
        <v>0.9</v>
      </c>
      <c r="Q761" t="s">
        <v>38</v>
      </c>
      <c r="R761" s="9" t="s">
        <v>42</v>
      </c>
      <c r="S761" s="9" t="s">
        <v>30</v>
      </c>
      <c r="T761" s="10">
        <v>22181</v>
      </c>
      <c r="U761" s="9" t="s">
        <v>36</v>
      </c>
      <c r="V761" s="9" t="s">
        <v>40</v>
      </c>
      <c r="W761" s="9" t="s">
        <v>46</v>
      </c>
    </row>
    <row r="762" spans="1:23" x14ac:dyDescent="0.25">
      <c r="A762" s="1">
        <v>45070</v>
      </c>
      <c r="B762" s="9" t="s">
        <v>32</v>
      </c>
      <c r="C762" s="10">
        <v>950</v>
      </c>
      <c r="D762" s="9" t="s">
        <v>45</v>
      </c>
      <c r="E762" s="3">
        <v>3000</v>
      </c>
      <c r="F762" s="10">
        <v>51</v>
      </c>
      <c r="G762">
        <v>92</v>
      </c>
      <c r="H762" s="3">
        <v>7000</v>
      </c>
      <c r="I762" s="3">
        <f>SalesData[[#This Row],[cost_price]]*SalesData[[#This Row],[sales_quantity]]</f>
        <v>276000</v>
      </c>
      <c r="J762" s="3">
        <v>644000</v>
      </c>
      <c r="K762" s="4">
        <f>((SalesData[[#This Row],[Total Profit]]/SalesData[[#This Row],[total_revenue]])*100)/100</f>
        <v>0.5714285714285714</v>
      </c>
      <c r="L762" s="3">
        <f>SalesData[[#This Row],[total_revenue]]-SalesData[[#This Row],[Total Cost]]</f>
        <v>368000</v>
      </c>
      <c r="M762" s="4">
        <v>0.04</v>
      </c>
      <c r="N762" s="3">
        <v>6720</v>
      </c>
      <c r="O762" s="3">
        <f>IF(SalesData[[#This Row],[discount_given]] &gt; 0, SalesData[[#This Row],[sales_quantity]] * SalesData[[#This Row],[Discount_price]], 0)</f>
        <v>618240</v>
      </c>
      <c r="P762" s="4">
        <f>((SalesData[[#This Row],[Sales with discount]]/SalesData[[#This Row],[total_revenue]])*100)/100</f>
        <v>0.96</v>
      </c>
      <c r="Q762" t="s">
        <v>38</v>
      </c>
      <c r="R762" s="9" t="s">
        <v>29</v>
      </c>
      <c r="S762" s="9" t="s">
        <v>22</v>
      </c>
      <c r="T762" s="10">
        <v>21890</v>
      </c>
      <c r="U762" s="9" t="s">
        <v>36</v>
      </c>
      <c r="V762" s="9" t="s">
        <v>40</v>
      </c>
      <c r="W762" s="9" t="s">
        <v>25</v>
      </c>
    </row>
    <row r="763" spans="1:23" x14ac:dyDescent="0.25">
      <c r="A763" s="1">
        <v>44567</v>
      </c>
      <c r="B763" s="9" t="s">
        <v>32</v>
      </c>
      <c r="C763" s="10">
        <v>952</v>
      </c>
      <c r="D763" s="9" t="s">
        <v>48</v>
      </c>
      <c r="E763" s="3">
        <v>1500</v>
      </c>
      <c r="F763" s="10">
        <v>118</v>
      </c>
      <c r="G763">
        <v>58</v>
      </c>
      <c r="H763" s="3">
        <v>3500</v>
      </c>
      <c r="I763" s="3">
        <f>SalesData[[#This Row],[cost_price]]*SalesData[[#This Row],[sales_quantity]]</f>
        <v>87000</v>
      </c>
      <c r="J763" s="3">
        <v>203000</v>
      </c>
      <c r="K763" s="4">
        <f>((SalesData[[#This Row],[Total Profit]]/SalesData[[#This Row],[total_revenue]])*100)/100</f>
        <v>0.5714285714285714</v>
      </c>
      <c r="L763" s="3">
        <f>SalesData[[#This Row],[total_revenue]]-SalesData[[#This Row],[Total Cost]]</f>
        <v>116000</v>
      </c>
      <c r="M763" s="4">
        <v>0.06</v>
      </c>
      <c r="N763" s="3">
        <v>3290</v>
      </c>
      <c r="O763" s="3">
        <f>IF(SalesData[[#This Row],[discount_given]] &gt; 0, SalesData[[#This Row],[sales_quantity]] * SalesData[[#This Row],[Discount_price]], 0)</f>
        <v>190820</v>
      </c>
      <c r="P763" s="4">
        <f>((SalesData[[#This Row],[Sales with discount]]/SalesData[[#This Row],[total_revenue]])*100)/100</f>
        <v>0.94</v>
      </c>
      <c r="Q763" t="s">
        <v>33</v>
      </c>
      <c r="R763" s="9" t="s">
        <v>42</v>
      </c>
      <c r="S763" s="9" t="s">
        <v>35</v>
      </c>
      <c r="T763" s="10">
        <v>22783</v>
      </c>
      <c r="U763" s="9" t="s">
        <v>36</v>
      </c>
      <c r="V763" s="9" t="s">
        <v>40</v>
      </c>
      <c r="W763" s="9" t="s">
        <v>46</v>
      </c>
    </row>
    <row r="764" spans="1:23" x14ac:dyDescent="0.25">
      <c r="A764" s="1">
        <v>44592</v>
      </c>
      <c r="B764" s="9" t="s">
        <v>49</v>
      </c>
      <c r="C764" s="10">
        <v>953</v>
      </c>
      <c r="D764" s="9" t="s">
        <v>48</v>
      </c>
      <c r="E764" s="3">
        <v>1500</v>
      </c>
      <c r="F764" s="10">
        <v>23</v>
      </c>
      <c r="G764">
        <v>77</v>
      </c>
      <c r="H764" s="3">
        <v>3500</v>
      </c>
      <c r="I764" s="3">
        <f>SalesData[[#This Row],[cost_price]]*SalesData[[#This Row],[sales_quantity]]</f>
        <v>115500</v>
      </c>
      <c r="J764" s="3">
        <v>269500</v>
      </c>
      <c r="K764" s="4">
        <f>((SalesData[[#This Row],[Total Profit]]/SalesData[[#This Row],[total_revenue]])*100)/100</f>
        <v>0.5714285714285714</v>
      </c>
      <c r="L764" s="3">
        <f>SalesData[[#This Row],[total_revenue]]-SalesData[[#This Row],[Total Cost]]</f>
        <v>154000</v>
      </c>
      <c r="M764" s="4">
        <v>0.02</v>
      </c>
      <c r="N764" s="3">
        <v>3430</v>
      </c>
      <c r="O764" s="3">
        <f>IF(SalesData[[#This Row],[discount_given]] &gt; 0, SalesData[[#This Row],[sales_quantity]] * SalesData[[#This Row],[Discount_price]], 0)</f>
        <v>264110</v>
      </c>
      <c r="P764" s="4">
        <f>((SalesData[[#This Row],[Sales with discount]]/SalesData[[#This Row],[total_revenue]])*100)/100</f>
        <v>0.98</v>
      </c>
      <c r="Q764" t="s">
        <v>20</v>
      </c>
      <c r="R764" s="9" t="s">
        <v>29</v>
      </c>
      <c r="S764" s="9" t="s">
        <v>22</v>
      </c>
      <c r="T764" s="10">
        <v>22039</v>
      </c>
      <c r="U764" s="9" t="s">
        <v>23</v>
      </c>
      <c r="V764" s="9" t="s">
        <v>40</v>
      </c>
      <c r="W764" s="9" t="s">
        <v>46</v>
      </c>
    </row>
    <row r="765" spans="1:23" x14ac:dyDescent="0.25">
      <c r="A765" s="1">
        <v>44374</v>
      </c>
      <c r="B765" s="9" t="s">
        <v>41</v>
      </c>
      <c r="C765" s="10">
        <v>954</v>
      </c>
      <c r="D765" s="9" t="s">
        <v>51</v>
      </c>
      <c r="E765" s="3">
        <v>1000</v>
      </c>
      <c r="F765" s="10">
        <v>123</v>
      </c>
      <c r="G765">
        <v>94</v>
      </c>
      <c r="H765" s="3">
        <v>2500</v>
      </c>
      <c r="I765" s="3">
        <f>SalesData[[#This Row],[cost_price]]*SalesData[[#This Row],[sales_quantity]]</f>
        <v>94000</v>
      </c>
      <c r="J765" s="3">
        <v>235000</v>
      </c>
      <c r="K765" s="4">
        <f>((SalesData[[#This Row],[Total Profit]]/SalesData[[#This Row],[total_revenue]])*100)/100</f>
        <v>0.6</v>
      </c>
      <c r="L765" s="3">
        <f>SalesData[[#This Row],[total_revenue]]-SalesData[[#This Row],[Total Cost]]</f>
        <v>141000</v>
      </c>
      <c r="M765" s="4">
        <v>0.03</v>
      </c>
      <c r="N765" s="3">
        <v>2425</v>
      </c>
      <c r="O765" s="3">
        <f>IF(SalesData[[#This Row],[discount_given]] &gt; 0, SalesData[[#This Row],[sales_quantity]] * SalesData[[#This Row],[Discount_price]], 0)</f>
        <v>227950</v>
      </c>
      <c r="P765" s="4">
        <f>((SalesData[[#This Row],[Sales with discount]]/SalesData[[#This Row],[total_revenue]])*100)/100</f>
        <v>0.97</v>
      </c>
      <c r="Q765" t="s">
        <v>33</v>
      </c>
      <c r="R765" s="9" t="s">
        <v>21</v>
      </c>
      <c r="S765" s="9" t="s">
        <v>30</v>
      </c>
      <c r="T765" s="10">
        <v>21078</v>
      </c>
      <c r="U765" s="9" t="s">
        <v>36</v>
      </c>
      <c r="V765" s="9" t="s">
        <v>40</v>
      </c>
      <c r="W765" s="9" t="s">
        <v>25</v>
      </c>
    </row>
    <row r="766" spans="1:23" x14ac:dyDescent="0.25">
      <c r="A766" s="1">
        <v>45082</v>
      </c>
      <c r="B766" s="9" t="s">
        <v>41</v>
      </c>
      <c r="C766" s="10">
        <v>955</v>
      </c>
      <c r="D766" s="9" t="s">
        <v>45</v>
      </c>
      <c r="E766" s="3">
        <v>3000</v>
      </c>
      <c r="F766" s="10">
        <v>87</v>
      </c>
      <c r="G766">
        <v>99</v>
      </c>
      <c r="H766" s="3">
        <v>7000</v>
      </c>
      <c r="I766" s="3">
        <f>SalesData[[#This Row],[cost_price]]*SalesData[[#This Row],[sales_quantity]]</f>
        <v>297000</v>
      </c>
      <c r="J766" s="3">
        <v>693000</v>
      </c>
      <c r="K766" s="4">
        <f>((SalesData[[#This Row],[Total Profit]]/SalesData[[#This Row],[total_revenue]])*100)/100</f>
        <v>0.5714285714285714</v>
      </c>
      <c r="L766" s="3">
        <f>SalesData[[#This Row],[total_revenue]]-SalesData[[#This Row],[Total Cost]]</f>
        <v>396000</v>
      </c>
      <c r="M766" s="4">
        <v>0</v>
      </c>
      <c r="N766" s="3">
        <v>7000</v>
      </c>
      <c r="O766" s="3">
        <f>IF(SalesData[[#This Row],[discount_given]] &gt; 0, SalesData[[#This Row],[sales_quantity]] * SalesData[[#This Row],[Discount_price]], 0)</f>
        <v>0</v>
      </c>
      <c r="P766" s="4">
        <f>((SalesData[[#This Row],[Sales with discount]]/SalesData[[#This Row],[total_revenue]])*100)/100</f>
        <v>0</v>
      </c>
      <c r="Q766" t="s">
        <v>28</v>
      </c>
      <c r="R766" s="9" t="s">
        <v>42</v>
      </c>
      <c r="S766" s="9" t="s">
        <v>30</v>
      </c>
      <c r="T766" s="10">
        <v>22403</v>
      </c>
      <c r="U766" s="9" t="s">
        <v>36</v>
      </c>
      <c r="V766" s="9" t="s">
        <v>40</v>
      </c>
      <c r="W766" s="9" t="s">
        <v>31</v>
      </c>
    </row>
    <row r="767" spans="1:23" x14ac:dyDescent="0.25">
      <c r="A767" s="1">
        <v>45101</v>
      </c>
      <c r="B767" s="9" t="s">
        <v>32</v>
      </c>
      <c r="C767" s="10">
        <v>956</v>
      </c>
      <c r="D767" s="9" t="s">
        <v>45</v>
      </c>
      <c r="E767" s="3">
        <v>3000</v>
      </c>
      <c r="F767" s="10">
        <v>16</v>
      </c>
      <c r="G767">
        <v>91</v>
      </c>
      <c r="H767" s="3">
        <v>7000</v>
      </c>
      <c r="I767" s="3">
        <f>SalesData[[#This Row],[cost_price]]*SalesData[[#This Row],[sales_quantity]]</f>
        <v>273000</v>
      </c>
      <c r="J767" s="3">
        <v>637000</v>
      </c>
      <c r="K767" s="4">
        <f>((SalesData[[#This Row],[Total Profit]]/SalesData[[#This Row],[total_revenue]])*100)/100</f>
        <v>0.5714285714285714</v>
      </c>
      <c r="L767" s="3">
        <f>SalesData[[#This Row],[total_revenue]]-SalesData[[#This Row],[Total Cost]]</f>
        <v>364000</v>
      </c>
      <c r="M767" s="4">
        <v>0</v>
      </c>
      <c r="N767" s="3">
        <v>7000</v>
      </c>
      <c r="O767" s="3">
        <f>IF(SalesData[[#This Row],[discount_given]] &gt; 0, SalesData[[#This Row],[sales_quantity]] * SalesData[[#This Row],[Discount_price]], 0)</f>
        <v>0</v>
      </c>
      <c r="P767" s="4">
        <f>((SalesData[[#This Row],[Sales with discount]]/SalesData[[#This Row],[total_revenue]])*100)/100</f>
        <v>0</v>
      </c>
      <c r="Q767" t="s">
        <v>50</v>
      </c>
      <c r="R767" s="9" t="s">
        <v>29</v>
      </c>
      <c r="S767" s="9" t="s">
        <v>30</v>
      </c>
      <c r="T767" s="10">
        <v>21899</v>
      </c>
      <c r="U767" s="9" t="s">
        <v>36</v>
      </c>
      <c r="V767" s="9" t="s">
        <v>40</v>
      </c>
      <c r="W767" s="9" t="s">
        <v>25</v>
      </c>
    </row>
    <row r="768" spans="1:23" x14ac:dyDescent="0.25">
      <c r="A768" s="1">
        <v>44523</v>
      </c>
      <c r="B768" s="9" t="s">
        <v>43</v>
      </c>
      <c r="C768" s="10">
        <v>960</v>
      </c>
      <c r="D768" s="9" t="s">
        <v>48</v>
      </c>
      <c r="E768" s="3">
        <v>1500</v>
      </c>
      <c r="F768" s="10">
        <v>29</v>
      </c>
      <c r="G768">
        <v>58</v>
      </c>
      <c r="H768" s="3">
        <v>3500</v>
      </c>
      <c r="I768" s="3">
        <f>SalesData[[#This Row],[cost_price]]*SalesData[[#This Row],[sales_quantity]]</f>
        <v>87000</v>
      </c>
      <c r="J768" s="3">
        <v>203000</v>
      </c>
      <c r="K768" s="4">
        <f>((SalesData[[#This Row],[Total Profit]]/SalesData[[#This Row],[total_revenue]])*100)/100</f>
        <v>0.5714285714285714</v>
      </c>
      <c r="L768" s="3">
        <f>SalesData[[#This Row],[total_revenue]]-SalesData[[#This Row],[Total Cost]]</f>
        <v>116000</v>
      </c>
      <c r="M768" s="4">
        <v>0.1</v>
      </c>
      <c r="N768" s="3">
        <v>3150</v>
      </c>
      <c r="O768" s="3">
        <f>IF(SalesData[[#This Row],[discount_given]] &gt; 0, SalesData[[#This Row],[sales_quantity]] * SalesData[[#This Row],[Discount_price]], 0)</f>
        <v>182700</v>
      </c>
      <c r="P768" s="4">
        <f>((SalesData[[#This Row],[Sales with discount]]/SalesData[[#This Row],[total_revenue]])*100)/100</f>
        <v>0.9</v>
      </c>
      <c r="Q768" t="s">
        <v>38</v>
      </c>
      <c r="R768" s="9" t="s">
        <v>29</v>
      </c>
      <c r="S768" s="9" t="s">
        <v>22</v>
      </c>
      <c r="T768" s="10">
        <v>22119</v>
      </c>
      <c r="U768" s="9" t="s">
        <v>36</v>
      </c>
      <c r="V768" s="9" t="s">
        <v>40</v>
      </c>
      <c r="W768" s="9" t="s">
        <v>31</v>
      </c>
    </row>
    <row r="769" spans="1:23" x14ac:dyDescent="0.25">
      <c r="A769" s="1">
        <v>45269</v>
      </c>
      <c r="B769" s="9" t="s">
        <v>43</v>
      </c>
      <c r="C769" s="10">
        <v>961</v>
      </c>
      <c r="D769" s="9" t="s">
        <v>48</v>
      </c>
      <c r="E769" s="3">
        <v>1500</v>
      </c>
      <c r="F769" s="10">
        <v>119</v>
      </c>
      <c r="G769">
        <v>44</v>
      </c>
      <c r="H769" s="3">
        <v>3500</v>
      </c>
      <c r="I769" s="3">
        <f>SalesData[[#This Row],[cost_price]]*SalesData[[#This Row],[sales_quantity]]</f>
        <v>66000</v>
      </c>
      <c r="J769" s="3">
        <v>154000</v>
      </c>
      <c r="K769" s="4">
        <f>((SalesData[[#This Row],[Total Profit]]/SalesData[[#This Row],[total_revenue]])*100)/100</f>
        <v>0.5714285714285714</v>
      </c>
      <c r="L769" s="3">
        <f>SalesData[[#This Row],[total_revenue]]-SalesData[[#This Row],[Total Cost]]</f>
        <v>88000</v>
      </c>
      <c r="M769" s="4">
        <v>7.0000000000000007E-2</v>
      </c>
      <c r="N769" s="3">
        <v>3255</v>
      </c>
      <c r="O769" s="3">
        <f>IF(SalesData[[#This Row],[discount_given]] &gt; 0, SalesData[[#This Row],[sales_quantity]] * SalesData[[#This Row],[Discount_price]], 0)</f>
        <v>143220</v>
      </c>
      <c r="P769" s="4">
        <f>((SalesData[[#This Row],[Sales with discount]]/SalesData[[#This Row],[total_revenue]])*100)/100</f>
        <v>0.93</v>
      </c>
      <c r="Q769" t="s">
        <v>38</v>
      </c>
      <c r="R769" s="9" t="s">
        <v>29</v>
      </c>
      <c r="S769" s="9" t="s">
        <v>35</v>
      </c>
      <c r="T769" s="10">
        <v>22183</v>
      </c>
      <c r="U769" s="9" t="s">
        <v>36</v>
      </c>
      <c r="V769" s="9" t="s">
        <v>24</v>
      </c>
      <c r="W769" s="9" t="s">
        <v>31</v>
      </c>
    </row>
    <row r="770" spans="1:23" x14ac:dyDescent="0.25">
      <c r="A770" s="1">
        <v>44997</v>
      </c>
      <c r="B770" s="9" t="s">
        <v>49</v>
      </c>
      <c r="C770" s="10">
        <v>962</v>
      </c>
      <c r="D770" s="9" t="s">
        <v>51</v>
      </c>
      <c r="E770" s="3">
        <v>1000</v>
      </c>
      <c r="F770" s="10">
        <v>118</v>
      </c>
      <c r="G770">
        <v>3</v>
      </c>
      <c r="H770" s="3">
        <v>2500</v>
      </c>
      <c r="I770" s="3">
        <f>SalesData[[#This Row],[cost_price]]*SalesData[[#This Row],[sales_quantity]]</f>
        <v>3000</v>
      </c>
      <c r="J770" s="3">
        <v>7500</v>
      </c>
      <c r="K770" s="4">
        <f>((SalesData[[#This Row],[Total Profit]]/SalesData[[#This Row],[total_revenue]])*100)/100</f>
        <v>0.6</v>
      </c>
      <c r="L770" s="3">
        <f>SalesData[[#This Row],[total_revenue]]-SalesData[[#This Row],[Total Cost]]</f>
        <v>4500</v>
      </c>
      <c r="M770" s="4">
        <v>0.09</v>
      </c>
      <c r="N770" s="3">
        <v>2275</v>
      </c>
      <c r="O770" s="3">
        <f>IF(SalesData[[#This Row],[discount_given]] &gt; 0, SalesData[[#This Row],[sales_quantity]] * SalesData[[#This Row],[Discount_price]], 0)</f>
        <v>6825</v>
      </c>
      <c r="P770" s="4">
        <f>((SalesData[[#This Row],[Sales with discount]]/SalesData[[#This Row],[total_revenue]])*100)/100</f>
        <v>0.91</v>
      </c>
      <c r="Q770" t="s">
        <v>50</v>
      </c>
      <c r="R770" s="9" t="s">
        <v>29</v>
      </c>
      <c r="S770" s="9" t="s">
        <v>22</v>
      </c>
      <c r="T770" s="10">
        <v>21736</v>
      </c>
      <c r="U770" s="9" t="s">
        <v>23</v>
      </c>
      <c r="V770" s="9" t="s">
        <v>24</v>
      </c>
      <c r="W770" s="9" t="s">
        <v>46</v>
      </c>
    </row>
    <row r="771" spans="1:23" x14ac:dyDescent="0.25">
      <c r="A771" s="1">
        <v>45066</v>
      </c>
      <c r="B771" s="9" t="s">
        <v>18</v>
      </c>
      <c r="C771" s="10">
        <v>964</v>
      </c>
      <c r="D771" s="9" t="s">
        <v>45</v>
      </c>
      <c r="E771" s="3">
        <v>3000</v>
      </c>
      <c r="F771" s="10">
        <v>29</v>
      </c>
      <c r="G771">
        <v>72</v>
      </c>
      <c r="H771" s="3">
        <v>7000</v>
      </c>
      <c r="I771" s="3">
        <f>SalesData[[#This Row],[cost_price]]*SalesData[[#This Row],[sales_quantity]]</f>
        <v>216000</v>
      </c>
      <c r="J771" s="3">
        <v>504000</v>
      </c>
      <c r="K771" s="4">
        <f>((SalesData[[#This Row],[Total Profit]]/SalesData[[#This Row],[total_revenue]])*100)/100</f>
        <v>0.5714285714285714</v>
      </c>
      <c r="L771" s="3">
        <f>SalesData[[#This Row],[total_revenue]]-SalesData[[#This Row],[Total Cost]]</f>
        <v>288000</v>
      </c>
      <c r="M771" s="4">
        <v>0</v>
      </c>
      <c r="N771" s="3">
        <v>7000</v>
      </c>
      <c r="O771" s="3">
        <f>IF(SalesData[[#This Row],[discount_given]] &gt; 0, SalesData[[#This Row],[sales_quantity]] * SalesData[[#This Row],[Discount_price]], 0)</f>
        <v>0</v>
      </c>
      <c r="P771" s="4">
        <f>((SalesData[[#This Row],[Sales with discount]]/SalesData[[#This Row],[total_revenue]])*100)/100</f>
        <v>0</v>
      </c>
      <c r="Q771" t="s">
        <v>33</v>
      </c>
      <c r="R771" s="9" t="s">
        <v>21</v>
      </c>
      <c r="S771" s="9" t="s">
        <v>35</v>
      </c>
      <c r="T771" s="10">
        <v>21839</v>
      </c>
      <c r="U771" s="9" t="s">
        <v>36</v>
      </c>
      <c r="V771" s="9" t="s">
        <v>40</v>
      </c>
      <c r="W771" s="9" t="s">
        <v>31</v>
      </c>
    </row>
    <row r="772" spans="1:23" x14ac:dyDescent="0.25">
      <c r="A772" s="1">
        <v>44796</v>
      </c>
      <c r="B772" s="9" t="s">
        <v>44</v>
      </c>
      <c r="C772" s="10">
        <v>965</v>
      </c>
      <c r="D772" s="9" t="s">
        <v>51</v>
      </c>
      <c r="E772" s="3">
        <v>1000</v>
      </c>
      <c r="F772" s="10">
        <v>146</v>
      </c>
      <c r="G772">
        <v>37</v>
      </c>
      <c r="H772" s="3">
        <v>2500</v>
      </c>
      <c r="I772" s="3">
        <f>SalesData[[#This Row],[cost_price]]*SalesData[[#This Row],[sales_quantity]]</f>
        <v>37000</v>
      </c>
      <c r="J772" s="3">
        <v>92500</v>
      </c>
      <c r="K772" s="4">
        <f>((SalesData[[#This Row],[Total Profit]]/SalesData[[#This Row],[total_revenue]])*100)/100</f>
        <v>0.6</v>
      </c>
      <c r="L772" s="3">
        <f>SalesData[[#This Row],[total_revenue]]-SalesData[[#This Row],[Total Cost]]</f>
        <v>55500</v>
      </c>
      <c r="M772" s="4">
        <v>0.02</v>
      </c>
      <c r="N772" s="3">
        <v>2450</v>
      </c>
      <c r="O772" s="3">
        <f>IF(SalesData[[#This Row],[discount_given]] &gt; 0, SalesData[[#This Row],[sales_quantity]] * SalesData[[#This Row],[Discount_price]], 0)</f>
        <v>90650</v>
      </c>
      <c r="P772" s="4">
        <f>((SalesData[[#This Row],[Sales with discount]]/SalesData[[#This Row],[total_revenue]])*100)/100</f>
        <v>0.98</v>
      </c>
      <c r="Q772" t="s">
        <v>33</v>
      </c>
      <c r="R772" s="9" t="s">
        <v>29</v>
      </c>
      <c r="S772" s="9" t="s">
        <v>22</v>
      </c>
      <c r="T772" s="10">
        <v>22752</v>
      </c>
      <c r="U772" s="9" t="s">
        <v>23</v>
      </c>
      <c r="V772" s="9" t="s">
        <v>40</v>
      </c>
      <c r="W772" s="9" t="s">
        <v>25</v>
      </c>
    </row>
    <row r="773" spans="1:23" x14ac:dyDescent="0.25">
      <c r="A773" s="1">
        <v>44849</v>
      </c>
      <c r="B773" s="9" t="s">
        <v>47</v>
      </c>
      <c r="C773" s="10">
        <v>968</v>
      </c>
      <c r="D773" s="9" t="s">
        <v>19</v>
      </c>
      <c r="E773" s="3">
        <v>2500</v>
      </c>
      <c r="F773" s="10">
        <v>53</v>
      </c>
      <c r="G773">
        <v>41</v>
      </c>
      <c r="H773" s="3">
        <v>5000</v>
      </c>
      <c r="I773" s="3">
        <f>SalesData[[#This Row],[cost_price]]*SalesData[[#This Row],[sales_quantity]]</f>
        <v>102500</v>
      </c>
      <c r="J773" s="3">
        <v>205000</v>
      </c>
      <c r="K773" s="4">
        <f>((SalesData[[#This Row],[Total Profit]]/SalesData[[#This Row],[total_revenue]])*100)/100</f>
        <v>0.5</v>
      </c>
      <c r="L773" s="3">
        <f>SalesData[[#This Row],[total_revenue]]-SalesData[[#This Row],[Total Cost]]</f>
        <v>102500</v>
      </c>
      <c r="M773" s="4">
        <v>0.06</v>
      </c>
      <c r="N773" s="3">
        <v>4700</v>
      </c>
      <c r="O773" s="3">
        <f>IF(SalesData[[#This Row],[discount_given]] &gt; 0, SalesData[[#This Row],[sales_quantity]] * SalesData[[#This Row],[Discount_price]], 0)</f>
        <v>192700</v>
      </c>
      <c r="P773" s="4">
        <f>((SalesData[[#This Row],[Sales with discount]]/SalesData[[#This Row],[total_revenue]])*100)/100</f>
        <v>0.94</v>
      </c>
      <c r="Q773" t="s">
        <v>28</v>
      </c>
      <c r="R773" s="9" t="s">
        <v>29</v>
      </c>
      <c r="S773" s="9" t="s">
        <v>22</v>
      </c>
      <c r="T773" s="10">
        <v>21776</v>
      </c>
      <c r="U773" s="9" t="s">
        <v>23</v>
      </c>
      <c r="V773" s="9" t="s">
        <v>24</v>
      </c>
      <c r="W773" s="9" t="s">
        <v>31</v>
      </c>
    </row>
    <row r="774" spans="1:23" x14ac:dyDescent="0.25">
      <c r="A774" s="1">
        <v>45198</v>
      </c>
      <c r="B774" s="9" t="s">
        <v>44</v>
      </c>
      <c r="C774" s="10">
        <v>970</v>
      </c>
      <c r="D774" s="9" t="s">
        <v>51</v>
      </c>
      <c r="E774" s="3">
        <v>1000</v>
      </c>
      <c r="F774" s="10">
        <v>55</v>
      </c>
      <c r="G774">
        <v>87</v>
      </c>
      <c r="H774" s="3">
        <v>2500</v>
      </c>
      <c r="I774" s="3">
        <f>SalesData[[#This Row],[cost_price]]*SalesData[[#This Row],[sales_quantity]]</f>
        <v>87000</v>
      </c>
      <c r="J774" s="3">
        <v>217500</v>
      </c>
      <c r="K774" s="4">
        <f>((SalesData[[#This Row],[Total Profit]]/SalesData[[#This Row],[total_revenue]])*100)/100</f>
        <v>0.6</v>
      </c>
      <c r="L774" s="3">
        <f>SalesData[[#This Row],[total_revenue]]-SalesData[[#This Row],[Total Cost]]</f>
        <v>130500</v>
      </c>
      <c r="M774" s="4">
        <v>0.08</v>
      </c>
      <c r="N774" s="3">
        <v>2300</v>
      </c>
      <c r="O774" s="3">
        <f>IF(SalesData[[#This Row],[discount_given]] &gt; 0, SalesData[[#This Row],[sales_quantity]] * SalesData[[#This Row],[Discount_price]], 0)</f>
        <v>200100</v>
      </c>
      <c r="P774" s="4">
        <f>((SalesData[[#This Row],[Sales with discount]]/SalesData[[#This Row],[total_revenue]])*100)/100</f>
        <v>0.92</v>
      </c>
      <c r="Q774" t="s">
        <v>28</v>
      </c>
      <c r="R774" s="9" t="s">
        <v>42</v>
      </c>
      <c r="S774" s="9" t="s">
        <v>22</v>
      </c>
      <c r="T774" s="10">
        <v>21238</v>
      </c>
      <c r="U774" s="9" t="s">
        <v>23</v>
      </c>
      <c r="V774" s="9" t="s">
        <v>39</v>
      </c>
      <c r="W774" s="9" t="s">
        <v>46</v>
      </c>
    </row>
    <row r="775" spans="1:23" x14ac:dyDescent="0.25">
      <c r="A775" s="1">
        <v>44748</v>
      </c>
      <c r="B775" s="9" t="s">
        <v>44</v>
      </c>
      <c r="C775" s="10">
        <v>972</v>
      </c>
      <c r="D775" s="9" t="s">
        <v>45</v>
      </c>
      <c r="E775" s="3">
        <v>3000</v>
      </c>
      <c r="F775" s="10">
        <v>125</v>
      </c>
      <c r="G775">
        <v>52</v>
      </c>
      <c r="H775" s="3">
        <v>7000</v>
      </c>
      <c r="I775" s="3">
        <f>SalesData[[#This Row],[cost_price]]*SalesData[[#This Row],[sales_quantity]]</f>
        <v>156000</v>
      </c>
      <c r="J775" s="3">
        <v>364000</v>
      </c>
      <c r="K775" s="4">
        <f>((SalesData[[#This Row],[Total Profit]]/SalesData[[#This Row],[total_revenue]])*100)/100</f>
        <v>0.5714285714285714</v>
      </c>
      <c r="L775" s="3">
        <f>SalesData[[#This Row],[total_revenue]]-SalesData[[#This Row],[Total Cost]]</f>
        <v>208000</v>
      </c>
      <c r="M775" s="4">
        <v>0.06</v>
      </c>
      <c r="N775" s="3">
        <v>6580</v>
      </c>
      <c r="O775" s="3">
        <f>IF(SalesData[[#This Row],[discount_given]] &gt; 0, SalesData[[#This Row],[sales_quantity]] * SalesData[[#This Row],[Discount_price]], 0)</f>
        <v>342160</v>
      </c>
      <c r="P775" s="4">
        <f>((SalesData[[#This Row],[Sales with discount]]/SalesData[[#This Row],[total_revenue]])*100)/100</f>
        <v>0.94</v>
      </c>
      <c r="Q775" t="s">
        <v>33</v>
      </c>
      <c r="R775" s="9" t="s">
        <v>21</v>
      </c>
      <c r="S775" s="9" t="s">
        <v>30</v>
      </c>
      <c r="T775" s="10">
        <v>22741</v>
      </c>
      <c r="U775" s="9" t="s">
        <v>36</v>
      </c>
      <c r="V775" s="9" t="s">
        <v>39</v>
      </c>
      <c r="W775" s="9" t="s">
        <v>46</v>
      </c>
    </row>
    <row r="776" spans="1:23" x14ac:dyDescent="0.25">
      <c r="A776" s="1">
        <v>44492</v>
      </c>
      <c r="B776" s="9" t="s">
        <v>49</v>
      </c>
      <c r="C776" s="10">
        <v>973</v>
      </c>
      <c r="D776" s="9" t="s">
        <v>51</v>
      </c>
      <c r="E776" s="3">
        <v>1000</v>
      </c>
      <c r="F776" s="10">
        <v>146</v>
      </c>
      <c r="G776">
        <v>85</v>
      </c>
      <c r="H776" s="3">
        <v>2500</v>
      </c>
      <c r="I776" s="3">
        <f>SalesData[[#This Row],[cost_price]]*SalesData[[#This Row],[sales_quantity]]</f>
        <v>85000</v>
      </c>
      <c r="J776" s="3">
        <v>212500</v>
      </c>
      <c r="K776" s="4">
        <f>((SalesData[[#This Row],[Total Profit]]/SalesData[[#This Row],[total_revenue]])*100)/100</f>
        <v>0.6</v>
      </c>
      <c r="L776" s="3">
        <f>SalesData[[#This Row],[total_revenue]]-SalesData[[#This Row],[Total Cost]]</f>
        <v>127500</v>
      </c>
      <c r="M776" s="4">
        <v>0.09</v>
      </c>
      <c r="N776" s="3">
        <v>2275</v>
      </c>
      <c r="O776" s="3">
        <f>IF(SalesData[[#This Row],[discount_given]] &gt; 0, SalesData[[#This Row],[sales_quantity]] * SalesData[[#This Row],[Discount_price]], 0)</f>
        <v>193375</v>
      </c>
      <c r="P776" s="4">
        <f>((SalesData[[#This Row],[Sales with discount]]/SalesData[[#This Row],[total_revenue]])*100)/100</f>
        <v>0.91</v>
      </c>
      <c r="Q776" t="s">
        <v>38</v>
      </c>
      <c r="R776" s="9" t="s">
        <v>34</v>
      </c>
      <c r="S776" s="9" t="s">
        <v>22</v>
      </c>
      <c r="T776" s="10">
        <v>21339</v>
      </c>
      <c r="U776" s="9" t="s">
        <v>36</v>
      </c>
      <c r="V776" s="9" t="s">
        <v>24</v>
      </c>
      <c r="W776" s="9" t="s">
        <v>46</v>
      </c>
    </row>
    <row r="777" spans="1:23" x14ac:dyDescent="0.25">
      <c r="A777" s="1">
        <v>44689</v>
      </c>
      <c r="B777" s="9" t="s">
        <v>52</v>
      </c>
      <c r="C777" s="10">
        <v>974</v>
      </c>
      <c r="D777" s="9" t="s">
        <v>51</v>
      </c>
      <c r="E777" s="3">
        <v>1000</v>
      </c>
      <c r="F777" s="10">
        <v>108</v>
      </c>
      <c r="G777">
        <v>93</v>
      </c>
      <c r="H777" s="3">
        <v>2500</v>
      </c>
      <c r="I777" s="3">
        <f>SalesData[[#This Row],[cost_price]]*SalesData[[#This Row],[sales_quantity]]</f>
        <v>93000</v>
      </c>
      <c r="J777" s="3">
        <v>232500</v>
      </c>
      <c r="K777" s="4">
        <f>((SalesData[[#This Row],[Total Profit]]/SalesData[[#This Row],[total_revenue]])*100)/100</f>
        <v>0.6</v>
      </c>
      <c r="L777" s="3">
        <f>SalesData[[#This Row],[total_revenue]]-SalesData[[#This Row],[Total Cost]]</f>
        <v>139500</v>
      </c>
      <c r="M777" s="4">
        <v>0.1</v>
      </c>
      <c r="N777" s="3">
        <v>2250</v>
      </c>
      <c r="O777" s="3">
        <f>IF(SalesData[[#This Row],[discount_given]] &gt; 0, SalesData[[#This Row],[sales_quantity]] * SalesData[[#This Row],[Discount_price]], 0)</f>
        <v>209250</v>
      </c>
      <c r="P777" s="4">
        <f>((SalesData[[#This Row],[Sales with discount]]/SalesData[[#This Row],[total_revenue]])*100)/100</f>
        <v>0.9</v>
      </c>
      <c r="Q777" t="s">
        <v>38</v>
      </c>
      <c r="R777" s="9" t="s">
        <v>21</v>
      </c>
      <c r="S777" s="9" t="s">
        <v>30</v>
      </c>
      <c r="T777" s="10">
        <v>21253</v>
      </c>
      <c r="U777" s="9" t="s">
        <v>23</v>
      </c>
      <c r="V777" s="9" t="s">
        <v>39</v>
      </c>
      <c r="W777" s="9" t="s">
        <v>46</v>
      </c>
    </row>
    <row r="778" spans="1:23" x14ac:dyDescent="0.25">
      <c r="A778" s="1">
        <v>45266</v>
      </c>
      <c r="B778" s="9" t="s">
        <v>54</v>
      </c>
      <c r="C778" s="10">
        <v>975</v>
      </c>
      <c r="D778" s="9" t="s">
        <v>48</v>
      </c>
      <c r="E778" s="3">
        <v>1500</v>
      </c>
      <c r="F778" s="10">
        <v>49</v>
      </c>
      <c r="G778">
        <v>12</v>
      </c>
      <c r="H778" s="3">
        <v>3500</v>
      </c>
      <c r="I778" s="3">
        <f>SalesData[[#This Row],[cost_price]]*SalesData[[#This Row],[sales_quantity]]</f>
        <v>18000</v>
      </c>
      <c r="J778" s="3">
        <v>42000</v>
      </c>
      <c r="K778" s="4">
        <f>((SalesData[[#This Row],[Total Profit]]/SalesData[[#This Row],[total_revenue]])*100)/100</f>
        <v>0.5714285714285714</v>
      </c>
      <c r="L778" s="3">
        <f>SalesData[[#This Row],[total_revenue]]-SalesData[[#This Row],[Total Cost]]</f>
        <v>24000</v>
      </c>
      <c r="M778" s="4">
        <v>0.1</v>
      </c>
      <c r="N778" s="3">
        <v>3150</v>
      </c>
      <c r="O778" s="3">
        <f>IF(SalesData[[#This Row],[discount_given]] &gt; 0, SalesData[[#This Row],[sales_quantity]] * SalesData[[#This Row],[Discount_price]], 0)</f>
        <v>37800</v>
      </c>
      <c r="P778" s="4">
        <f>((SalesData[[#This Row],[Sales with discount]]/SalesData[[#This Row],[total_revenue]])*100)/100</f>
        <v>0.9</v>
      </c>
      <c r="Q778" t="s">
        <v>20</v>
      </c>
      <c r="R778" s="9" t="s">
        <v>34</v>
      </c>
      <c r="S778" s="9" t="s">
        <v>35</v>
      </c>
      <c r="T778" s="10">
        <v>21384</v>
      </c>
      <c r="U778" s="9" t="s">
        <v>23</v>
      </c>
      <c r="V778" s="9" t="s">
        <v>24</v>
      </c>
      <c r="W778" s="9" t="s">
        <v>46</v>
      </c>
    </row>
    <row r="779" spans="1:23" x14ac:dyDescent="0.25">
      <c r="A779" s="1">
        <v>44948</v>
      </c>
      <c r="B779" s="9" t="s">
        <v>32</v>
      </c>
      <c r="C779" s="10">
        <v>976</v>
      </c>
      <c r="D779" s="9" t="s">
        <v>48</v>
      </c>
      <c r="E779" s="3">
        <v>1500</v>
      </c>
      <c r="F779" s="10">
        <v>44</v>
      </c>
      <c r="G779">
        <v>15</v>
      </c>
      <c r="H779" s="3">
        <v>3500</v>
      </c>
      <c r="I779" s="3">
        <f>SalesData[[#This Row],[cost_price]]*SalesData[[#This Row],[sales_quantity]]</f>
        <v>22500</v>
      </c>
      <c r="J779" s="3">
        <v>52500</v>
      </c>
      <c r="K779" s="4">
        <f>((SalesData[[#This Row],[Total Profit]]/SalesData[[#This Row],[total_revenue]])*100)/100</f>
        <v>0.5714285714285714</v>
      </c>
      <c r="L779" s="3">
        <f>SalesData[[#This Row],[total_revenue]]-SalesData[[#This Row],[Total Cost]]</f>
        <v>30000</v>
      </c>
      <c r="M779" s="4">
        <v>0</v>
      </c>
      <c r="N779" s="3">
        <v>3500</v>
      </c>
      <c r="O779" s="3">
        <f>IF(SalesData[[#This Row],[discount_given]] &gt; 0, SalesData[[#This Row],[sales_quantity]] * SalesData[[#This Row],[Discount_price]], 0)</f>
        <v>0</v>
      </c>
      <c r="P779" s="4">
        <f>((SalesData[[#This Row],[Sales with discount]]/SalesData[[#This Row],[total_revenue]])*100)/100</f>
        <v>0</v>
      </c>
      <c r="Q779" t="s">
        <v>20</v>
      </c>
      <c r="R779" s="9" t="s">
        <v>42</v>
      </c>
      <c r="S779" s="9" t="s">
        <v>35</v>
      </c>
      <c r="T779" s="10">
        <v>21450</v>
      </c>
      <c r="U779" s="9" t="s">
        <v>36</v>
      </c>
      <c r="V779" s="9" t="s">
        <v>40</v>
      </c>
      <c r="W779" s="9" t="s">
        <v>25</v>
      </c>
    </row>
    <row r="780" spans="1:23" x14ac:dyDescent="0.25">
      <c r="A780" s="1">
        <v>45177</v>
      </c>
      <c r="B780" s="9" t="s">
        <v>37</v>
      </c>
      <c r="C780" s="10">
        <v>977</v>
      </c>
      <c r="D780" s="9" t="s">
        <v>51</v>
      </c>
      <c r="E780" s="3">
        <v>1000</v>
      </c>
      <c r="F780" s="10">
        <v>52</v>
      </c>
      <c r="G780">
        <v>80</v>
      </c>
      <c r="H780" s="3">
        <v>2500</v>
      </c>
      <c r="I780" s="3">
        <f>SalesData[[#This Row],[cost_price]]*SalesData[[#This Row],[sales_quantity]]</f>
        <v>80000</v>
      </c>
      <c r="J780" s="3">
        <v>200000</v>
      </c>
      <c r="K780" s="4">
        <f>((SalesData[[#This Row],[Total Profit]]/SalesData[[#This Row],[total_revenue]])*100)/100</f>
        <v>0.6</v>
      </c>
      <c r="L780" s="3">
        <f>SalesData[[#This Row],[total_revenue]]-SalesData[[#This Row],[Total Cost]]</f>
        <v>120000</v>
      </c>
      <c r="M780" s="4">
        <v>0.05</v>
      </c>
      <c r="N780" s="3">
        <v>2375</v>
      </c>
      <c r="O780" s="3">
        <f>IF(SalesData[[#This Row],[discount_given]] &gt; 0, SalesData[[#This Row],[sales_quantity]] * SalesData[[#This Row],[Discount_price]], 0)</f>
        <v>190000</v>
      </c>
      <c r="P780" s="4">
        <f>((SalesData[[#This Row],[Sales with discount]]/SalesData[[#This Row],[total_revenue]])*100)/100</f>
        <v>0.95</v>
      </c>
      <c r="Q780" t="s">
        <v>50</v>
      </c>
      <c r="R780" s="9" t="s">
        <v>21</v>
      </c>
      <c r="S780" s="9" t="s">
        <v>30</v>
      </c>
      <c r="T780" s="10">
        <v>22665</v>
      </c>
      <c r="U780" s="9" t="s">
        <v>23</v>
      </c>
      <c r="V780" s="9" t="s">
        <v>40</v>
      </c>
      <c r="W780" s="9" t="s">
        <v>31</v>
      </c>
    </row>
    <row r="781" spans="1:23" x14ac:dyDescent="0.25">
      <c r="A781" s="1">
        <v>44565</v>
      </c>
      <c r="B781" s="9" t="s">
        <v>26</v>
      </c>
      <c r="C781" s="10">
        <v>978</v>
      </c>
      <c r="D781" s="9" t="s">
        <v>48</v>
      </c>
      <c r="E781" s="3">
        <v>1500</v>
      </c>
      <c r="F781" s="10">
        <v>116</v>
      </c>
      <c r="G781">
        <v>81</v>
      </c>
      <c r="H781" s="3">
        <v>3500</v>
      </c>
      <c r="I781" s="3">
        <f>SalesData[[#This Row],[cost_price]]*SalesData[[#This Row],[sales_quantity]]</f>
        <v>121500</v>
      </c>
      <c r="J781" s="3">
        <v>283500</v>
      </c>
      <c r="K781" s="4">
        <f>((SalesData[[#This Row],[Total Profit]]/SalesData[[#This Row],[total_revenue]])*100)/100</f>
        <v>0.5714285714285714</v>
      </c>
      <c r="L781" s="3">
        <f>SalesData[[#This Row],[total_revenue]]-SalesData[[#This Row],[Total Cost]]</f>
        <v>162000</v>
      </c>
      <c r="M781" s="4">
        <v>0</v>
      </c>
      <c r="N781" s="3">
        <v>3500</v>
      </c>
      <c r="O781" s="3">
        <f>IF(SalesData[[#This Row],[discount_given]] &gt; 0, SalesData[[#This Row],[sales_quantity]] * SalesData[[#This Row],[Discount_price]], 0)</f>
        <v>0</v>
      </c>
      <c r="P781" s="4">
        <f>((SalesData[[#This Row],[Sales with discount]]/SalesData[[#This Row],[total_revenue]])*100)/100</f>
        <v>0</v>
      </c>
      <c r="Q781" t="s">
        <v>33</v>
      </c>
      <c r="R781" s="9" t="s">
        <v>42</v>
      </c>
      <c r="S781" s="9" t="s">
        <v>35</v>
      </c>
      <c r="T781" s="10">
        <v>22196</v>
      </c>
      <c r="U781" s="9" t="s">
        <v>36</v>
      </c>
      <c r="V781" s="9" t="s">
        <v>39</v>
      </c>
      <c r="W781" s="9" t="s">
        <v>25</v>
      </c>
    </row>
    <row r="782" spans="1:23" x14ac:dyDescent="0.25">
      <c r="A782" s="1">
        <v>44680</v>
      </c>
      <c r="B782" s="9" t="s">
        <v>37</v>
      </c>
      <c r="C782" s="10">
        <v>981</v>
      </c>
      <c r="D782" s="9" t="s">
        <v>27</v>
      </c>
      <c r="E782" s="3">
        <v>1500</v>
      </c>
      <c r="F782" s="10">
        <v>124</v>
      </c>
      <c r="G782">
        <v>61</v>
      </c>
      <c r="H782" s="3">
        <v>3000</v>
      </c>
      <c r="I782" s="3">
        <f>SalesData[[#This Row],[cost_price]]*SalesData[[#This Row],[sales_quantity]]</f>
        <v>91500</v>
      </c>
      <c r="J782" s="3">
        <v>183000</v>
      </c>
      <c r="K782" s="4">
        <f>((SalesData[[#This Row],[Total Profit]]/SalesData[[#This Row],[total_revenue]])*100)/100</f>
        <v>0.5</v>
      </c>
      <c r="L782" s="3">
        <f>SalesData[[#This Row],[total_revenue]]-SalesData[[#This Row],[Total Cost]]</f>
        <v>91500</v>
      </c>
      <c r="M782" s="4">
        <v>0</v>
      </c>
      <c r="N782" s="3">
        <v>3000</v>
      </c>
      <c r="O782" s="3">
        <f>IF(SalesData[[#This Row],[discount_given]] &gt; 0, SalesData[[#This Row],[sales_quantity]] * SalesData[[#This Row],[Discount_price]], 0)</f>
        <v>0</v>
      </c>
      <c r="P782" s="4">
        <f>((SalesData[[#This Row],[Sales with discount]]/SalesData[[#This Row],[total_revenue]])*100)/100</f>
        <v>0</v>
      </c>
      <c r="Q782" t="s">
        <v>38</v>
      </c>
      <c r="R782" s="9" t="s">
        <v>29</v>
      </c>
      <c r="S782" s="9" t="s">
        <v>35</v>
      </c>
      <c r="T782" s="10">
        <v>22950</v>
      </c>
      <c r="U782" s="9" t="s">
        <v>36</v>
      </c>
      <c r="V782" s="9" t="s">
        <v>39</v>
      </c>
      <c r="W782" s="9" t="s">
        <v>25</v>
      </c>
    </row>
    <row r="783" spans="1:23" x14ac:dyDescent="0.25">
      <c r="A783" s="1">
        <v>45153</v>
      </c>
      <c r="B783" s="9" t="s">
        <v>54</v>
      </c>
      <c r="C783" s="10">
        <v>982</v>
      </c>
      <c r="D783" s="9" t="s">
        <v>19</v>
      </c>
      <c r="E783" s="3">
        <v>2500</v>
      </c>
      <c r="F783" s="10">
        <v>100</v>
      </c>
      <c r="G783">
        <v>39</v>
      </c>
      <c r="H783" s="3">
        <v>5000</v>
      </c>
      <c r="I783" s="3">
        <f>SalesData[[#This Row],[cost_price]]*SalesData[[#This Row],[sales_quantity]]</f>
        <v>97500</v>
      </c>
      <c r="J783" s="3">
        <v>195000</v>
      </c>
      <c r="K783" s="4">
        <f>((SalesData[[#This Row],[Total Profit]]/SalesData[[#This Row],[total_revenue]])*100)/100</f>
        <v>0.5</v>
      </c>
      <c r="L783" s="3">
        <f>SalesData[[#This Row],[total_revenue]]-SalesData[[#This Row],[Total Cost]]</f>
        <v>97500</v>
      </c>
      <c r="M783" s="4">
        <v>0.04</v>
      </c>
      <c r="N783" s="3">
        <v>4800</v>
      </c>
      <c r="O783" s="3">
        <f>IF(SalesData[[#This Row],[discount_given]] &gt; 0, SalesData[[#This Row],[sales_quantity]] * SalesData[[#This Row],[Discount_price]], 0)</f>
        <v>187200</v>
      </c>
      <c r="P783" s="4">
        <f>((SalesData[[#This Row],[Sales with discount]]/SalesData[[#This Row],[total_revenue]])*100)/100</f>
        <v>0.96</v>
      </c>
      <c r="Q783" t="s">
        <v>38</v>
      </c>
      <c r="R783" s="9" t="s">
        <v>21</v>
      </c>
      <c r="S783" s="9" t="s">
        <v>35</v>
      </c>
      <c r="T783" s="10">
        <v>21030</v>
      </c>
      <c r="U783" s="9" t="s">
        <v>23</v>
      </c>
      <c r="V783" s="9" t="s">
        <v>40</v>
      </c>
      <c r="W783" s="9" t="s">
        <v>25</v>
      </c>
    </row>
    <row r="784" spans="1:23" x14ac:dyDescent="0.25">
      <c r="A784" s="1">
        <v>45024</v>
      </c>
      <c r="B784" s="9" t="s">
        <v>43</v>
      </c>
      <c r="C784" s="10">
        <v>983</v>
      </c>
      <c r="D784" s="9" t="s">
        <v>27</v>
      </c>
      <c r="E784" s="3">
        <v>1500</v>
      </c>
      <c r="F784" s="10">
        <v>89</v>
      </c>
      <c r="G784">
        <v>23</v>
      </c>
      <c r="H784" s="3">
        <v>3000</v>
      </c>
      <c r="I784" s="3">
        <f>SalesData[[#This Row],[cost_price]]*SalesData[[#This Row],[sales_quantity]]</f>
        <v>34500</v>
      </c>
      <c r="J784" s="3">
        <v>69000</v>
      </c>
      <c r="K784" s="4">
        <f>((SalesData[[#This Row],[Total Profit]]/SalesData[[#This Row],[total_revenue]])*100)/100</f>
        <v>0.5</v>
      </c>
      <c r="L784" s="3">
        <f>SalesData[[#This Row],[total_revenue]]-SalesData[[#This Row],[Total Cost]]</f>
        <v>34500</v>
      </c>
      <c r="M784" s="4">
        <v>0</v>
      </c>
      <c r="N784" s="3">
        <v>3000</v>
      </c>
      <c r="O784" s="3">
        <f>IF(SalesData[[#This Row],[discount_given]] &gt; 0, SalesData[[#This Row],[sales_quantity]] * SalesData[[#This Row],[Discount_price]], 0)</f>
        <v>0</v>
      </c>
      <c r="P784" s="4">
        <f>((SalesData[[#This Row],[Sales with discount]]/SalesData[[#This Row],[total_revenue]])*100)/100</f>
        <v>0</v>
      </c>
      <c r="Q784" t="s">
        <v>33</v>
      </c>
      <c r="R784" s="9" t="s">
        <v>42</v>
      </c>
      <c r="S784" s="9" t="s">
        <v>22</v>
      </c>
      <c r="T784" s="10">
        <v>22500</v>
      </c>
      <c r="U784" s="9" t="s">
        <v>23</v>
      </c>
      <c r="V784" s="9" t="s">
        <v>24</v>
      </c>
      <c r="W784" s="9" t="s">
        <v>25</v>
      </c>
    </row>
    <row r="785" spans="1:23" x14ac:dyDescent="0.25">
      <c r="A785" s="1">
        <v>44487</v>
      </c>
      <c r="B785" s="9" t="s">
        <v>52</v>
      </c>
      <c r="C785" s="10">
        <v>987</v>
      </c>
      <c r="D785" s="9" t="s">
        <v>51</v>
      </c>
      <c r="E785" s="3">
        <v>1000</v>
      </c>
      <c r="F785" s="10">
        <v>34</v>
      </c>
      <c r="G785">
        <v>19</v>
      </c>
      <c r="H785" s="3">
        <v>2500</v>
      </c>
      <c r="I785" s="3">
        <f>SalesData[[#This Row],[cost_price]]*SalesData[[#This Row],[sales_quantity]]</f>
        <v>19000</v>
      </c>
      <c r="J785" s="3">
        <v>47500</v>
      </c>
      <c r="K785" s="4">
        <f>((SalesData[[#This Row],[Total Profit]]/SalesData[[#This Row],[total_revenue]])*100)/100</f>
        <v>0.6</v>
      </c>
      <c r="L785" s="3">
        <f>SalesData[[#This Row],[total_revenue]]-SalesData[[#This Row],[Total Cost]]</f>
        <v>28500</v>
      </c>
      <c r="M785" s="4">
        <v>0.04</v>
      </c>
      <c r="N785" s="3">
        <v>2400</v>
      </c>
      <c r="O785" s="3">
        <f>IF(SalesData[[#This Row],[discount_given]] &gt; 0, SalesData[[#This Row],[sales_quantity]] * SalesData[[#This Row],[Discount_price]], 0)</f>
        <v>45600</v>
      </c>
      <c r="P785" s="4">
        <f>((SalesData[[#This Row],[Sales with discount]]/SalesData[[#This Row],[total_revenue]])*100)/100</f>
        <v>0.96</v>
      </c>
      <c r="Q785" t="s">
        <v>50</v>
      </c>
      <c r="R785" s="9" t="s">
        <v>34</v>
      </c>
      <c r="S785" s="9" t="s">
        <v>35</v>
      </c>
      <c r="T785" s="10">
        <v>21628</v>
      </c>
      <c r="U785" s="9" t="s">
        <v>36</v>
      </c>
      <c r="V785" s="9" t="s">
        <v>24</v>
      </c>
      <c r="W785" s="9" t="s">
        <v>31</v>
      </c>
    </row>
    <row r="786" spans="1:23" x14ac:dyDescent="0.25">
      <c r="A786" s="1">
        <v>44604</v>
      </c>
      <c r="B786" s="9" t="s">
        <v>43</v>
      </c>
      <c r="C786" s="10">
        <v>988</v>
      </c>
      <c r="D786" s="9" t="s">
        <v>45</v>
      </c>
      <c r="E786" s="3">
        <v>3000</v>
      </c>
      <c r="F786" s="10">
        <v>48</v>
      </c>
      <c r="G786">
        <v>29</v>
      </c>
      <c r="H786" s="3">
        <v>7000</v>
      </c>
      <c r="I786" s="3">
        <f>SalesData[[#This Row],[cost_price]]*SalesData[[#This Row],[sales_quantity]]</f>
        <v>87000</v>
      </c>
      <c r="J786" s="3">
        <v>203000</v>
      </c>
      <c r="K786" s="4">
        <f>((SalesData[[#This Row],[Total Profit]]/SalesData[[#This Row],[total_revenue]])*100)/100</f>
        <v>0.5714285714285714</v>
      </c>
      <c r="L786" s="3">
        <f>SalesData[[#This Row],[total_revenue]]-SalesData[[#This Row],[Total Cost]]</f>
        <v>116000</v>
      </c>
      <c r="M786" s="4">
        <v>0</v>
      </c>
      <c r="N786" s="3">
        <v>7000</v>
      </c>
      <c r="O786" s="3">
        <f>IF(SalesData[[#This Row],[discount_given]] &gt; 0, SalesData[[#This Row],[sales_quantity]] * SalesData[[#This Row],[Discount_price]], 0)</f>
        <v>0</v>
      </c>
      <c r="P786" s="4">
        <f>((SalesData[[#This Row],[Sales with discount]]/SalesData[[#This Row],[total_revenue]])*100)/100</f>
        <v>0</v>
      </c>
      <c r="Q786" t="s">
        <v>20</v>
      </c>
      <c r="R786" s="9" t="s">
        <v>42</v>
      </c>
      <c r="S786" s="9" t="s">
        <v>22</v>
      </c>
      <c r="T786" s="10">
        <v>21323</v>
      </c>
      <c r="U786" s="9" t="s">
        <v>23</v>
      </c>
      <c r="V786" s="9" t="s">
        <v>40</v>
      </c>
      <c r="W786" s="9" t="s">
        <v>31</v>
      </c>
    </row>
    <row r="787" spans="1:23" x14ac:dyDescent="0.25">
      <c r="A787" s="1">
        <v>44827</v>
      </c>
      <c r="B787" s="9" t="s">
        <v>37</v>
      </c>
      <c r="C787" s="10">
        <v>990</v>
      </c>
      <c r="D787" s="9" t="s">
        <v>48</v>
      </c>
      <c r="E787" s="3">
        <v>1500</v>
      </c>
      <c r="F787" s="10">
        <v>69</v>
      </c>
      <c r="G787">
        <v>86</v>
      </c>
      <c r="H787" s="3">
        <v>3500</v>
      </c>
      <c r="I787" s="3">
        <f>SalesData[[#This Row],[cost_price]]*SalesData[[#This Row],[sales_quantity]]</f>
        <v>129000</v>
      </c>
      <c r="J787" s="3">
        <v>301000</v>
      </c>
      <c r="K787" s="4">
        <f>((SalesData[[#This Row],[Total Profit]]/SalesData[[#This Row],[total_revenue]])*100)/100</f>
        <v>0.5714285714285714</v>
      </c>
      <c r="L787" s="3">
        <f>SalesData[[#This Row],[total_revenue]]-SalesData[[#This Row],[Total Cost]]</f>
        <v>172000</v>
      </c>
      <c r="M787" s="4">
        <v>0.01</v>
      </c>
      <c r="N787" s="3">
        <v>3465</v>
      </c>
      <c r="O787" s="3">
        <f>IF(SalesData[[#This Row],[discount_given]] &gt; 0, SalesData[[#This Row],[sales_quantity]] * SalesData[[#This Row],[Discount_price]], 0)</f>
        <v>297990</v>
      </c>
      <c r="P787" s="4">
        <f>((SalesData[[#This Row],[Sales with discount]]/SalesData[[#This Row],[total_revenue]])*100)/100</f>
        <v>0.99</v>
      </c>
      <c r="Q787" t="s">
        <v>33</v>
      </c>
      <c r="R787" s="9" t="s">
        <v>29</v>
      </c>
      <c r="S787" s="9" t="s">
        <v>22</v>
      </c>
      <c r="T787" s="10">
        <v>22506</v>
      </c>
      <c r="U787" s="9" t="s">
        <v>23</v>
      </c>
      <c r="V787" s="9" t="s">
        <v>39</v>
      </c>
      <c r="W787" s="9" t="s">
        <v>31</v>
      </c>
    </row>
    <row r="788" spans="1:23" x14ac:dyDescent="0.25">
      <c r="A788" s="1">
        <v>45200</v>
      </c>
      <c r="B788" s="9" t="s">
        <v>32</v>
      </c>
      <c r="C788" s="10">
        <v>993</v>
      </c>
      <c r="D788" s="9" t="s">
        <v>27</v>
      </c>
      <c r="E788" s="3">
        <v>1500</v>
      </c>
      <c r="F788" s="10">
        <v>126</v>
      </c>
      <c r="G788">
        <v>28</v>
      </c>
      <c r="H788" s="3">
        <v>3000</v>
      </c>
      <c r="I788" s="3">
        <f>SalesData[[#This Row],[cost_price]]*SalesData[[#This Row],[sales_quantity]]</f>
        <v>42000</v>
      </c>
      <c r="J788" s="3">
        <v>84000</v>
      </c>
      <c r="K788" s="4">
        <f>((SalesData[[#This Row],[Total Profit]]/SalesData[[#This Row],[total_revenue]])*100)/100</f>
        <v>0.5</v>
      </c>
      <c r="L788" s="3">
        <f>SalesData[[#This Row],[total_revenue]]-SalesData[[#This Row],[Total Cost]]</f>
        <v>42000</v>
      </c>
      <c r="M788" s="4">
        <v>0.02</v>
      </c>
      <c r="N788" s="3">
        <v>2940</v>
      </c>
      <c r="O788" s="3">
        <f>IF(SalesData[[#This Row],[discount_given]] &gt; 0, SalesData[[#This Row],[sales_quantity]] * SalesData[[#This Row],[Discount_price]], 0)</f>
        <v>82320</v>
      </c>
      <c r="P788" s="4">
        <f>((SalesData[[#This Row],[Sales with discount]]/SalesData[[#This Row],[total_revenue]])*100)/100</f>
        <v>0.98</v>
      </c>
      <c r="Q788" t="s">
        <v>38</v>
      </c>
      <c r="R788" s="9" t="s">
        <v>34</v>
      </c>
      <c r="S788" s="9" t="s">
        <v>30</v>
      </c>
      <c r="T788" s="10">
        <v>21483</v>
      </c>
      <c r="U788" s="9" t="s">
        <v>23</v>
      </c>
      <c r="V788" s="9" t="s">
        <v>39</v>
      </c>
      <c r="W788" s="9" t="s">
        <v>31</v>
      </c>
    </row>
    <row r="789" spans="1:23" x14ac:dyDescent="0.25">
      <c r="A789" s="1">
        <v>44631</v>
      </c>
      <c r="B789" s="9" t="s">
        <v>43</v>
      </c>
      <c r="C789" s="10">
        <v>994</v>
      </c>
      <c r="D789" s="9" t="s">
        <v>19</v>
      </c>
      <c r="E789" s="3">
        <v>2500</v>
      </c>
      <c r="F789" s="10">
        <v>10</v>
      </c>
      <c r="G789">
        <v>75</v>
      </c>
      <c r="H789" s="3">
        <v>5000</v>
      </c>
      <c r="I789" s="3">
        <f>SalesData[[#This Row],[cost_price]]*SalesData[[#This Row],[sales_quantity]]</f>
        <v>187500</v>
      </c>
      <c r="J789" s="3">
        <v>375000</v>
      </c>
      <c r="K789" s="4">
        <f>((SalesData[[#This Row],[Total Profit]]/SalesData[[#This Row],[total_revenue]])*100)/100</f>
        <v>0.5</v>
      </c>
      <c r="L789" s="3">
        <f>SalesData[[#This Row],[total_revenue]]-SalesData[[#This Row],[Total Cost]]</f>
        <v>187500</v>
      </c>
      <c r="M789" s="4">
        <v>0.01</v>
      </c>
      <c r="N789" s="3">
        <v>4950</v>
      </c>
      <c r="O789" s="3">
        <f>IF(SalesData[[#This Row],[discount_given]] &gt; 0, SalesData[[#This Row],[sales_quantity]] * SalesData[[#This Row],[Discount_price]], 0)</f>
        <v>371250</v>
      </c>
      <c r="P789" s="4">
        <f>((SalesData[[#This Row],[Sales with discount]]/SalesData[[#This Row],[total_revenue]])*100)/100</f>
        <v>0.99</v>
      </c>
      <c r="Q789" t="s">
        <v>50</v>
      </c>
      <c r="R789" s="9" t="s">
        <v>34</v>
      </c>
      <c r="S789" s="9" t="s">
        <v>30</v>
      </c>
      <c r="T789" s="10">
        <v>21432</v>
      </c>
      <c r="U789" s="9" t="s">
        <v>23</v>
      </c>
      <c r="V789" s="9" t="s">
        <v>24</v>
      </c>
      <c r="W789" s="9" t="s">
        <v>46</v>
      </c>
    </row>
    <row r="790" spans="1:23" x14ac:dyDescent="0.25">
      <c r="A790" s="1">
        <v>44428</v>
      </c>
      <c r="B790" s="9" t="s">
        <v>43</v>
      </c>
      <c r="C790" s="10">
        <v>995</v>
      </c>
      <c r="D790" s="9" t="s">
        <v>51</v>
      </c>
      <c r="E790" s="3">
        <v>1000</v>
      </c>
      <c r="F790" s="10">
        <v>101</v>
      </c>
      <c r="G790">
        <v>64</v>
      </c>
      <c r="H790" s="3">
        <v>2500</v>
      </c>
      <c r="I790" s="3">
        <f>SalesData[[#This Row],[cost_price]]*SalesData[[#This Row],[sales_quantity]]</f>
        <v>64000</v>
      </c>
      <c r="J790" s="3">
        <v>160000</v>
      </c>
      <c r="K790" s="4">
        <f>((SalesData[[#This Row],[Total Profit]]/SalesData[[#This Row],[total_revenue]])*100)/100</f>
        <v>0.6</v>
      </c>
      <c r="L790" s="3">
        <f>SalesData[[#This Row],[total_revenue]]-SalesData[[#This Row],[Total Cost]]</f>
        <v>96000</v>
      </c>
      <c r="M790" s="4">
        <v>0.08</v>
      </c>
      <c r="N790" s="3">
        <v>2300</v>
      </c>
      <c r="O790" s="3">
        <f>IF(SalesData[[#This Row],[discount_given]] &gt; 0, SalesData[[#This Row],[sales_quantity]] * SalesData[[#This Row],[Discount_price]], 0)</f>
        <v>147200</v>
      </c>
      <c r="P790" s="4">
        <f>((SalesData[[#This Row],[Sales with discount]]/SalesData[[#This Row],[total_revenue]])*100)/100</f>
        <v>0.92</v>
      </c>
      <c r="Q790" t="s">
        <v>33</v>
      </c>
      <c r="R790" s="9" t="s">
        <v>42</v>
      </c>
      <c r="S790" s="9" t="s">
        <v>22</v>
      </c>
      <c r="T790" s="10">
        <v>21690</v>
      </c>
      <c r="U790" s="9" t="s">
        <v>23</v>
      </c>
      <c r="V790" s="9" t="s">
        <v>39</v>
      </c>
      <c r="W790" s="9" t="s">
        <v>31</v>
      </c>
    </row>
    <row r="791" spans="1:23" x14ac:dyDescent="0.25">
      <c r="A791" s="1">
        <v>45073</v>
      </c>
      <c r="B791" s="9" t="s">
        <v>43</v>
      </c>
      <c r="C791" s="10">
        <v>997</v>
      </c>
      <c r="D791" s="9" t="s">
        <v>48</v>
      </c>
      <c r="E791" s="3">
        <v>1500</v>
      </c>
      <c r="F791" s="10">
        <v>70</v>
      </c>
      <c r="G791">
        <v>38</v>
      </c>
      <c r="H791" s="3">
        <v>3500</v>
      </c>
      <c r="I791" s="3">
        <f>SalesData[[#This Row],[cost_price]]*SalesData[[#This Row],[sales_quantity]]</f>
        <v>57000</v>
      </c>
      <c r="J791" s="3">
        <v>133000</v>
      </c>
      <c r="K791" s="4">
        <f>((SalesData[[#This Row],[Total Profit]]/SalesData[[#This Row],[total_revenue]])*100)/100</f>
        <v>0.5714285714285714</v>
      </c>
      <c r="L791" s="3">
        <f>SalesData[[#This Row],[total_revenue]]-SalesData[[#This Row],[Total Cost]]</f>
        <v>76000</v>
      </c>
      <c r="M791" s="4">
        <v>0.05</v>
      </c>
      <c r="N791" s="3">
        <v>3325</v>
      </c>
      <c r="O791" s="3">
        <f>IF(SalesData[[#This Row],[discount_given]] &gt; 0, SalesData[[#This Row],[sales_quantity]] * SalesData[[#This Row],[Discount_price]], 0)</f>
        <v>126350</v>
      </c>
      <c r="P791" s="4">
        <f>((SalesData[[#This Row],[Sales with discount]]/SalesData[[#This Row],[total_revenue]])*100)/100</f>
        <v>0.95</v>
      </c>
      <c r="Q791" t="s">
        <v>50</v>
      </c>
      <c r="R791" s="9" t="s">
        <v>21</v>
      </c>
      <c r="S791" s="9" t="s">
        <v>30</v>
      </c>
      <c r="T791" s="10">
        <v>22666</v>
      </c>
      <c r="U791" s="9" t="s">
        <v>36</v>
      </c>
      <c r="V791" s="9" t="s">
        <v>24</v>
      </c>
      <c r="W791" s="9" t="s">
        <v>25</v>
      </c>
    </row>
    <row r="792" spans="1:23" x14ac:dyDescent="0.25">
      <c r="A792" s="1">
        <v>45159</v>
      </c>
      <c r="B792" s="9" t="s">
        <v>26</v>
      </c>
      <c r="C792" s="10">
        <v>998</v>
      </c>
      <c r="D792" s="9" t="s">
        <v>45</v>
      </c>
      <c r="E792" s="3">
        <v>3000</v>
      </c>
      <c r="F792" s="10">
        <v>89</v>
      </c>
      <c r="G792">
        <v>13</v>
      </c>
      <c r="H792" s="3">
        <v>7000</v>
      </c>
      <c r="I792" s="3">
        <f>SalesData[[#This Row],[cost_price]]*SalesData[[#This Row],[sales_quantity]]</f>
        <v>39000</v>
      </c>
      <c r="J792" s="3">
        <v>91000</v>
      </c>
      <c r="K792" s="4">
        <f>((SalesData[[#This Row],[Total Profit]]/SalesData[[#This Row],[total_revenue]])*100)/100</f>
        <v>0.5714285714285714</v>
      </c>
      <c r="L792" s="3">
        <f>SalesData[[#This Row],[total_revenue]]-SalesData[[#This Row],[Total Cost]]</f>
        <v>52000</v>
      </c>
      <c r="M792" s="4">
        <v>0</v>
      </c>
      <c r="N792" s="3">
        <v>7000</v>
      </c>
      <c r="O792" s="3">
        <f>IF(SalesData[[#This Row],[discount_given]] &gt; 0, SalesData[[#This Row],[sales_quantity]] * SalesData[[#This Row],[Discount_price]], 0)</f>
        <v>0</v>
      </c>
      <c r="P792" s="4">
        <f>((SalesData[[#This Row],[Sales with discount]]/SalesData[[#This Row],[total_revenue]])*100)/100</f>
        <v>0</v>
      </c>
      <c r="Q792" t="s">
        <v>50</v>
      </c>
      <c r="R792" s="9" t="s">
        <v>21</v>
      </c>
      <c r="S792" s="9" t="s">
        <v>30</v>
      </c>
      <c r="T792" s="10">
        <v>22385</v>
      </c>
      <c r="U792" s="9" t="s">
        <v>23</v>
      </c>
      <c r="V792" s="9" t="s">
        <v>24</v>
      </c>
      <c r="W792" s="9" t="s">
        <v>31</v>
      </c>
    </row>
    <row r="793" spans="1:23" x14ac:dyDescent="0.25">
      <c r="A793" s="1">
        <v>44645</v>
      </c>
      <c r="B793" s="9" t="s">
        <v>26</v>
      </c>
      <c r="C793" s="10">
        <v>999</v>
      </c>
      <c r="D793" s="9" t="s">
        <v>27</v>
      </c>
      <c r="E793" s="3">
        <v>1500</v>
      </c>
      <c r="F793" s="10">
        <v>120</v>
      </c>
      <c r="G793">
        <v>80</v>
      </c>
      <c r="H793" s="3">
        <v>3000</v>
      </c>
      <c r="I793" s="3">
        <f>SalesData[[#This Row],[cost_price]]*SalesData[[#This Row],[sales_quantity]]</f>
        <v>120000</v>
      </c>
      <c r="J793" s="3">
        <v>240000</v>
      </c>
      <c r="K793" s="4">
        <f>((SalesData[[#This Row],[Total Profit]]/SalesData[[#This Row],[total_revenue]])*100)/100</f>
        <v>0.5</v>
      </c>
      <c r="L793" s="3">
        <f>SalesData[[#This Row],[total_revenue]]-SalesData[[#This Row],[Total Cost]]</f>
        <v>120000</v>
      </c>
      <c r="M793" s="4">
        <v>0.04</v>
      </c>
      <c r="N793" s="3">
        <v>2880</v>
      </c>
      <c r="O793" s="3">
        <f>IF(SalesData[[#This Row],[discount_given]] &gt; 0, SalesData[[#This Row],[sales_quantity]] * SalesData[[#This Row],[Discount_price]], 0)</f>
        <v>230400</v>
      </c>
      <c r="P793" s="4">
        <f>((SalesData[[#This Row],[Sales with discount]]/SalesData[[#This Row],[total_revenue]])*100)/100</f>
        <v>0.96</v>
      </c>
      <c r="Q793" t="s">
        <v>33</v>
      </c>
      <c r="R793" s="9" t="s">
        <v>42</v>
      </c>
      <c r="S793" s="9" t="s">
        <v>35</v>
      </c>
      <c r="T793" s="10">
        <v>21156</v>
      </c>
      <c r="U793" s="9" t="s">
        <v>36</v>
      </c>
      <c r="V793" s="9" t="s">
        <v>40</v>
      </c>
      <c r="W793" s="9" t="s">
        <v>31</v>
      </c>
    </row>
  </sheetData>
  <phoneticPr fontId="18"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8642C-6468-4F3C-B33D-0508749D0E1A}">
  <dimension ref="A1"/>
  <sheetViews>
    <sheetView showGridLines="0" tabSelected="1" zoomScale="90" zoomScaleNormal="90" workbookViewId="0">
      <selection activeCell="Q1" sqref="Q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1"/>
  <sheetViews>
    <sheetView workbookViewId="0">
      <selection activeCell="B4" sqref="B4"/>
    </sheetView>
  </sheetViews>
  <sheetFormatPr defaultRowHeight="15" x14ac:dyDescent="0.25"/>
  <cols>
    <col min="1" max="1" width="28.42578125" bestFit="1" customWidth="1"/>
    <col min="2" max="3" width="26.28515625" bestFit="1" customWidth="1"/>
    <col min="4" max="5" width="7" bestFit="1" customWidth="1"/>
    <col min="6" max="6" width="8" bestFit="1" customWidth="1"/>
    <col min="7" max="7" width="15.42578125" bestFit="1" customWidth="1"/>
    <col min="8" max="12" width="8" bestFit="1" customWidth="1"/>
    <col min="13" max="13" width="12.7109375" bestFit="1" customWidth="1"/>
  </cols>
  <sheetData>
    <row r="3" spans="1:2" x14ac:dyDescent="0.25">
      <c r="A3" t="s">
        <v>57</v>
      </c>
      <c r="B3" s="13" t="s">
        <v>70</v>
      </c>
    </row>
    <row r="4" spans="1:2" x14ac:dyDescent="0.25">
      <c r="A4" s="3">
        <v>166344000</v>
      </c>
      <c r="B4" s="13">
        <v>0.54859307359307408</v>
      </c>
    </row>
    <row r="7" spans="1:2" x14ac:dyDescent="0.25">
      <c r="A7" s="8" t="s">
        <v>58</v>
      </c>
      <c r="B7" s="8" t="s">
        <v>72</v>
      </c>
    </row>
    <row r="8" spans="1:2" x14ac:dyDescent="0.25">
      <c r="A8" s="8">
        <v>39792</v>
      </c>
      <c r="B8" s="13">
        <v>0.60777126099706746</v>
      </c>
    </row>
    <row r="10" spans="1:2" x14ac:dyDescent="0.25">
      <c r="A10" s="8" t="s">
        <v>74</v>
      </c>
    </row>
    <row r="11" spans="1:2" x14ac:dyDescent="0.25">
      <c r="A11" s="14">
        <v>675.37000000000182</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41"/>
  <sheetViews>
    <sheetView workbookViewId="0">
      <selection activeCell="B8" sqref="B8"/>
    </sheetView>
  </sheetViews>
  <sheetFormatPr defaultRowHeight="15" x14ac:dyDescent="0.25"/>
  <cols>
    <col min="1" max="1" width="13.140625" bestFit="1" customWidth="1"/>
    <col min="2" max="2" width="20.42578125" bestFit="1" customWidth="1"/>
    <col min="3" max="6" width="9" bestFit="1" customWidth="1"/>
    <col min="7" max="7" width="11.28515625" bestFit="1" customWidth="1"/>
  </cols>
  <sheetData>
    <row r="3" spans="1:2" x14ac:dyDescent="0.25">
      <c r="A3" s="5" t="s">
        <v>55</v>
      </c>
      <c r="B3" t="s">
        <v>58</v>
      </c>
    </row>
    <row r="4" spans="1:2" x14ac:dyDescent="0.25">
      <c r="A4" s="6" t="s">
        <v>18</v>
      </c>
      <c r="B4" s="7">
        <v>3474</v>
      </c>
    </row>
    <row r="5" spans="1:2" x14ac:dyDescent="0.25">
      <c r="A5" s="6" t="s">
        <v>53</v>
      </c>
      <c r="B5" s="7">
        <v>2789</v>
      </c>
    </row>
    <row r="6" spans="1:2" x14ac:dyDescent="0.25">
      <c r="A6" s="6" t="s">
        <v>47</v>
      </c>
      <c r="B6" s="7">
        <v>3543</v>
      </c>
    </row>
    <row r="7" spans="1:2" x14ac:dyDescent="0.25">
      <c r="A7" s="6" t="s">
        <v>37</v>
      </c>
      <c r="B7" s="7">
        <v>3864</v>
      </c>
    </row>
    <row r="8" spans="1:2" x14ac:dyDescent="0.25">
      <c r="A8" s="6" t="s">
        <v>44</v>
      </c>
      <c r="B8" s="7">
        <v>3576</v>
      </c>
    </row>
    <row r="9" spans="1:2" x14ac:dyDescent="0.25">
      <c r="A9" s="6" t="s">
        <v>26</v>
      </c>
      <c r="B9" s="7">
        <v>2867</v>
      </c>
    </row>
    <row r="10" spans="1:2" x14ac:dyDescent="0.25">
      <c r="A10" s="6" t="s">
        <v>49</v>
      </c>
      <c r="B10" s="7">
        <v>3306</v>
      </c>
    </row>
    <row r="11" spans="1:2" x14ac:dyDescent="0.25">
      <c r="A11" s="6" t="s">
        <v>41</v>
      </c>
      <c r="B11" s="7">
        <v>3799</v>
      </c>
    </row>
    <row r="12" spans="1:2" x14ac:dyDescent="0.25">
      <c r="A12" s="6" t="s">
        <v>32</v>
      </c>
      <c r="B12" s="7">
        <v>3640</v>
      </c>
    </row>
    <row r="13" spans="1:2" x14ac:dyDescent="0.25">
      <c r="A13" s="6" t="s">
        <v>54</v>
      </c>
      <c r="B13" s="7">
        <v>2825</v>
      </c>
    </row>
    <row r="14" spans="1:2" x14ac:dyDescent="0.25">
      <c r="A14" s="6" t="s">
        <v>52</v>
      </c>
      <c r="B14" s="7">
        <v>2756</v>
      </c>
    </row>
    <row r="15" spans="1:2" x14ac:dyDescent="0.25">
      <c r="A15" s="6" t="s">
        <v>43</v>
      </c>
      <c r="B15" s="7">
        <v>3353</v>
      </c>
    </row>
    <row r="16" spans="1:2" x14ac:dyDescent="0.25">
      <c r="A16" s="6" t="s">
        <v>56</v>
      </c>
      <c r="B16" s="7">
        <v>39792</v>
      </c>
    </row>
    <row r="28" spans="1:2" x14ac:dyDescent="0.25">
      <c r="A28" s="5" t="s">
        <v>55</v>
      </c>
      <c r="B28" t="s">
        <v>57</v>
      </c>
    </row>
    <row r="29" spans="1:2" x14ac:dyDescent="0.25">
      <c r="A29" s="6" t="s">
        <v>18</v>
      </c>
      <c r="B29" s="7">
        <v>14109500</v>
      </c>
    </row>
    <row r="30" spans="1:2" x14ac:dyDescent="0.25">
      <c r="A30" s="6" t="s">
        <v>53</v>
      </c>
      <c r="B30" s="7">
        <v>10404500</v>
      </c>
    </row>
    <row r="31" spans="1:2" x14ac:dyDescent="0.25">
      <c r="A31" s="6" t="s">
        <v>47</v>
      </c>
      <c r="B31" s="7">
        <v>15884500</v>
      </c>
    </row>
    <row r="32" spans="1:2" x14ac:dyDescent="0.25">
      <c r="A32" s="6" t="s">
        <v>37</v>
      </c>
      <c r="B32" s="7">
        <v>15640000</v>
      </c>
    </row>
    <row r="33" spans="1:2" x14ac:dyDescent="0.25">
      <c r="A33" s="6" t="s">
        <v>44</v>
      </c>
      <c r="B33" s="7">
        <v>16270000</v>
      </c>
    </row>
    <row r="34" spans="1:2" x14ac:dyDescent="0.25">
      <c r="A34" s="6" t="s">
        <v>26</v>
      </c>
      <c r="B34" s="7">
        <v>11698000</v>
      </c>
    </row>
    <row r="35" spans="1:2" x14ac:dyDescent="0.25">
      <c r="A35" s="6" t="s">
        <v>49</v>
      </c>
      <c r="B35" s="7">
        <v>14558500</v>
      </c>
    </row>
    <row r="36" spans="1:2" x14ac:dyDescent="0.25">
      <c r="A36" s="6" t="s">
        <v>41</v>
      </c>
      <c r="B36" s="7">
        <v>16137000</v>
      </c>
    </row>
    <row r="37" spans="1:2" x14ac:dyDescent="0.25">
      <c r="A37" s="6" t="s">
        <v>32</v>
      </c>
      <c r="B37" s="7">
        <v>14394000</v>
      </c>
    </row>
    <row r="38" spans="1:2" x14ac:dyDescent="0.25">
      <c r="A38" s="6" t="s">
        <v>54</v>
      </c>
      <c r="B38" s="7">
        <v>12419000</v>
      </c>
    </row>
    <row r="39" spans="1:2" x14ac:dyDescent="0.25">
      <c r="A39" s="6" t="s">
        <v>52</v>
      </c>
      <c r="B39" s="7">
        <v>11697500</v>
      </c>
    </row>
    <row r="40" spans="1:2" x14ac:dyDescent="0.25">
      <c r="A40" s="6" t="s">
        <v>43</v>
      </c>
      <c r="B40" s="7">
        <v>13131500</v>
      </c>
    </row>
    <row r="41" spans="1:2" x14ac:dyDescent="0.25">
      <c r="A41" s="6" t="s">
        <v>56</v>
      </c>
      <c r="B41" s="7">
        <v>166344000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8"/>
  <sheetViews>
    <sheetView topLeftCell="F1" workbookViewId="0">
      <selection activeCell="G16" sqref="G16"/>
    </sheetView>
  </sheetViews>
  <sheetFormatPr defaultRowHeight="15" x14ac:dyDescent="0.25"/>
  <cols>
    <col min="1" max="1" width="13.140625" bestFit="1" customWidth="1"/>
    <col min="2" max="2" width="20.7109375" bestFit="1" customWidth="1"/>
    <col min="6" max="6" width="20.28515625" bestFit="1" customWidth="1"/>
    <col min="7" max="7" width="16.28515625" bestFit="1" customWidth="1"/>
    <col min="8" max="8" width="19" bestFit="1" customWidth="1"/>
    <col min="9" max="9" width="11.28515625" bestFit="1" customWidth="1"/>
  </cols>
  <sheetData>
    <row r="3" spans="1:9" x14ac:dyDescent="0.25">
      <c r="A3" s="5" t="s">
        <v>55</v>
      </c>
      <c r="B3" t="s">
        <v>58</v>
      </c>
      <c r="F3" s="5" t="s">
        <v>60</v>
      </c>
      <c r="G3" s="5" t="s">
        <v>65</v>
      </c>
    </row>
    <row r="4" spans="1:9" x14ac:dyDescent="0.25">
      <c r="A4" s="11">
        <v>0</v>
      </c>
      <c r="B4" s="7">
        <v>4436</v>
      </c>
      <c r="F4" s="5" t="s">
        <v>55</v>
      </c>
      <c r="G4" t="s">
        <v>36</v>
      </c>
      <c r="H4" t="s">
        <v>23</v>
      </c>
      <c r="I4" t="s">
        <v>56</v>
      </c>
    </row>
    <row r="5" spans="1:9" x14ac:dyDescent="0.25">
      <c r="A5" s="11">
        <v>0.01</v>
      </c>
      <c r="B5" s="7">
        <v>3504</v>
      </c>
      <c r="F5" s="6" t="s">
        <v>40</v>
      </c>
      <c r="G5" s="7">
        <v>125</v>
      </c>
      <c r="H5" s="7">
        <v>138</v>
      </c>
      <c r="I5" s="7">
        <v>263</v>
      </c>
    </row>
    <row r="6" spans="1:9" x14ac:dyDescent="0.25">
      <c r="A6" s="11">
        <v>0.02</v>
      </c>
      <c r="B6" s="7">
        <v>3351</v>
      </c>
      <c r="F6" s="6" t="s">
        <v>39</v>
      </c>
      <c r="G6" s="7">
        <v>133</v>
      </c>
      <c r="H6" s="7">
        <v>157</v>
      </c>
      <c r="I6" s="7">
        <v>290</v>
      </c>
    </row>
    <row r="7" spans="1:9" x14ac:dyDescent="0.25">
      <c r="A7" s="11">
        <v>0.03</v>
      </c>
      <c r="B7" s="7">
        <v>3769</v>
      </c>
      <c r="F7" s="6" t="s">
        <v>24</v>
      </c>
      <c r="G7" s="7">
        <v>123</v>
      </c>
      <c r="H7" s="7">
        <v>116</v>
      </c>
      <c r="I7" s="7">
        <v>239</v>
      </c>
    </row>
    <row r="8" spans="1:9" x14ac:dyDescent="0.25">
      <c r="A8" s="11">
        <v>0.04</v>
      </c>
      <c r="B8" s="7">
        <v>3088</v>
      </c>
      <c r="F8" s="6" t="s">
        <v>56</v>
      </c>
      <c r="G8" s="7">
        <v>381</v>
      </c>
      <c r="H8" s="7">
        <v>411</v>
      </c>
      <c r="I8" s="7">
        <v>792</v>
      </c>
    </row>
    <row r="9" spans="1:9" x14ac:dyDescent="0.25">
      <c r="A9" s="11">
        <v>0.05</v>
      </c>
      <c r="B9" s="7">
        <v>3009</v>
      </c>
    </row>
    <row r="10" spans="1:9" x14ac:dyDescent="0.25">
      <c r="A10" s="11">
        <v>0.06</v>
      </c>
      <c r="B10" s="7">
        <v>3530</v>
      </c>
    </row>
    <row r="11" spans="1:9" x14ac:dyDescent="0.25">
      <c r="A11" s="11">
        <v>7.0000000000000007E-2</v>
      </c>
      <c r="B11" s="7">
        <v>3944</v>
      </c>
    </row>
    <row r="12" spans="1:9" x14ac:dyDescent="0.25">
      <c r="A12" s="11">
        <v>0.08</v>
      </c>
      <c r="B12" s="7">
        <v>4202</v>
      </c>
    </row>
    <row r="13" spans="1:9" x14ac:dyDescent="0.25">
      <c r="A13" s="11">
        <v>0.09</v>
      </c>
      <c r="B13" s="7">
        <v>3297</v>
      </c>
    </row>
    <row r="14" spans="1:9" x14ac:dyDescent="0.25">
      <c r="A14" s="11">
        <v>0.1</v>
      </c>
      <c r="B14" s="7">
        <v>3662</v>
      </c>
    </row>
    <row r="15" spans="1:9" x14ac:dyDescent="0.25">
      <c r="A15" s="11" t="s">
        <v>56</v>
      </c>
      <c r="B15" s="7">
        <v>39792</v>
      </c>
      <c r="F15" s="5" t="s">
        <v>55</v>
      </c>
      <c r="G15" t="s">
        <v>58</v>
      </c>
    </row>
    <row r="16" spans="1:9" x14ac:dyDescent="0.25">
      <c r="F16" s="6" t="s">
        <v>23</v>
      </c>
      <c r="G16" s="13">
        <v>0.52902593486127869</v>
      </c>
    </row>
    <row r="17" spans="6:7" x14ac:dyDescent="0.25">
      <c r="F17" s="6" t="s">
        <v>36</v>
      </c>
      <c r="G17" s="13">
        <v>0.47097406513872137</v>
      </c>
    </row>
    <row r="18" spans="6:7" x14ac:dyDescent="0.25">
      <c r="F18" s="6" t="s">
        <v>56</v>
      </c>
      <c r="G18" s="13">
        <v>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3:C56"/>
  <sheetViews>
    <sheetView workbookViewId="0">
      <selection activeCell="B19" sqref="B19:B24"/>
    </sheetView>
  </sheetViews>
  <sheetFormatPr defaultRowHeight="15" x14ac:dyDescent="0.25"/>
  <cols>
    <col min="1" max="1" width="13.140625" bestFit="1" customWidth="1"/>
    <col min="2" max="2" width="20.7109375" bestFit="1" customWidth="1"/>
    <col min="3" max="3" width="20.42578125" bestFit="1" customWidth="1"/>
  </cols>
  <sheetData>
    <row r="3" spans="1:2" x14ac:dyDescent="0.25">
      <c r="A3" s="5" t="s">
        <v>55</v>
      </c>
      <c r="B3" t="s">
        <v>57</v>
      </c>
    </row>
    <row r="4" spans="1:2" x14ac:dyDescent="0.25">
      <c r="A4" s="6" t="s">
        <v>51</v>
      </c>
      <c r="B4" s="8">
        <v>19477500</v>
      </c>
    </row>
    <row r="5" spans="1:2" x14ac:dyDescent="0.25">
      <c r="A5" s="6" t="s">
        <v>27</v>
      </c>
      <c r="B5" s="8">
        <v>23448000</v>
      </c>
    </row>
    <row r="6" spans="1:2" x14ac:dyDescent="0.25">
      <c r="A6" s="6" t="s">
        <v>48</v>
      </c>
      <c r="B6" s="8">
        <v>29606500</v>
      </c>
    </row>
    <row r="7" spans="1:2" x14ac:dyDescent="0.25">
      <c r="A7" s="6" t="s">
        <v>19</v>
      </c>
      <c r="B7" s="8">
        <v>40675000</v>
      </c>
    </row>
    <row r="8" spans="1:2" x14ac:dyDescent="0.25">
      <c r="A8" s="6" t="s">
        <v>45</v>
      </c>
      <c r="B8" s="8">
        <v>53137000</v>
      </c>
    </row>
    <row r="9" spans="1:2" x14ac:dyDescent="0.25">
      <c r="A9" s="6" t="s">
        <v>56</v>
      </c>
      <c r="B9" s="8">
        <v>166344000</v>
      </c>
    </row>
    <row r="18" spans="1:2" x14ac:dyDescent="0.25">
      <c r="A18" s="5" t="s">
        <v>55</v>
      </c>
      <c r="B18" t="s">
        <v>58</v>
      </c>
    </row>
    <row r="19" spans="1:2" x14ac:dyDescent="0.25">
      <c r="A19" s="6" t="s">
        <v>45</v>
      </c>
      <c r="B19" s="8">
        <v>7591</v>
      </c>
    </row>
    <row r="20" spans="1:2" x14ac:dyDescent="0.25">
      <c r="A20" s="6" t="s">
        <v>51</v>
      </c>
      <c r="B20" s="8">
        <v>7791</v>
      </c>
    </row>
    <row r="21" spans="1:2" x14ac:dyDescent="0.25">
      <c r="A21" s="6" t="s">
        <v>27</v>
      </c>
      <c r="B21" s="8">
        <v>7816</v>
      </c>
    </row>
    <row r="22" spans="1:2" x14ac:dyDescent="0.25">
      <c r="A22" s="6" t="s">
        <v>19</v>
      </c>
      <c r="B22" s="8">
        <v>8135</v>
      </c>
    </row>
    <row r="23" spans="1:2" x14ac:dyDescent="0.25">
      <c r="A23" s="6" t="s">
        <v>48</v>
      </c>
      <c r="B23" s="8">
        <v>8459</v>
      </c>
    </row>
    <row r="24" spans="1:2" x14ac:dyDescent="0.25">
      <c r="A24" s="6" t="s">
        <v>56</v>
      </c>
      <c r="B24" s="8">
        <v>39792</v>
      </c>
    </row>
    <row r="35" spans="1:2" x14ac:dyDescent="0.25">
      <c r="A35" s="5" t="s">
        <v>55</v>
      </c>
      <c r="B35" t="s">
        <v>57</v>
      </c>
    </row>
    <row r="36" spans="1:2" x14ac:dyDescent="0.25">
      <c r="A36" s="6" t="s">
        <v>51</v>
      </c>
      <c r="B36" s="12">
        <v>0.11709168951089309</v>
      </c>
    </row>
    <row r="37" spans="1:2" x14ac:dyDescent="0.25">
      <c r="A37" s="6" t="s">
        <v>27</v>
      </c>
      <c r="B37" s="12">
        <v>0.14096090030298658</v>
      </c>
    </row>
    <row r="38" spans="1:2" x14ac:dyDescent="0.25">
      <c r="A38" s="6" t="s">
        <v>48</v>
      </c>
      <c r="B38" s="12">
        <v>0.17798357620353003</v>
      </c>
    </row>
    <row r="39" spans="1:2" x14ac:dyDescent="0.25">
      <c r="A39" s="6" t="s">
        <v>19</v>
      </c>
      <c r="B39" s="12">
        <v>0.24452339729716732</v>
      </c>
    </row>
    <row r="40" spans="1:2" x14ac:dyDescent="0.25">
      <c r="A40" s="6" t="s">
        <v>45</v>
      </c>
      <c r="B40" s="12">
        <v>0.31944043668542299</v>
      </c>
    </row>
    <row r="41" spans="1:2" x14ac:dyDescent="0.25">
      <c r="A41" s="6" t="s">
        <v>56</v>
      </c>
      <c r="B41" s="12">
        <v>1</v>
      </c>
    </row>
    <row r="50" spans="1:3" x14ac:dyDescent="0.25">
      <c r="A50" s="5" t="s">
        <v>55</v>
      </c>
      <c r="B50" t="s">
        <v>66</v>
      </c>
      <c r="C50" t="s">
        <v>57</v>
      </c>
    </row>
    <row r="51" spans="1:3" x14ac:dyDescent="0.25">
      <c r="A51" s="6" t="s">
        <v>51</v>
      </c>
      <c r="B51" s="7">
        <v>2500</v>
      </c>
      <c r="C51" s="7">
        <v>19477500</v>
      </c>
    </row>
    <row r="52" spans="1:3" x14ac:dyDescent="0.25">
      <c r="A52" s="6" t="s">
        <v>19</v>
      </c>
      <c r="B52" s="7">
        <v>5000</v>
      </c>
      <c r="C52" s="7">
        <v>40675000</v>
      </c>
    </row>
    <row r="53" spans="1:3" x14ac:dyDescent="0.25">
      <c r="A53" s="6" t="s">
        <v>27</v>
      </c>
      <c r="B53" s="7">
        <v>3000</v>
      </c>
      <c r="C53" s="7">
        <v>23448000</v>
      </c>
    </row>
    <row r="54" spans="1:3" x14ac:dyDescent="0.25">
      <c r="A54" s="6" t="s">
        <v>45</v>
      </c>
      <c r="B54" s="7">
        <v>7000</v>
      </c>
      <c r="C54" s="7">
        <v>53137000</v>
      </c>
    </row>
    <row r="55" spans="1:3" x14ac:dyDescent="0.25">
      <c r="A55" s="6" t="s">
        <v>48</v>
      </c>
      <c r="B55" s="7">
        <v>3500</v>
      </c>
      <c r="C55" s="7">
        <v>29606500</v>
      </c>
    </row>
    <row r="56" spans="1:3" x14ac:dyDescent="0.25">
      <c r="A56" s="6" t="s">
        <v>56</v>
      </c>
      <c r="B56" s="7">
        <v>4133.2070707070707</v>
      </c>
      <c r="C56" s="7">
        <v>166344000</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6"/>
  <sheetViews>
    <sheetView workbookViewId="0">
      <selection activeCell="B4" sqref="B4"/>
    </sheetView>
  </sheetViews>
  <sheetFormatPr defaultRowHeight="15" x14ac:dyDescent="0.25"/>
  <cols>
    <col min="1" max="1" width="19" bestFit="1" customWidth="1"/>
    <col min="2" max="2" width="24" bestFit="1" customWidth="1"/>
    <col min="13" max="13" width="20.28515625" bestFit="1" customWidth="1"/>
    <col min="14" max="14" width="16.28515625" bestFit="1" customWidth="1"/>
    <col min="15" max="15" width="19" bestFit="1" customWidth="1"/>
    <col min="16" max="16" width="11.28515625" bestFit="1" customWidth="1"/>
    <col min="17" max="17" width="14.28515625" bestFit="1" customWidth="1"/>
    <col min="18" max="18" width="19" bestFit="1" customWidth="1"/>
    <col min="19" max="19" width="9.140625" bestFit="1" customWidth="1"/>
    <col min="20" max="20" width="14.28515625" bestFit="1" customWidth="1"/>
    <col min="21" max="21" width="19" bestFit="1" customWidth="1"/>
    <col min="22" max="22" width="9.42578125" bestFit="1" customWidth="1"/>
    <col min="23" max="23" width="14.28515625" bestFit="1" customWidth="1"/>
    <col min="24" max="24" width="19" bestFit="1" customWidth="1"/>
    <col min="25" max="25" width="9" bestFit="1" customWidth="1"/>
    <col min="26" max="26" width="14.28515625" bestFit="1" customWidth="1"/>
    <col min="27" max="27" width="19" bestFit="1" customWidth="1"/>
    <col min="28" max="28" width="9.7109375" bestFit="1" customWidth="1"/>
    <col min="29" max="29" width="14.28515625" bestFit="1" customWidth="1"/>
    <col min="30" max="30" width="19" bestFit="1" customWidth="1"/>
    <col min="31" max="31" width="8.85546875" bestFit="1" customWidth="1"/>
    <col min="32" max="32" width="14.28515625" bestFit="1" customWidth="1"/>
    <col min="33" max="33" width="19" bestFit="1" customWidth="1"/>
    <col min="34" max="34" width="8.28515625" bestFit="1" customWidth="1"/>
    <col min="35" max="35" width="14.28515625" bestFit="1" customWidth="1"/>
    <col min="36" max="36" width="19" bestFit="1" customWidth="1"/>
    <col min="37" max="37" width="9.28515625" bestFit="1" customWidth="1"/>
    <col min="38" max="38" width="14.28515625" bestFit="1" customWidth="1"/>
    <col min="39" max="39" width="19" bestFit="1" customWidth="1"/>
    <col min="40" max="40" width="9.140625" bestFit="1" customWidth="1"/>
    <col min="41" max="41" width="14.28515625" bestFit="1" customWidth="1"/>
    <col min="42" max="42" width="19" bestFit="1" customWidth="1"/>
    <col min="43" max="43" width="8.85546875" bestFit="1" customWidth="1"/>
    <col min="44" max="44" width="14.28515625" bestFit="1" customWidth="1"/>
    <col min="45" max="45" width="19" bestFit="1" customWidth="1"/>
    <col min="46" max="46" width="9.42578125" bestFit="1" customWidth="1"/>
    <col min="47" max="47" width="14.28515625" bestFit="1" customWidth="1"/>
    <col min="48" max="48" width="19" bestFit="1" customWidth="1"/>
    <col min="50" max="50" width="11.28515625" bestFit="1" customWidth="1"/>
  </cols>
  <sheetData>
    <row r="3" spans="1:2" x14ac:dyDescent="0.25">
      <c r="A3" s="5" t="s">
        <v>55</v>
      </c>
      <c r="B3" t="s">
        <v>59</v>
      </c>
    </row>
    <row r="4" spans="1:2" x14ac:dyDescent="0.25">
      <c r="A4" s="6" t="s">
        <v>23</v>
      </c>
      <c r="B4" s="8">
        <v>211784.67153284673</v>
      </c>
    </row>
    <row r="5" spans="1:2" x14ac:dyDescent="0.25">
      <c r="A5" s="6" t="s">
        <v>36</v>
      </c>
      <c r="B5" s="8">
        <v>208137.79527559056</v>
      </c>
    </row>
    <row r="6" spans="1:2" x14ac:dyDescent="0.25">
      <c r="A6" s="6" t="s">
        <v>56</v>
      </c>
      <c r="B6" s="8">
        <v>210030.30303030304</v>
      </c>
    </row>
    <row r="13" spans="1:2" x14ac:dyDescent="0.25">
      <c r="A13" s="5" t="s">
        <v>55</v>
      </c>
      <c r="B13" t="s">
        <v>67</v>
      </c>
    </row>
    <row r="14" spans="1:2" x14ac:dyDescent="0.25">
      <c r="A14" s="6" t="s">
        <v>36</v>
      </c>
      <c r="B14" s="13">
        <v>0.48156915166091807</v>
      </c>
    </row>
    <row r="15" spans="1:2" x14ac:dyDescent="0.25">
      <c r="A15" s="6" t="s">
        <v>23</v>
      </c>
      <c r="B15" s="13">
        <v>0.51843084833908193</v>
      </c>
    </row>
    <row r="16" spans="1:2" x14ac:dyDescent="0.25">
      <c r="A16" s="6" t="s">
        <v>56</v>
      </c>
      <c r="B16" s="13">
        <v>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L54"/>
  <sheetViews>
    <sheetView topLeftCell="C1" workbookViewId="0">
      <selection activeCell="L20" sqref="L20"/>
    </sheetView>
  </sheetViews>
  <sheetFormatPr defaultRowHeight="15" x14ac:dyDescent="0.25"/>
  <cols>
    <col min="1" max="1" width="13.140625" bestFit="1" customWidth="1"/>
    <col min="2" max="2" width="20.7109375" bestFit="1" customWidth="1"/>
    <col min="3" max="3" width="13.42578125" bestFit="1" customWidth="1"/>
    <col min="4" max="4" width="7.42578125" bestFit="1" customWidth="1"/>
    <col min="5" max="5" width="10" bestFit="1" customWidth="1"/>
    <col min="6" max="6" width="11.28515625" bestFit="1" customWidth="1"/>
    <col min="11" max="11" width="13.42578125" bestFit="1" customWidth="1"/>
    <col min="12" max="12" width="20.7109375" bestFit="1" customWidth="1"/>
  </cols>
  <sheetData>
    <row r="2" spans="1:2" x14ac:dyDescent="0.25">
      <c r="A2" s="5" t="s">
        <v>55</v>
      </c>
      <c r="B2" t="s">
        <v>57</v>
      </c>
    </row>
    <row r="3" spans="1:2" x14ac:dyDescent="0.25">
      <c r="A3" s="6" t="s">
        <v>42</v>
      </c>
      <c r="B3" s="13">
        <v>0.23063651228778917</v>
      </c>
    </row>
    <row r="4" spans="1:2" x14ac:dyDescent="0.25">
      <c r="A4" s="6" t="s">
        <v>34</v>
      </c>
      <c r="B4" s="13">
        <v>0.25062521040734864</v>
      </c>
    </row>
    <row r="5" spans="1:2" x14ac:dyDescent="0.25">
      <c r="A5" s="6" t="s">
        <v>21</v>
      </c>
      <c r="B5" s="13">
        <v>0.25191771269177127</v>
      </c>
    </row>
    <row r="6" spans="1:2" x14ac:dyDescent="0.25">
      <c r="A6" s="6" t="s">
        <v>29</v>
      </c>
      <c r="B6" s="13">
        <v>0.26682056461309095</v>
      </c>
    </row>
    <row r="7" spans="1:2" x14ac:dyDescent="0.25">
      <c r="A7" s="6" t="s">
        <v>56</v>
      </c>
      <c r="B7" s="13">
        <v>1</v>
      </c>
    </row>
    <row r="17" spans="1:12" x14ac:dyDescent="0.25">
      <c r="A17" s="5" t="s">
        <v>55</v>
      </c>
      <c r="B17" t="s">
        <v>58</v>
      </c>
      <c r="K17" s="5" t="s">
        <v>55</v>
      </c>
      <c r="L17" t="s">
        <v>58</v>
      </c>
    </row>
    <row r="18" spans="1:12" x14ac:dyDescent="0.25">
      <c r="A18" s="6" t="s">
        <v>20</v>
      </c>
      <c r="B18" s="7">
        <v>5982</v>
      </c>
      <c r="K18" s="6" t="s">
        <v>42</v>
      </c>
      <c r="L18" s="13">
        <v>0.24055086449537597</v>
      </c>
    </row>
    <row r="19" spans="1:12" x14ac:dyDescent="0.25">
      <c r="A19" s="6" t="s">
        <v>50</v>
      </c>
      <c r="B19" s="7">
        <v>8099</v>
      </c>
      <c r="K19" s="6" t="s">
        <v>21</v>
      </c>
      <c r="L19" s="13">
        <v>0.24540108564535584</v>
      </c>
    </row>
    <row r="20" spans="1:12" x14ac:dyDescent="0.25">
      <c r="A20" s="6" t="s">
        <v>28</v>
      </c>
      <c r="B20" s="7">
        <v>8318</v>
      </c>
      <c r="K20" s="6" t="s">
        <v>34</v>
      </c>
      <c r="L20" s="13">
        <v>0.2540460394049055</v>
      </c>
    </row>
    <row r="21" spans="1:12" x14ac:dyDescent="0.25">
      <c r="A21" s="6" t="s">
        <v>33</v>
      </c>
      <c r="B21" s="7">
        <v>8674</v>
      </c>
      <c r="K21" s="6" t="s">
        <v>29</v>
      </c>
      <c r="L21" s="13">
        <v>0.26000201045436266</v>
      </c>
    </row>
    <row r="22" spans="1:12" x14ac:dyDescent="0.25">
      <c r="A22" s="6" t="s">
        <v>38</v>
      </c>
      <c r="B22" s="7">
        <v>8719</v>
      </c>
      <c r="K22" s="6" t="s">
        <v>56</v>
      </c>
      <c r="L22" s="13">
        <v>1</v>
      </c>
    </row>
    <row r="23" spans="1:12" x14ac:dyDescent="0.25">
      <c r="A23" s="6" t="s">
        <v>56</v>
      </c>
      <c r="B23" s="7">
        <v>39792</v>
      </c>
    </row>
    <row r="41" spans="1:2" x14ac:dyDescent="0.25">
      <c r="A41" s="5" t="s">
        <v>55</v>
      </c>
      <c r="B41" t="s">
        <v>58</v>
      </c>
    </row>
    <row r="42" spans="1:2" x14ac:dyDescent="0.25">
      <c r="A42" s="6" t="s">
        <v>18</v>
      </c>
      <c r="B42" s="7">
        <v>3474</v>
      </c>
    </row>
    <row r="43" spans="1:2" x14ac:dyDescent="0.25">
      <c r="A43" s="6" t="s">
        <v>53</v>
      </c>
      <c r="B43" s="7">
        <v>2789</v>
      </c>
    </row>
    <row r="44" spans="1:2" x14ac:dyDescent="0.25">
      <c r="A44" s="6" t="s">
        <v>47</v>
      </c>
      <c r="B44" s="7">
        <v>3543</v>
      </c>
    </row>
    <row r="45" spans="1:2" x14ac:dyDescent="0.25">
      <c r="A45" s="6" t="s">
        <v>37</v>
      </c>
      <c r="B45" s="7">
        <v>3864</v>
      </c>
    </row>
    <row r="46" spans="1:2" x14ac:dyDescent="0.25">
      <c r="A46" s="6" t="s">
        <v>44</v>
      </c>
      <c r="B46" s="7">
        <v>3576</v>
      </c>
    </row>
    <row r="47" spans="1:2" x14ac:dyDescent="0.25">
      <c r="A47" s="6" t="s">
        <v>26</v>
      </c>
      <c r="B47" s="7">
        <v>2867</v>
      </c>
    </row>
    <row r="48" spans="1:2" x14ac:dyDescent="0.25">
      <c r="A48" s="6" t="s">
        <v>49</v>
      </c>
      <c r="B48" s="7">
        <v>3306</v>
      </c>
    </row>
    <row r="49" spans="1:2" x14ac:dyDescent="0.25">
      <c r="A49" s="6" t="s">
        <v>41</v>
      </c>
      <c r="B49" s="7">
        <v>3799</v>
      </c>
    </row>
    <row r="50" spans="1:2" x14ac:dyDescent="0.25">
      <c r="A50" s="6" t="s">
        <v>32</v>
      </c>
      <c r="B50" s="7">
        <v>3640</v>
      </c>
    </row>
    <row r="51" spans="1:2" x14ac:dyDescent="0.25">
      <c r="A51" s="6" t="s">
        <v>54</v>
      </c>
      <c r="B51" s="7">
        <v>2825</v>
      </c>
    </row>
    <row r="52" spans="1:2" x14ac:dyDescent="0.25">
      <c r="A52" s="6" t="s">
        <v>52</v>
      </c>
      <c r="B52" s="7">
        <v>2756</v>
      </c>
    </row>
    <row r="53" spans="1:2" x14ac:dyDescent="0.25">
      <c r="A53" s="6" t="s">
        <v>43</v>
      </c>
      <c r="B53" s="7">
        <v>3353</v>
      </c>
    </row>
    <row r="54" spans="1:2" x14ac:dyDescent="0.25">
      <c r="A54" s="6" t="s">
        <v>56</v>
      </c>
      <c r="B54" s="7">
        <v>39792</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ADD5A-3A9D-46C1-B05A-82106AC5A175}">
  <dimension ref="A3:L12"/>
  <sheetViews>
    <sheetView workbookViewId="0">
      <selection activeCell="L6" sqref="L6"/>
    </sheetView>
  </sheetViews>
  <sheetFormatPr defaultRowHeight="15" x14ac:dyDescent="0.25"/>
  <cols>
    <col min="1" max="1" width="19.5703125" bestFit="1" customWidth="1"/>
    <col min="2" max="2" width="20.42578125" bestFit="1" customWidth="1"/>
    <col min="3" max="3" width="19" bestFit="1" customWidth="1"/>
    <col min="4" max="4" width="11.28515625" bestFit="1" customWidth="1"/>
    <col min="5" max="5" width="19.28515625" bestFit="1" customWidth="1"/>
    <col min="6" max="6" width="20.85546875" bestFit="1" customWidth="1"/>
    <col min="7" max="7" width="19.5703125" bestFit="1" customWidth="1"/>
    <col min="8" max="8" width="20.7109375" bestFit="1" customWidth="1"/>
    <col min="9" max="9" width="24" bestFit="1" customWidth="1"/>
    <col min="10" max="10" width="11.28515625" bestFit="1" customWidth="1"/>
    <col min="11" max="11" width="19.5703125" bestFit="1" customWidth="1"/>
    <col min="12" max="12" width="20.28515625" bestFit="1" customWidth="1"/>
    <col min="13" max="17" width="3.5703125" bestFit="1" customWidth="1"/>
    <col min="18" max="20" width="4.5703125" bestFit="1" customWidth="1"/>
    <col min="21" max="21" width="3.5703125" bestFit="1" customWidth="1"/>
    <col min="22" max="22" width="4.5703125" bestFit="1" customWidth="1"/>
    <col min="23" max="23" width="11.28515625" bestFit="1" customWidth="1"/>
  </cols>
  <sheetData>
    <row r="3" spans="1:12" x14ac:dyDescent="0.25">
      <c r="A3" s="5" t="s">
        <v>55</v>
      </c>
      <c r="B3" t="s">
        <v>57</v>
      </c>
    </row>
    <row r="4" spans="1:12" x14ac:dyDescent="0.25">
      <c r="A4" s="6" t="s">
        <v>24</v>
      </c>
      <c r="B4" s="8">
        <v>49012500</v>
      </c>
      <c r="K4" s="5" t="s">
        <v>55</v>
      </c>
      <c r="L4" t="s">
        <v>60</v>
      </c>
    </row>
    <row r="5" spans="1:12" x14ac:dyDescent="0.25">
      <c r="A5" s="6" t="s">
        <v>40</v>
      </c>
      <c r="B5" s="8">
        <v>57829500</v>
      </c>
      <c r="K5" s="6" t="s">
        <v>24</v>
      </c>
      <c r="L5" s="13">
        <v>0.30176767676767674</v>
      </c>
    </row>
    <row r="6" spans="1:12" x14ac:dyDescent="0.25">
      <c r="A6" s="6" t="s">
        <v>39</v>
      </c>
      <c r="B6" s="8">
        <v>59502000</v>
      </c>
      <c r="K6" s="6" t="s">
        <v>40</v>
      </c>
      <c r="L6" s="13">
        <v>0.33207070707070707</v>
      </c>
    </row>
    <row r="7" spans="1:12" x14ac:dyDescent="0.25">
      <c r="A7" s="6" t="s">
        <v>56</v>
      </c>
      <c r="B7" s="8">
        <v>166344000</v>
      </c>
      <c r="K7" s="6" t="s">
        <v>39</v>
      </c>
      <c r="L7" s="13">
        <v>0.36616161616161619</v>
      </c>
    </row>
    <row r="8" spans="1:12" x14ac:dyDescent="0.25">
      <c r="G8" s="5" t="s">
        <v>55</v>
      </c>
      <c r="H8" t="s">
        <v>58</v>
      </c>
      <c r="K8" s="6" t="s">
        <v>56</v>
      </c>
      <c r="L8" s="13">
        <v>1</v>
      </c>
    </row>
    <row r="9" spans="1:12" x14ac:dyDescent="0.25">
      <c r="G9" s="6" t="s">
        <v>24</v>
      </c>
      <c r="H9" s="8">
        <v>11181</v>
      </c>
    </row>
    <row r="10" spans="1:12" x14ac:dyDescent="0.25">
      <c r="G10" s="6" t="s">
        <v>40</v>
      </c>
      <c r="H10" s="8">
        <v>14148</v>
      </c>
    </row>
    <row r="11" spans="1:12" x14ac:dyDescent="0.25">
      <c r="G11" s="6" t="s">
        <v>39</v>
      </c>
      <c r="H11" s="8">
        <v>14463</v>
      </c>
    </row>
    <row r="12" spans="1:12" x14ac:dyDescent="0.25">
      <c r="G12" s="6" t="s">
        <v>56</v>
      </c>
      <c r="H12" s="8">
        <v>39792</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26AAD-804D-486F-A56E-9FDA5783214D}">
  <dimension ref="A3:B9"/>
  <sheetViews>
    <sheetView workbookViewId="0">
      <selection activeCell="B4" sqref="B4"/>
    </sheetView>
  </sheetViews>
  <sheetFormatPr defaultRowHeight="15" x14ac:dyDescent="0.25"/>
  <cols>
    <col min="1" max="1" width="13.140625" bestFit="1" customWidth="1"/>
    <col min="2" max="3" width="27" bestFit="1" customWidth="1"/>
    <col min="4" max="4" width="7.140625" bestFit="1" customWidth="1"/>
    <col min="5" max="5" width="8.5703125" bestFit="1" customWidth="1"/>
    <col min="6" max="6" width="7.5703125" bestFit="1" customWidth="1"/>
    <col min="7" max="7" width="11.28515625" bestFit="1" customWidth="1"/>
  </cols>
  <sheetData>
    <row r="3" spans="1:2" x14ac:dyDescent="0.25">
      <c r="A3" s="5" t="s">
        <v>55</v>
      </c>
      <c r="B3" t="s">
        <v>74</v>
      </c>
    </row>
    <row r="4" spans="1:2" x14ac:dyDescent="0.25">
      <c r="A4" s="6" t="s">
        <v>48</v>
      </c>
      <c r="B4" s="10">
        <v>142.04999999999995</v>
      </c>
    </row>
    <row r="5" spans="1:2" x14ac:dyDescent="0.25">
      <c r="A5" s="6" t="s">
        <v>27</v>
      </c>
      <c r="B5" s="10">
        <v>141.60000000000008</v>
      </c>
    </row>
    <row r="6" spans="1:2" x14ac:dyDescent="0.25">
      <c r="A6" s="6" t="s">
        <v>51</v>
      </c>
      <c r="B6" s="10">
        <v>137.44999999999996</v>
      </c>
    </row>
    <row r="7" spans="1:2" x14ac:dyDescent="0.25">
      <c r="A7" s="6" t="s">
        <v>19</v>
      </c>
      <c r="B7" s="10">
        <v>133.03000000000003</v>
      </c>
    </row>
    <row r="8" spans="1:2" x14ac:dyDescent="0.25">
      <c r="A8" s="6" t="s">
        <v>45</v>
      </c>
      <c r="B8" s="10">
        <v>121.23999999999998</v>
      </c>
    </row>
    <row r="9" spans="1:2" x14ac:dyDescent="0.25">
      <c r="A9" s="6" t="s">
        <v>56</v>
      </c>
      <c r="B9" s="10">
        <v>675.37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59th store MOCK_DATA</vt:lpstr>
      <vt:lpstr>KPI</vt:lpstr>
      <vt:lpstr>monthly view</vt:lpstr>
      <vt:lpstr>customer </vt:lpstr>
      <vt:lpstr>product analysis</vt:lpstr>
      <vt:lpstr>customer retention analysis</vt:lpstr>
      <vt:lpstr>sales channel effects</vt:lpstr>
      <vt:lpstr>promotion analysis</vt:lpstr>
      <vt:lpstr>Sheet4</vt:lpstr>
      <vt:lpstr>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moyin odumewu</dc:creator>
  <cp:lastModifiedBy>moyin odumewu</cp:lastModifiedBy>
  <dcterms:created xsi:type="dcterms:W3CDTF">2024-10-06T17:32:15Z</dcterms:created>
  <dcterms:modified xsi:type="dcterms:W3CDTF">2025-01-01T12:50:19Z</dcterms:modified>
</cp:coreProperties>
</file>