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b294776/Desktop/Workspace/Training/rstudio-conf-2020/dl-keras-tf/materials/07-recommender-collaborative-filtering/"/>
    </mc:Choice>
  </mc:AlternateContent>
  <xr:revisionPtr revIDLastSave="0" documentId="13_ncr:1_{678C469F-FB55-FD4A-9FA6-71183A49057F}" xr6:coauthVersionLast="45" xr6:coauthVersionMax="45" xr10:uidLastSave="{00000000-0000-0000-0000-000000000000}"/>
  <bookViews>
    <workbookView xWindow="39360" yWindow="2900" windowWidth="34660" windowHeight="24380" xr2:uid="{00000000-000D-0000-FFFF-FFFF00000000}"/>
  </bookViews>
  <sheets>
    <sheet name="dotprod" sheetId="1" r:id="rId1"/>
    <sheet name="bias" sheetId="2" r:id="rId2"/>
    <sheet name="array_approach" sheetId="3" r:id="rId3"/>
  </sheets>
  <definedNames>
    <definedName name="solver_adj" localSheetId="2" hidden="1">array_approach!$C$4:$G$18,array_approach!$C$22:$G$36</definedName>
    <definedName name="solver_adj" localSheetId="1" hidden="1">bias!$I$19:$W$24,bias!$B$26:$G$40</definedName>
    <definedName name="solver_adj" localSheetId="0" hidden="1">dotprod!$I$22:$W$26,dotprod!$C$28:$G$42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2" hidden="1">1</definedName>
    <definedName name="solver_drv" localSheetId="1" hidden="1">2</definedName>
    <definedName name="solver_drv" localSheetId="0" hidden="1">2</definedName>
    <definedName name="solver_eng" localSheetId="2" hidden="1">1</definedName>
    <definedName name="solver_eng" localSheetId="1" hidden="1">1</definedName>
    <definedName name="solver_eng" localSheetId="0" hidden="1">1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lin" localSheetId="0" hidden="1">2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2" hidden="1">2</definedName>
    <definedName name="solver_neg" localSheetId="1" hidden="1">2</definedName>
    <definedName name="solver_neg" localSheetId="0" hidden="1">2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2" hidden="1">0</definedName>
    <definedName name="solver_num" localSheetId="1" hidden="1">0</definedName>
    <definedName name="solver_num" localSheetId="0" hidden="1">0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2" hidden="1">array_approach!#REF!</definedName>
    <definedName name="solver_opt" localSheetId="1" hidden="1">bias!$W$42</definedName>
    <definedName name="solver_opt" localSheetId="0" hidden="1">dotprod!$W$44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2" hidden="1">1</definedName>
    <definedName name="solver_rbv" localSheetId="1" hidden="1">2</definedName>
    <definedName name="solver_rbv" localSheetId="0" hidden="1">2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2" hidden="1">1</definedName>
    <definedName name="solver_scl" localSheetId="1" hidden="1">2</definedName>
    <definedName name="solver_scl" localSheetId="0" hidden="1">2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2" hidden="1">2</definedName>
    <definedName name="solver_typ" localSheetId="1" hidden="1">2</definedName>
    <definedName name="solver_typ" localSheetId="0" hidden="1">2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0" hidden="1">2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8" i="1" l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48" i="1"/>
  <c r="J31" i="1" l="1"/>
  <c r="G18" i="3" l="1"/>
  <c r="F18" i="3"/>
  <c r="E18" i="3"/>
  <c r="D18" i="3"/>
  <c r="C18" i="3"/>
  <c r="G17" i="3"/>
  <c r="F17" i="3"/>
  <c r="E17" i="3"/>
  <c r="D17" i="3"/>
  <c r="C17" i="3"/>
  <c r="G16" i="3"/>
  <c r="F16" i="3"/>
  <c r="E16" i="3"/>
  <c r="D16" i="3"/>
  <c r="C16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G12" i="3"/>
  <c r="F12" i="3"/>
  <c r="E12" i="3"/>
  <c r="D12" i="3"/>
  <c r="C12" i="3"/>
  <c r="G11" i="3"/>
  <c r="F11" i="3"/>
  <c r="E11" i="3"/>
  <c r="D11" i="3"/>
  <c r="C11" i="3"/>
  <c r="G10" i="3"/>
  <c r="F10" i="3"/>
  <c r="E10" i="3"/>
  <c r="D10" i="3"/>
  <c r="C10" i="3"/>
  <c r="G9" i="3"/>
  <c r="F9" i="3"/>
  <c r="E9" i="3"/>
  <c r="D9" i="3"/>
  <c r="C9" i="3"/>
  <c r="G8" i="3"/>
  <c r="F8" i="3"/>
  <c r="E8" i="3"/>
  <c r="D8" i="3"/>
  <c r="C8" i="3"/>
  <c r="G7" i="3"/>
  <c r="F7" i="3"/>
  <c r="E7" i="3"/>
  <c r="D7" i="3"/>
  <c r="C7" i="3"/>
  <c r="G6" i="3"/>
  <c r="F6" i="3"/>
  <c r="E6" i="3"/>
  <c r="D6" i="3"/>
  <c r="C6" i="3"/>
  <c r="G5" i="3"/>
  <c r="F5" i="3"/>
  <c r="E5" i="3"/>
  <c r="D5" i="3"/>
  <c r="C5" i="3"/>
  <c r="G4" i="3"/>
  <c r="F4" i="3"/>
  <c r="E4" i="3"/>
  <c r="D4" i="3"/>
  <c r="C4" i="3"/>
  <c r="A23" i="3" l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I28" i="1"/>
  <c r="R4" i="3" l="1"/>
  <c r="R5" i="3"/>
  <c r="T5" i="3" s="1"/>
  <c r="R6" i="3"/>
  <c r="T6" i="3" s="1"/>
  <c r="R7" i="3"/>
  <c r="W7" i="3" s="1"/>
  <c r="R8" i="3"/>
  <c r="R9" i="3"/>
  <c r="U9" i="3" s="1"/>
  <c r="R10" i="3"/>
  <c r="S10" i="3" s="1"/>
  <c r="R11" i="3"/>
  <c r="R12" i="3"/>
  <c r="R13" i="3"/>
  <c r="T13" i="3" s="1"/>
  <c r="R14" i="3"/>
  <c r="T14" i="3" s="1"/>
  <c r="R15" i="3"/>
  <c r="W15" i="3" s="1"/>
  <c r="R16" i="3"/>
  <c r="R17" i="3"/>
  <c r="R18" i="3"/>
  <c r="R19" i="3"/>
  <c r="R20" i="3"/>
  <c r="R21" i="3"/>
  <c r="T21" i="3" s="1"/>
  <c r="R22" i="3"/>
  <c r="T22" i="3" s="1"/>
  <c r="R23" i="3"/>
  <c r="R24" i="3"/>
  <c r="R25" i="3"/>
  <c r="R26" i="3"/>
  <c r="R27" i="3"/>
  <c r="R28" i="3"/>
  <c r="R29" i="3"/>
  <c r="T29" i="3" s="1"/>
  <c r="R30" i="3"/>
  <c r="R31" i="3"/>
  <c r="W31" i="3" s="1"/>
  <c r="R32" i="3"/>
  <c r="R33" i="3"/>
  <c r="R34" i="3"/>
  <c r="R35" i="3"/>
  <c r="R36" i="3"/>
  <c r="R37" i="3"/>
  <c r="S37" i="3" s="1"/>
  <c r="R38" i="3"/>
  <c r="W38" i="3" s="1"/>
  <c r="R39" i="3"/>
  <c r="T39" i="3" s="1"/>
  <c r="R40" i="3"/>
  <c r="W40" i="3" s="1"/>
  <c r="R41" i="3"/>
  <c r="R42" i="3"/>
  <c r="R43" i="3"/>
  <c r="R44" i="3"/>
  <c r="S44" i="3" s="1"/>
  <c r="R45" i="3"/>
  <c r="S45" i="3" s="1"/>
  <c r="R46" i="3"/>
  <c r="T46" i="3" s="1"/>
  <c r="R47" i="3"/>
  <c r="T47" i="3" s="1"/>
  <c r="R48" i="3"/>
  <c r="R49" i="3"/>
  <c r="R50" i="3"/>
  <c r="R51" i="3"/>
  <c r="R52" i="3"/>
  <c r="R53" i="3"/>
  <c r="S53" i="3" s="1"/>
  <c r="R54" i="3"/>
  <c r="W54" i="3" s="1"/>
  <c r="R55" i="3"/>
  <c r="T55" i="3" s="1"/>
  <c r="R56" i="3"/>
  <c r="R57" i="3"/>
  <c r="R58" i="3"/>
  <c r="R59" i="3"/>
  <c r="R60" i="3"/>
  <c r="S60" i="3" s="1"/>
  <c r="R61" i="3"/>
  <c r="S61" i="3" s="1"/>
  <c r="R62" i="3"/>
  <c r="T62" i="3" s="1"/>
  <c r="R63" i="3"/>
  <c r="T63" i="3" s="1"/>
  <c r="R64" i="3"/>
  <c r="R65" i="3"/>
  <c r="R66" i="3"/>
  <c r="U66" i="3" s="1"/>
  <c r="R67" i="3"/>
  <c r="R68" i="3"/>
  <c r="R69" i="3"/>
  <c r="V69" i="3" s="1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V85" i="3" s="1"/>
  <c r="R86" i="3"/>
  <c r="R87" i="3"/>
  <c r="R88" i="3"/>
  <c r="R89" i="3"/>
  <c r="R90" i="3"/>
  <c r="R91" i="3"/>
  <c r="R92" i="3"/>
  <c r="S92" i="3" s="1"/>
  <c r="R93" i="3"/>
  <c r="R94" i="3"/>
  <c r="R95" i="3"/>
  <c r="T95" i="3" s="1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S108" i="3" s="1"/>
  <c r="R109" i="3"/>
  <c r="R110" i="3"/>
  <c r="R111" i="3"/>
  <c r="R112" i="3"/>
  <c r="R113" i="3"/>
  <c r="R114" i="3"/>
  <c r="R115" i="3"/>
  <c r="R116" i="3"/>
  <c r="R117" i="3"/>
  <c r="V117" i="3" s="1"/>
  <c r="R118" i="3"/>
  <c r="R119" i="3"/>
  <c r="R120" i="3"/>
  <c r="W120" i="3" s="1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V133" i="3" s="1"/>
  <c r="R134" i="3"/>
  <c r="R135" i="3"/>
  <c r="R136" i="3"/>
  <c r="R137" i="3"/>
  <c r="R138" i="3"/>
  <c r="R139" i="3"/>
  <c r="V139" i="3" s="1"/>
  <c r="R140" i="3"/>
  <c r="R141" i="3"/>
  <c r="T141" i="3" s="1"/>
  <c r="R142" i="3"/>
  <c r="W142" i="3" s="1"/>
  <c r="R143" i="3"/>
  <c r="R144" i="3"/>
  <c r="R145" i="3"/>
  <c r="R146" i="3"/>
  <c r="R147" i="3"/>
  <c r="V147" i="3" s="1"/>
  <c r="R148" i="3"/>
  <c r="R149" i="3"/>
  <c r="T149" i="3" s="1"/>
  <c r="R150" i="3"/>
  <c r="R151" i="3"/>
  <c r="R152" i="3"/>
  <c r="R153" i="3"/>
  <c r="R154" i="3"/>
  <c r="S154" i="3" s="1"/>
  <c r="R155" i="3"/>
  <c r="V155" i="3" s="1"/>
  <c r="R156" i="3"/>
  <c r="R157" i="3"/>
  <c r="R158" i="3"/>
  <c r="R159" i="3"/>
  <c r="R160" i="3"/>
  <c r="R161" i="3"/>
  <c r="R162" i="3"/>
  <c r="R163" i="3"/>
  <c r="V163" i="3" s="1"/>
  <c r="R164" i="3"/>
  <c r="R165" i="3"/>
  <c r="T165" i="3" s="1"/>
  <c r="R166" i="3"/>
  <c r="W166" i="3" s="1"/>
  <c r="R167" i="3"/>
  <c r="R168" i="3"/>
  <c r="U168" i="3" s="1"/>
  <c r="R169" i="3"/>
  <c r="R170" i="3"/>
  <c r="R171" i="3"/>
  <c r="V171" i="3" s="1"/>
  <c r="R172" i="3"/>
  <c r="R173" i="3"/>
  <c r="T173" i="3" s="1"/>
  <c r="R174" i="3"/>
  <c r="V174" i="3" s="1"/>
  <c r="R175" i="3"/>
  <c r="R176" i="3"/>
  <c r="U176" i="3" s="1"/>
  <c r="R177" i="3"/>
  <c r="W177" i="3" s="1"/>
  <c r="R178" i="3"/>
  <c r="R179" i="3"/>
  <c r="U179" i="3" s="1"/>
  <c r="R180" i="3"/>
  <c r="R181" i="3"/>
  <c r="S181" i="3" s="1"/>
  <c r="R182" i="3"/>
  <c r="V182" i="3" s="1"/>
  <c r="R183" i="3"/>
  <c r="V183" i="3" s="1"/>
  <c r="R184" i="3"/>
  <c r="R185" i="3"/>
  <c r="R186" i="3"/>
  <c r="R187" i="3"/>
  <c r="V187" i="3" s="1"/>
  <c r="R188" i="3"/>
  <c r="R189" i="3"/>
  <c r="R190" i="3"/>
  <c r="R191" i="3"/>
  <c r="V191" i="3" s="1"/>
  <c r="R192" i="3"/>
  <c r="T192" i="3" s="1"/>
  <c r="R193" i="3"/>
  <c r="R194" i="3"/>
  <c r="R195" i="3"/>
  <c r="U195" i="3" s="1"/>
  <c r="R196" i="3"/>
  <c r="U196" i="3" s="1"/>
  <c r="R197" i="3"/>
  <c r="T197" i="3" s="1"/>
  <c r="R198" i="3"/>
  <c r="S198" i="3" s="1"/>
  <c r="R199" i="3"/>
  <c r="V199" i="3" s="1"/>
  <c r="R200" i="3"/>
  <c r="U200" i="3" s="1"/>
  <c r="R201" i="3"/>
  <c r="W201" i="3" s="1"/>
  <c r="R202" i="3"/>
  <c r="R203" i="3"/>
  <c r="U203" i="3" s="1"/>
  <c r="R204" i="3"/>
  <c r="U204" i="3" s="1"/>
  <c r="R205" i="3"/>
  <c r="S205" i="3" s="1"/>
  <c r="R206" i="3"/>
  <c r="W206" i="3" s="1"/>
  <c r="R207" i="3"/>
  <c r="R208" i="3"/>
  <c r="U208" i="3" s="1"/>
  <c r="R3" i="3"/>
  <c r="W182" i="3" l="1"/>
  <c r="V53" i="3"/>
  <c r="T200" i="3"/>
  <c r="V37" i="3"/>
  <c r="V195" i="3"/>
  <c r="W22" i="3"/>
  <c r="U187" i="3"/>
  <c r="T3" i="3"/>
  <c r="V3" i="3"/>
  <c r="W3" i="3"/>
  <c r="S193" i="3"/>
  <c r="U193" i="3"/>
  <c r="V193" i="3"/>
  <c r="S153" i="3"/>
  <c r="T153" i="3"/>
  <c r="U153" i="3"/>
  <c r="V153" i="3"/>
  <c r="W153" i="3"/>
  <c r="S113" i="3"/>
  <c r="T113" i="3"/>
  <c r="V113" i="3"/>
  <c r="U113" i="3"/>
  <c r="W113" i="3"/>
  <c r="S73" i="3"/>
  <c r="T73" i="3"/>
  <c r="V73" i="3"/>
  <c r="U73" i="3"/>
  <c r="W73" i="3"/>
  <c r="S49" i="3"/>
  <c r="T49" i="3"/>
  <c r="V49" i="3"/>
  <c r="U49" i="3"/>
  <c r="W49" i="3"/>
  <c r="T190" i="3"/>
  <c r="U190" i="3"/>
  <c r="S166" i="3"/>
  <c r="T166" i="3"/>
  <c r="U166" i="3"/>
  <c r="V166" i="3"/>
  <c r="S150" i="3"/>
  <c r="T150" i="3"/>
  <c r="U150" i="3"/>
  <c r="V150" i="3"/>
  <c r="S126" i="3"/>
  <c r="U126" i="3"/>
  <c r="T126" i="3"/>
  <c r="V126" i="3"/>
  <c r="W126" i="3"/>
  <c r="S78" i="3"/>
  <c r="U78" i="3"/>
  <c r="T78" i="3"/>
  <c r="V78" i="3"/>
  <c r="W78" i="3"/>
  <c r="T202" i="3"/>
  <c r="U202" i="3"/>
  <c r="V202" i="3"/>
  <c r="T194" i="3"/>
  <c r="U194" i="3"/>
  <c r="V194" i="3"/>
  <c r="T186" i="3"/>
  <c r="U186" i="3"/>
  <c r="V186" i="3"/>
  <c r="T178" i="3"/>
  <c r="U178" i="3"/>
  <c r="V178" i="3"/>
  <c r="W178" i="3"/>
  <c r="T170" i="3"/>
  <c r="U170" i="3"/>
  <c r="V170" i="3"/>
  <c r="W170" i="3"/>
  <c r="T162" i="3"/>
  <c r="U162" i="3"/>
  <c r="V162" i="3"/>
  <c r="W162" i="3"/>
  <c r="T154" i="3"/>
  <c r="U154" i="3"/>
  <c r="V154" i="3"/>
  <c r="W154" i="3"/>
  <c r="T146" i="3"/>
  <c r="U146" i="3"/>
  <c r="V146" i="3"/>
  <c r="W146" i="3"/>
  <c r="V138" i="3"/>
  <c r="W138" i="3"/>
  <c r="S138" i="3"/>
  <c r="T138" i="3"/>
  <c r="U138" i="3"/>
  <c r="T130" i="3"/>
  <c r="V130" i="3"/>
  <c r="W130" i="3"/>
  <c r="S130" i="3"/>
  <c r="T122" i="3"/>
  <c r="V122" i="3"/>
  <c r="W122" i="3"/>
  <c r="S122" i="3"/>
  <c r="U122" i="3"/>
  <c r="T114" i="3"/>
  <c r="V114" i="3"/>
  <c r="W114" i="3"/>
  <c r="S114" i="3"/>
  <c r="T106" i="3"/>
  <c r="V106" i="3"/>
  <c r="W106" i="3"/>
  <c r="S106" i="3"/>
  <c r="U106" i="3"/>
  <c r="T98" i="3"/>
  <c r="V98" i="3"/>
  <c r="W98" i="3"/>
  <c r="S98" i="3"/>
  <c r="T90" i="3"/>
  <c r="V90" i="3"/>
  <c r="W90" i="3"/>
  <c r="S90" i="3"/>
  <c r="U90" i="3"/>
  <c r="T82" i="3"/>
  <c r="V82" i="3"/>
  <c r="W82" i="3"/>
  <c r="S82" i="3"/>
  <c r="T74" i="3"/>
  <c r="V74" i="3"/>
  <c r="W74" i="3"/>
  <c r="S74" i="3"/>
  <c r="U74" i="3"/>
  <c r="T66" i="3"/>
  <c r="V66" i="3"/>
  <c r="W66" i="3"/>
  <c r="S66" i="3"/>
  <c r="T58" i="3"/>
  <c r="V58" i="3"/>
  <c r="W58" i="3"/>
  <c r="S58" i="3"/>
  <c r="U58" i="3"/>
  <c r="T50" i="3"/>
  <c r="V50" i="3"/>
  <c r="W50" i="3"/>
  <c r="S50" i="3"/>
  <c r="T42" i="3"/>
  <c r="V42" i="3"/>
  <c r="W42" i="3"/>
  <c r="S42" i="3"/>
  <c r="U42" i="3"/>
  <c r="T34" i="3"/>
  <c r="V34" i="3"/>
  <c r="W34" i="3"/>
  <c r="U34" i="3"/>
  <c r="T26" i="3"/>
  <c r="U26" i="3"/>
  <c r="V26" i="3"/>
  <c r="W26" i="3"/>
  <c r="S26" i="3"/>
  <c r="T18" i="3"/>
  <c r="U18" i="3"/>
  <c r="V18" i="3"/>
  <c r="W18" i="3"/>
  <c r="S18" i="3"/>
  <c r="U3" i="3"/>
  <c r="S185" i="3"/>
  <c r="U185" i="3"/>
  <c r="V185" i="3"/>
  <c r="S145" i="3"/>
  <c r="T145" i="3"/>
  <c r="U145" i="3"/>
  <c r="V145" i="3"/>
  <c r="W145" i="3"/>
  <c r="S105" i="3"/>
  <c r="T105" i="3"/>
  <c r="V105" i="3"/>
  <c r="U105" i="3"/>
  <c r="W105" i="3"/>
  <c r="S65" i="3"/>
  <c r="T65" i="3"/>
  <c r="V65" i="3"/>
  <c r="U65" i="3"/>
  <c r="W65" i="3"/>
  <c r="V208" i="3"/>
  <c r="W208" i="3"/>
  <c r="S208" i="3"/>
  <c r="V192" i="3"/>
  <c r="W192" i="3"/>
  <c r="S192" i="3"/>
  <c r="V184" i="3"/>
  <c r="W184" i="3"/>
  <c r="S184" i="3"/>
  <c r="V176" i="3"/>
  <c r="W176" i="3"/>
  <c r="S176" i="3"/>
  <c r="V168" i="3"/>
  <c r="W168" i="3"/>
  <c r="S168" i="3"/>
  <c r="T168" i="3"/>
  <c r="V160" i="3"/>
  <c r="W160" i="3"/>
  <c r="S160" i="3"/>
  <c r="T160" i="3"/>
  <c r="V152" i="3"/>
  <c r="W152" i="3"/>
  <c r="S152" i="3"/>
  <c r="T152" i="3"/>
  <c r="V144" i="3"/>
  <c r="W144" i="3"/>
  <c r="S144" i="3"/>
  <c r="T144" i="3"/>
  <c r="V136" i="3"/>
  <c r="S136" i="3"/>
  <c r="T136" i="3"/>
  <c r="U136" i="3"/>
  <c r="V128" i="3"/>
  <c r="S128" i="3"/>
  <c r="T128" i="3"/>
  <c r="U128" i="3"/>
  <c r="W128" i="3"/>
  <c r="V120" i="3"/>
  <c r="S120" i="3"/>
  <c r="T120" i="3"/>
  <c r="U120" i="3"/>
  <c r="V112" i="3"/>
  <c r="S112" i="3"/>
  <c r="T112" i="3"/>
  <c r="U112" i="3"/>
  <c r="W112" i="3"/>
  <c r="V104" i="3"/>
  <c r="S104" i="3"/>
  <c r="T104" i="3"/>
  <c r="U104" i="3"/>
  <c r="V96" i="3"/>
  <c r="S96" i="3"/>
  <c r="T96" i="3"/>
  <c r="U96" i="3"/>
  <c r="W96" i="3"/>
  <c r="V88" i="3"/>
  <c r="S88" i="3"/>
  <c r="T88" i="3"/>
  <c r="U88" i="3"/>
  <c r="V80" i="3"/>
  <c r="S80" i="3"/>
  <c r="T80" i="3"/>
  <c r="U80" i="3"/>
  <c r="W80" i="3"/>
  <c r="V72" i="3"/>
  <c r="S72" i="3"/>
  <c r="T72" i="3"/>
  <c r="U72" i="3"/>
  <c r="V64" i="3"/>
  <c r="S64" i="3"/>
  <c r="T64" i="3"/>
  <c r="U64" i="3"/>
  <c r="W64" i="3"/>
  <c r="V56" i="3"/>
  <c r="S56" i="3"/>
  <c r="T56" i="3"/>
  <c r="U56" i="3"/>
  <c r="V48" i="3"/>
  <c r="S48" i="3"/>
  <c r="T48" i="3"/>
  <c r="U48" i="3"/>
  <c r="W48" i="3"/>
  <c r="V40" i="3"/>
  <c r="S40" i="3"/>
  <c r="T40" i="3"/>
  <c r="U40" i="3"/>
  <c r="V32" i="3"/>
  <c r="S32" i="3"/>
  <c r="T32" i="3"/>
  <c r="U32" i="3"/>
  <c r="W32" i="3"/>
  <c r="V24" i="3"/>
  <c r="W24" i="3"/>
  <c r="S24" i="3"/>
  <c r="T24" i="3"/>
  <c r="U24" i="3"/>
  <c r="V16" i="3"/>
  <c r="W16" i="3"/>
  <c r="S16" i="3"/>
  <c r="T16" i="3"/>
  <c r="V8" i="3"/>
  <c r="W8" i="3"/>
  <c r="S8" i="3"/>
  <c r="T8" i="3"/>
  <c r="U8" i="3"/>
  <c r="T208" i="3"/>
  <c r="V203" i="3"/>
  <c r="W190" i="3"/>
  <c r="W186" i="3"/>
  <c r="T176" i="3"/>
  <c r="U152" i="3"/>
  <c r="U114" i="3"/>
  <c r="W88" i="3"/>
  <c r="S169" i="3"/>
  <c r="T169" i="3"/>
  <c r="U169" i="3"/>
  <c r="V169" i="3"/>
  <c r="W169" i="3"/>
  <c r="S129" i="3"/>
  <c r="T129" i="3"/>
  <c r="V129" i="3"/>
  <c r="U129" i="3"/>
  <c r="W129" i="3"/>
  <c r="S89" i="3"/>
  <c r="T89" i="3"/>
  <c r="V89" i="3"/>
  <c r="U89" i="3"/>
  <c r="W89" i="3"/>
  <c r="S33" i="3"/>
  <c r="T33" i="3"/>
  <c r="V33" i="3"/>
  <c r="W33" i="3"/>
  <c r="U33" i="3"/>
  <c r="V200" i="3"/>
  <c r="W200" i="3"/>
  <c r="S200" i="3"/>
  <c r="S207" i="3"/>
  <c r="T207" i="3"/>
  <c r="U207" i="3"/>
  <c r="W207" i="3"/>
  <c r="S199" i="3"/>
  <c r="T199" i="3"/>
  <c r="U199" i="3"/>
  <c r="W199" i="3"/>
  <c r="S191" i="3"/>
  <c r="T191" i="3"/>
  <c r="U191" i="3"/>
  <c r="W191" i="3"/>
  <c r="S183" i="3"/>
  <c r="T183" i="3"/>
  <c r="U183" i="3"/>
  <c r="W183" i="3"/>
  <c r="S175" i="3"/>
  <c r="T175" i="3"/>
  <c r="U175" i="3"/>
  <c r="V175" i="3"/>
  <c r="W175" i="3"/>
  <c r="S167" i="3"/>
  <c r="T167" i="3"/>
  <c r="U167" i="3"/>
  <c r="V167" i="3"/>
  <c r="W167" i="3"/>
  <c r="S159" i="3"/>
  <c r="T159" i="3"/>
  <c r="U159" i="3"/>
  <c r="V159" i="3"/>
  <c r="W159" i="3"/>
  <c r="S151" i="3"/>
  <c r="T151" i="3"/>
  <c r="U151" i="3"/>
  <c r="V151" i="3"/>
  <c r="W151" i="3"/>
  <c r="S143" i="3"/>
  <c r="T143" i="3"/>
  <c r="U143" i="3"/>
  <c r="V143" i="3"/>
  <c r="W143" i="3"/>
  <c r="S135" i="3"/>
  <c r="U135" i="3"/>
  <c r="V135" i="3"/>
  <c r="T135" i="3"/>
  <c r="W135" i="3"/>
  <c r="S127" i="3"/>
  <c r="U127" i="3"/>
  <c r="V127" i="3"/>
  <c r="W127" i="3"/>
  <c r="S119" i="3"/>
  <c r="U119" i="3"/>
  <c r="V119" i="3"/>
  <c r="T119" i="3"/>
  <c r="W119" i="3"/>
  <c r="S111" i="3"/>
  <c r="U111" i="3"/>
  <c r="V111" i="3"/>
  <c r="W111" i="3"/>
  <c r="S103" i="3"/>
  <c r="U103" i="3"/>
  <c r="V103" i="3"/>
  <c r="T103" i="3"/>
  <c r="W103" i="3"/>
  <c r="S95" i="3"/>
  <c r="U95" i="3"/>
  <c r="V95" i="3"/>
  <c r="W95" i="3"/>
  <c r="S87" i="3"/>
  <c r="U87" i="3"/>
  <c r="V87" i="3"/>
  <c r="T87" i="3"/>
  <c r="W87" i="3"/>
  <c r="S79" i="3"/>
  <c r="U79" i="3"/>
  <c r="V79" i="3"/>
  <c r="W79" i="3"/>
  <c r="S71" i="3"/>
  <c r="U71" i="3"/>
  <c r="V71" i="3"/>
  <c r="T71" i="3"/>
  <c r="W71" i="3"/>
  <c r="V207" i="3"/>
  <c r="W198" i="3"/>
  <c r="W194" i="3"/>
  <c r="V190" i="3"/>
  <c r="S186" i="3"/>
  <c r="T181" i="3"/>
  <c r="W174" i="3"/>
  <c r="W150" i="3"/>
  <c r="W136" i="3"/>
  <c r="T111" i="3"/>
  <c r="S34" i="3"/>
  <c r="S70" i="3"/>
  <c r="U70" i="3"/>
  <c r="T70" i="3"/>
  <c r="V70" i="3"/>
  <c r="W70" i="3"/>
  <c r="W202" i="3"/>
  <c r="V198" i="3"/>
  <c r="S194" i="3"/>
  <c r="S190" i="3"/>
  <c r="W185" i="3"/>
  <c r="S162" i="3"/>
  <c r="U82" i="3"/>
  <c r="W56" i="3"/>
  <c r="S177" i="3"/>
  <c r="T177" i="3"/>
  <c r="U177" i="3"/>
  <c r="V177" i="3"/>
  <c r="S137" i="3"/>
  <c r="T137" i="3"/>
  <c r="V137" i="3"/>
  <c r="U137" i="3"/>
  <c r="W137" i="3"/>
  <c r="S97" i="3"/>
  <c r="T97" i="3"/>
  <c r="V97" i="3"/>
  <c r="U97" i="3"/>
  <c r="W97" i="3"/>
  <c r="S57" i="3"/>
  <c r="T57" i="3"/>
  <c r="V57" i="3"/>
  <c r="U57" i="3"/>
  <c r="W57" i="3"/>
  <c r="T206" i="3"/>
  <c r="U206" i="3"/>
  <c r="S182" i="3"/>
  <c r="T182" i="3"/>
  <c r="U182" i="3"/>
  <c r="S158" i="3"/>
  <c r="T158" i="3"/>
  <c r="U158" i="3"/>
  <c r="V158" i="3"/>
  <c r="S134" i="3"/>
  <c r="U134" i="3"/>
  <c r="T134" i="3"/>
  <c r="V134" i="3"/>
  <c r="W134" i="3"/>
  <c r="S110" i="3"/>
  <c r="U110" i="3"/>
  <c r="T110" i="3"/>
  <c r="V110" i="3"/>
  <c r="W110" i="3"/>
  <c r="S94" i="3"/>
  <c r="U94" i="3"/>
  <c r="T94" i="3"/>
  <c r="V94" i="3"/>
  <c r="W94" i="3"/>
  <c r="U189" i="3"/>
  <c r="V189" i="3"/>
  <c r="W189" i="3"/>
  <c r="U165" i="3"/>
  <c r="V165" i="3"/>
  <c r="W165" i="3"/>
  <c r="S165" i="3"/>
  <c r="U157" i="3"/>
  <c r="V157" i="3"/>
  <c r="W157" i="3"/>
  <c r="S157" i="3"/>
  <c r="U149" i="3"/>
  <c r="V149" i="3"/>
  <c r="W149" i="3"/>
  <c r="S149" i="3"/>
  <c r="U141" i="3"/>
  <c r="V141" i="3"/>
  <c r="W141" i="3"/>
  <c r="S141" i="3"/>
  <c r="U133" i="3"/>
  <c r="W133" i="3"/>
  <c r="S133" i="3"/>
  <c r="T133" i="3"/>
  <c r="U125" i="3"/>
  <c r="W125" i="3"/>
  <c r="S125" i="3"/>
  <c r="T125" i="3"/>
  <c r="V125" i="3"/>
  <c r="U117" i="3"/>
  <c r="W117" i="3"/>
  <c r="S117" i="3"/>
  <c r="T117" i="3"/>
  <c r="U109" i="3"/>
  <c r="W109" i="3"/>
  <c r="S109" i="3"/>
  <c r="T109" i="3"/>
  <c r="V109" i="3"/>
  <c r="U101" i="3"/>
  <c r="W101" i="3"/>
  <c r="S101" i="3"/>
  <c r="T101" i="3"/>
  <c r="U93" i="3"/>
  <c r="W93" i="3"/>
  <c r="S93" i="3"/>
  <c r="T93" i="3"/>
  <c r="V93" i="3"/>
  <c r="U85" i="3"/>
  <c r="W85" i="3"/>
  <c r="S85" i="3"/>
  <c r="T85" i="3"/>
  <c r="U77" i="3"/>
  <c r="W77" i="3"/>
  <c r="S77" i="3"/>
  <c r="T77" i="3"/>
  <c r="V77" i="3"/>
  <c r="U69" i="3"/>
  <c r="W69" i="3"/>
  <c r="S69" i="3"/>
  <c r="T69" i="3"/>
  <c r="V206" i="3"/>
  <c r="S202" i="3"/>
  <c r="W193" i="3"/>
  <c r="T189" i="3"/>
  <c r="T185" i="3"/>
  <c r="V179" i="3"/>
  <c r="U160" i="3"/>
  <c r="U130" i="3"/>
  <c r="W104" i="3"/>
  <c r="T79" i="3"/>
  <c r="S102" i="3"/>
  <c r="U102" i="3"/>
  <c r="T102" i="3"/>
  <c r="V102" i="3"/>
  <c r="W102" i="3"/>
  <c r="U205" i="3"/>
  <c r="V205" i="3"/>
  <c r="W205" i="3"/>
  <c r="U181" i="3"/>
  <c r="V181" i="3"/>
  <c r="W181" i="3"/>
  <c r="S196" i="3"/>
  <c r="T196" i="3"/>
  <c r="V196" i="3"/>
  <c r="W196" i="3"/>
  <c r="S172" i="3"/>
  <c r="T172" i="3"/>
  <c r="U172" i="3"/>
  <c r="V172" i="3"/>
  <c r="W172" i="3"/>
  <c r="S148" i="3"/>
  <c r="T148" i="3"/>
  <c r="U148" i="3"/>
  <c r="V148" i="3"/>
  <c r="W148" i="3"/>
  <c r="T132" i="3"/>
  <c r="U132" i="3"/>
  <c r="W132" i="3"/>
  <c r="S132" i="3"/>
  <c r="V132" i="3"/>
  <c r="T116" i="3"/>
  <c r="U116" i="3"/>
  <c r="W116" i="3"/>
  <c r="S116" i="3"/>
  <c r="V116" i="3"/>
  <c r="T108" i="3"/>
  <c r="U108" i="3"/>
  <c r="W108" i="3"/>
  <c r="V108" i="3"/>
  <c r="T100" i="3"/>
  <c r="U100" i="3"/>
  <c r="W100" i="3"/>
  <c r="S100" i="3"/>
  <c r="V100" i="3"/>
  <c r="T92" i="3"/>
  <c r="U92" i="3"/>
  <c r="W92" i="3"/>
  <c r="V92" i="3"/>
  <c r="T84" i="3"/>
  <c r="U84" i="3"/>
  <c r="W84" i="3"/>
  <c r="S84" i="3"/>
  <c r="V84" i="3"/>
  <c r="T76" i="3"/>
  <c r="U76" i="3"/>
  <c r="W76" i="3"/>
  <c r="V76" i="3"/>
  <c r="T68" i="3"/>
  <c r="U68" i="3"/>
  <c r="W68" i="3"/>
  <c r="S68" i="3"/>
  <c r="V68" i="3"/>
  <c r="T60" i="3"/>
  <c r="U60" i="3"/>
  <c r="W60" i="3"/>
  <c r="V60" i="3"/>
  <c r="T52" i="3"/>
  <c r="U52" i="3"/>
  <c r="W52" i="3"/>
  <c r="S52" i="3"/>
  <c r="V52" i="3"/>
  <c r="T44" i="3"/>
  <c r="U44" i="3"/>
  <c r="W44" i="3"/>
  <c r="V44" i="3"/>
  <c r="T36" i="3"/>
  <c r="U36" i="3"/>
  <c r="W36" i="3"/>
  <c r="S36" i="3"/>
  <c r="V36" i="3"/>
  <c r="S28" i="3"/>
  <c r="T28" i="3"/>
  <c r="U28" i="3"/>
  <c r="W28" i="3"/>
  <c r="V28" i="3"/>
  <c r="S20" i="3"/>
  <c r="T20" i="3"/>
  <c r="U20" i="3"/>
  <c r="W20" i="3"/>
  <c r="V20" i="3"/>
  <c r="S12" i="3"/>
  <c r="T12" i="3"/>
  <c r="U12" i="3"/>
  <c r="W12" i="3"/>
  <c r="V12" i="3"/>
  <c r="S4" i="3"/>
  <c r="T4" i="3"/>
  <c r="U4" i="3"/>
  <c r="W4" i="3"/>
  <c r="V4" i="3"/>
  <c r="S206" i="3"/>
  <c r="T193" i="3"/>
  <c r="S189" i="3"/>
  <c r="U184" i="3"/>
  <c r="W158" i="3"/>
  <c r="S146" i="3"/>
  <c r="T127" i="3"/>
  <c r="V101" i="3"/>
  <c r="S76" i="3"/>
  <c r="U50" i="3"/>
  <c r="U16" i="3"/>
  <c r="S201" i="3"/>
  <c r="U201" i="3"/>
  <c r="V201" i="3"/>
  <c r="S161" i="3"/>
  <c r="T161" i="3"/>
  <c r="U161" i="3"/>
  <c r="V161" i="3"/>
  <c r="W161" i="3"/>
  <c r="S121" i="3"/>
  <c r="T121" i="3"/>
  <c r="V121" i="3"/>
  <c r="U121" i="3"/>
  <c r="W121" i="3"/>
  <c r="S81" i="3"/>
  <c r="T81" i="3"/>
  <c r="V81" i="3"/>
  <c r="U81" i="3"/>
  <c r="W81" i="3"/>
  <c r="S41" i="3"/>
  <c r="T41" i="3"/>
  <c r="V41" i="3"/>
  <c r="U41" i="3"/>
  <c r="W41" i="3"/>
  <c r="T198" i="3"/>
  <c r="U198" i="3"/>
  <c r="S174" i="3"/>
  <c r="T174" i="3"/>
  <c r="U174" i="3"/>
  <c r="S142" i="3"/>
  <c r="T142" i="3"/>
  <c r="U142" i="3"/>
  <c r="V142" i="3"/>
  <c r="S118" i="3"/>
  <c r="U118" i="3"/>
  <c r="T118" i="3"/>
  <c r="V118" i="3"/>
  <c r="W118" i="3"/>
  <c r="S86" i="3"/>
  <c r="U86" i="3"/>
  <c r="T86" i="3"/>
  <c r="V86" i="3"/>
  <c r="W86" i="3"/>
  <c r="U197" i="3"/>
  <c r="V197" i="3"/>
  <c r="W197" i="3"/>
  <c r="U173" i="3"/>
  <c r="V173" i="3"/>
  <c r="W173" i="3"/>
  <c r="S173" i="3"/>
  <c r="S204" i="3"/>
  <c r="T204" i="3"/>
  <c r="V204" i="3"/>
  <c r="W204" i="3"/>
  <c r="S188" i="3"/>
  <c r="T188" i="3"/>
  <c r="V188" i="3"/>
  <c r="W188" i="3"/>
  <c r="S180" i="3"/>
  <c r="T180" i="3"/>
  <c r="U180" i="3"/>
  <c r="V180" i="3"/>
  <c r="W180" i="3"/>
  <c r="S164" i="3"/>
  <c r="T164" i="3"/>
  <c r="U164" i="3"/>
  <c r="V164" i="3"/>
  <c r="W164" i="3"/>
  <c r="S156" i="3"/>
  <c r="T156" i="3"/>
  <c r="U156" i="3"/>
  <c r="V156" i="3"/>
  <c r="W156" i="3"/>
  <c r="S140" i="3"/>
  <c r="T140" i="3"/>
  <c r="U140" i="3"/>
  <c r="V140" i="3"/>
  <c r="W140" i="3"/>
  <c r="T124" i="3"/>
  <c r="U124" i="3"/>
  <c r="W124" i="3"/>
  <c r="V124" i="3"/>
  <c r="W203" i="3"/>
  <c r="S203" i="3"/>
  <c r="T203" i="3"/>
  <c r="W195" i="3"/>
  <c r="S195" i="3"/>
  <c r="T195" i="3"/>
  <c r="W187" i="3"/>
  <c r="S187" i="3"/>
  <c r="T187" i="3"/>
  <c r="W179" i="3"/>
  <c r="S179" i="3"/>
  <c r="T179" i="3"/>
  <c r="W171" i="3"/>
  <c r="S171" i="3"/>
  <c r="T171" i="3"/>
  <c r="U171" i="3"/>
  <c r="W163" i="3"/>
  <c r="S163" i="3"/>
  <c r="T163" i="3"/>
  <c r="U163" i="3"/>
  <c r="W155" i="3"/>
  <c r="S155" i="3"/>
  <c r="T155" i="3"/>
  <c r="U155" i="3"/>
  <c r="W147" i="3"/>
  <c r="S147" i="3"/>
  <c r="T147" i="3"/>
  <c r="U147" i="3"/>
  <c r="T139" i="3"/>
  <c r="W139" i="3"/>
  <c r="S139" i="3"/>
  <c r="U139" i="3"/>
  <c r="W131" i="3"/>
  <c r="T131" i="3"/>
  <c r="S131" i="3"/>
  <c r="U131" i="3"/>
  <c r="V131" i="3"/>
  <c r="W123" i="3"/>
  <c r="T123" i="3"/>
  <c r="S123" i="3"/>
  <c r="U123" i="3"/>
  <c r="V123" i="3"/>
  <c r="W115" i="3"/>
  <c r="T115" i="3"/>
  <c r="S115" i="3"/>
  <c r="U115" i="3"/>
  <c r="V115" i="3"/>
  <c r="W107" i="3"/>
  <c r="T107" i="3"/>
  <c r="S107" i="3"/>
  <c r="U107" i="3"/>
  <c r="V107" i="3"/>
  <c r="W99" i="3"/>
  <c r="T99" i="3"/>
  <c r="S99" i="3"/>
  <c r="U99" i="3"/>
  <c r="V99" i="3"/>
  <c r="W91" i="3"/>
  <c r="T91" i="3"/>
  <c r="S91" i="3"/>
  <c r="U91" i="3"/>
  <c r="V91" i="3"/>
  <c r="W83" i="3"/>
  <c r="T83" i="3"/>
  <c r="S83" i="3"/>
  <c r="U83" i="3"/>
  <c r="V83" i="3"/>
  <c r="W75" i="3"/>
  <c r="T75" i="3"/>
  <c r="S75" i="3"/>
  <c r="U75" i="3"/>
  <c r="V75" i="3"/>
  <c r="W67" i="3"/>
  <c r="T67" i="3"/>
  <c r="S67" i="3"/>
  <c r="U67" i="3"/>
  <c r="V67" i="3"/>
  <c r="W59" i="3"/>
  <c r="T59" i="3"/>
  <c r="S59" i="3"/>
  <c r="U59" i="3"/>
  <c r="V59" i="3"/>
  <c r="W51" i="3"/>
  <c r="T51" i="3"/>
  <c r="S51" i="3"/>
  <c r="U51" i="3"/>
  <c r="V51" i="3"/>
  <c r="W43" i="3"/>
  <c r="T43" i="3"/>
  <c r="S43" i="3"/>
  <c r="U43" i="3"/>
  <c r="V43" i="3"/>
  <c r="W35" i="3"/>
  <c r="T35" i="3"/>
  <c r="U35" i="3"/>
  <c r="S35" i="3"/>
  <c r="V35" i="3"/>
  <c r="W27" i="3"/>
  <c r="T27" i="3"/>
  <c r="U27" i="3"/>
  <c r="S27" i="3"/>
  <c r="V27" i="3"/>
  <c r="W19" i="3"/>
  <c r="T19" i="3"/>
  <c r="U19" i="3"/>
  <c r="S19" i="3"/>
  <c r="V19" i="3"/>
  <c r="W11" i="3"/>
  <c r="T11" i="3"/>
  <c r="U11" i="3"/>
  <c r="S11" i="3"/>
  <c r="V11" i="3"/>
  <c r="S3" i="3"/>
  <c r="T205" i="3"/>
  <c r="T201" i="3"/>
  <c r="S197" i="3"/>
  <c r="U192" i="3"/>
  <c r="U188" i="3"/>
  <c r="T184" i="3"/>
  <c r="S178" i="3"/>
  <c r="S170" i="3"/>
  <c r="T157" i="3"/>
  <c r="U144" i="3"/>
  <c r="S124" i="3"/>
  <c r="U98" i="3"/>
  <c r="W72" i="3"/>
  <c r="W62" i="3"/>
  <c r="T53" i="3"/>
  <c r="W46" i="3"/>
  <c r="T37" i="3"/>
  <c r="T10" i="3"/>
  <c r="U10" i="3"/>
  <c r="V10" i="3"/>
  <c r="W10" i="3"/>
  <c r="V62" i="3"/>
  <c r="V46" i="3"/>
  <c r="W14" i="3"/>
  <c r="S25" i="3"/>
  <c r="T25" i="3"/>
  <c r="V25" i="3"/>
  <c r="W25" i="3"/>
  <c r="S17" i="3"/>
  <c r="T17" i="3"/>
  <c r="V17" i="3"/>
  <c r="W17" i="3"/>
  <c r="S9" i="3"/>
  <c r="T9" i="3"/>
  <c r="V9" i="3"/>
  <c r="W9" i="3"/>
  <c r="W55" i="3"/>
  <c r="W39" i="3"/>
  <c r="V61" i="3"/>
  <c r="V45" i="3"/>
  <c r="W6" i="3"/>
  <c r="S63" i="3"/>
  <c r="U63" i="3"/>
  <c r="V63" i="3"/>
  <c r="S55" i="3"/>
  <c r="U55" i="3"/>
  <c r="V55" i="3"/>
  <c r="S47" i="3"/>
  <c r="U47" i="3"/>
  <c r="V47" i="3"/>
  <c r="S39" i="3"/>
  <c r="U39" i="3"/>
  <c r="V39" i="3"/>
  <c r="S31" i="3"/>
  <c r="U31" i="3"/>
  <c r="V31" i="3"/>
  <c r="S23" i="3"/>
  <c r="T23" i="3"/>
  <c r="U23" i="3"/>
  <c r="V23" i="3"/>
  <c r="S15" i="3"/>
  <c r="T15" i="3"/>
  <c r="U15" i="3"/>
  <c r="V15" i="3"/>
  <c r="S7" i="3"/>
  <c r="T7" i="3"/>
  <c r="U7" i="3"/>
  <c r="V7" i="3"/>
  <c r="T61" i="3"/>
  <c r="T45" i="3"/>
  <c r="T31" i="3"/>
  <c r="U25" i="3"/>
  <c r="S62" i="3"/>
  <c r="U62" i="3"/>
  <c r="S54" i="3"/>
  <c r="U54" i="3"/>
  <c r="S46" i="3"/>
  <c r="U46" i="3"/>
  <c r="S38" i="3"/>
  <c r="U38" i="3"/>
  <c r="S30" i="3"/>
  <c r="U30" i="3"/>
  <c r="V30" i="3"/>
  <c r="S22" i="3"/>
  <c r="U22" i="3"/>
  <c r="V22" i="3"/>
  <c r="S14" i="3"/>
  <c r="U14" i="3"/>
  <c r="V14" i="3"/>
  <c r="S6" i="3"/>
  <c r="U6" i="3"/>
  <c r="V6" i="3"/>
  <c r="V54" i="3"/>
  <c r="V38" i="3"/>
  <c r="W30" i="3"/>
  <c r="U61" i="3"/>
  <c r="W61" i="3"/>
  <c r="U53" i="3"/>
  <c r="W53" i="3"/>
  <c r="U45" i="3"/>
  <c r="W45" i="3"/>
  <c r="U37" i="3"/>
  <c r="W37" i="3"/>
  <c r="U29" i="3"/>
  <c r="V29" i="3"/>
  <c r="W29" i="3"/>
  <c r="S29" i="3"/>
  <c r="U21" i="3"/>
  <c r="V21" i="3"/>
  <c r="W21" i="3"/>
  <c r="S21" i="3"/>
  <c r="U13" i="3"/>
  <c r="V13" i="3"/>
  <c r="W13" i="3"/>
  <c r="S13" i="3"/>
  <c r="U5" i="3"/>
  <c r="V5" i="3"/>
  <c r="W5" i="3"/>
  <c r="S5" i="3"/>
  <c r="W63" i="3"/>
  <c r="T54" i="3"/>
  <c r="W47" i="3"/>
  <c r="T38" i="3"/>
  <c r="T30" i="3"/>
  <c r="W23" i="3"/>
  <c r="U17" i="3"/>
  <c r="N20" i="3"/>
  <c r="Q135" i="3"/>
  <c r="M159" i="3"/>
  <c r="P175" i="3"/>
  <c r="M196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P16" i="3" s="1"/>
  <c r="L17" i="3"/>
  <c r="M17" i="3" s="1"/>
  <c r="L18" i="3"/>
  <c r="L19" i="3"/>
  <c r="Q19" i="3" s="1"/>
  <c r="L20" i="3"/>
  <c r="L21" i="3"/>
  <c r="L22" i="3"/>
  <c r="L23" i="3"/>
  <c r="O23" i="3" s="1"/>
  <c r="L24" i="3"/>
  <c r="L25" i="3"/>
  <c r="L26" i="3"/>
  <c r="L27" i="3"/>
  <c r="L28" i="3"/>
  <c r="L29" i="3"/>
  <c r="O29" i="3" s="1"/>
  <c r="L30" i="3"/>
  <c r="L31" i="3"/>
  <c r="L32" i="3"/>
  <c r="P32" i="3" s="1"/>
  <c r="L33" i="3"/>
  <c r="M33" i="3" s="1"/>
  <c r="L34" i="3"/>
  <c r="L35" i="3"/>
  <c r="L36" i="3"/>
  <c r="L37" i="3"/>
  <c r="L38" i="3"/>
  <c r="L39" i="3"/>
  <c r="Q39" i="3" s="1"/>
  <c r="L40" i="3"/>
  <c r="M40" i="3" s="1"/>
  <c r="L41" i="3"/>
  <c r="Q41" i="3" s="1"/>
  <c r="L42" i="3"/>
  <c r="M42" i="3" s="1"/>
  <c r="L43" i="3"/>
  <c r="L44" i="3"/>
  <c r="L45" i="3"/>
  <c r="L46" i="3"/>
  <c r="N46" i="3" s="1"/>
  <c r="L47" i="3"/>
  <c r="L48" i="3"/>
  <c r="N48" i="3" s="1"/>
  <c r="L49" i="3"/>
  <c r="L50" i="3"/>
  <c r="N50" i="3" s="1"/>
  <c r="L51" i="3"/>
  <c r="L52" i="3"/>
  <c r="L53" i="3"/>
  <c r="L54" i="3"/>
  <c r="L55" i="3"/>
  <c r="L56" i="3"/>
  <c r="P56" i="3" s="1"/>
  <c r="L57" i="3"/>
  <c r="M57" i="3" s="1"/>
  <c r="L58" i="3"/>
  <c r="L59" i="3"/>
  <c r="N59" i="3" s="1"/>
  <c r="L60" i="3"/>
  <c r="L61" i="3"/>
  <c r="L62" i="3"/>
  <c r="L63" i="3"/>
  <c r="M63" i="3" s="1"/>
  <c r="L64" i="3"/>
  <c r="L65" i="3"/>
  <c r="O65" i="3" s="1"/>
  <c r="L66" i="3"/>
  <c r="L67" i="3"/>
  <c r="O67" i="3" s="1"/>
  <c r="L68" i="3"/>
  <c r="L69" i="3"/>
  <c r="L70" i="3"/>
  <c r="L71" i="3"/>
  <c r="Q71" i="3" s="1"/>
  <c r="L72" i="3"/>
  <c r="M72" i="3" s="1"/>
  <c r="L73" i="3"/>
  <c r="Q73" i="3" s="1"/>
  <c r="L74" i="3"/>
  <c r="M74" i="3" s="1"/>
  <c r="L75" i="3"/>
  <c r="Q75" i="3" s="1"/>
  <c r="L76" i="3"/>
  <c r="N76" i="3" s="1"/>
  <c r="L77" i="3"/>
  <c r="L78" i="3"/>
  <c r="L79" i="3"/>
  <c r="L80" i="3"/>
  <c r="N80" i="3" s="1"/>
  <c r="L81" i="3"/>
  <c r="L82" i="3"/>
  <c r="N82" i="3" s="1"/>
  <c r="L83" i="3"/>
  <c r="L84" i="3"/>
  <c r="P84" i="3" s="1"/>
  <c r="L85" i="3"/>
  <c r="L86" i="3"/>
  <c r="L87" i="3"/>
  <c r="L88" i="3"/>
  <c r="P88" i="3" s="1"/>
  <c r="L89" i="3"/>
  <c r="M89" i="3" s="1"/>
  <c r="L90" i="3"/>
  <c r="L91" i="3"/>
  <c r="N91" i="3" s="1"/>
  <c r="L92" i="3"/>
  <c r="L93" i="3"/>
  <c r="M93" i="3" s="1"/>
  <c r="L94" i="3"/>
  <c r="L95" i="3"/>
  <c r="O95" i="3" s="1"/>
  <c r="L96" i="3"/>
  <c r="L97" i="3"/>
  <c r="P97" i="3" s="1"/>
  <c r="L98" i="3"/>
  <c r="L99" i="3"/>
  <c r="P99" i="3" s="1"/>
  <c r="L100" i="3"/>
  <c r="L101" i="3"/>
  <c r="O101" i="3" s="1"/>
  <c r="L102" i="3"/>
  <c r="L103" i="3"/>
  <c r="L104" i="3"/>
  <c r="L105" i="3"/>
  <c r="L106" i="3"/>
  <c r="L107" i="3"/>
  <c r="L108" i="3"/>
  <c r="L109" i="3"/>
  <c r="L110" i="3"/>
  <c r="N110" i="3" s="1"/>
  <c r="L111" i="3"/>
  <c r="L112" i="3"/>
  <c r="L113" i="3"/>
  <c r="L114" i="3"/>
  <c r="L115" i="3"/>
  <c r="L116" i="3"/>
  <c r="Q116" i="3" s="1"/>
  <c r="L117" i="3"/>
  <c r="L118" i="3"/>
  <c r="P118" i="3" s="1"/>
  <c r="L119" i="3"/>
  <c r="M119" i="3" s="1"/>
  <c r="L120" i="3"/>
  <c r="P120" i="3" s="1"/>
  <c r="L121" i="3"/>
  <c r="M121" i="3" s="1"/>
  <c r="L122" i="3"/>
  <c r="L123" i="3"/>
  <c r="M123" i="3" s="1"/>
  <c r="L124" i="3"/>
  <c r="L125" i="3"/>
  <c r="L126" i="3"/>
  <c r="L127" i="3"/>
  <c r="M127" i="3" s="1"/>
  <c r="L128" i="3"/>
  <c r="L129" i="3"/>
  <c r="O129" i="3" s="1"/>
  <c r="L130" i="3"/>
  <c r="L131" i="3"/>
  <c r="L132" i="3"/>
  <c r="L133" i="3"/>
  <c r="Q133" i="3" s="1"/>
  <c r="L134" i="3"/>
  <c r="N134" i="3" s="1"/>
  <c r="L135" i="3"/>
  <c r="L136" i="3"/>
  <c r="L137" i="3"/>
  <c r="L138" i="3"/>
  <c r="N138" i="3" s="1"/>
  <c r="L139" i="3"/>
  <c r="Q139" i="3" s="1"/>
  <c r="L140" i="3"/>
  <c r="M140" i="3" s="1"/>
  <c r="L141" i="3"/>
  <c r="Q141" i="3" s="1"/>
  <c r="L142" i="3"/>
  <c r="M142" i="3" s="1"/>
  <c r="L143" i="3"/>
  <c r="N143" i="3" s="1"/>
  <c r="L144" i="3"/>
  <c r="N144" i="3" s="1"/>
  <c r="L145" i="3"/>
  <c r="P145" i="3" s="1"/>
  <c r="L146" i="3"/>
  <c r="P146" i="3" s="1"/>
  <c r="L147" i="3"/>
  <c r="L148" i="3"/>
  <c r="Q148" i="3" s="1"/>
  <c r="L149" i="3"/>
  <c r="P149" i="3" s="1"/>
  <c r="L150" i="3"/>
  <c r="L151" i="3"/>
  <c r="M151" i="3" s="1"/>
  <c r="L152" i="3"/>
  <c r="L153" i="3"/>
  <c r="P153" i="3" s="1"/>
  <c r="L154" i="3"/>
  <c r="P154" i="3" s="1"/>
  <c r="L155" i="3"/>
  <c r="L156" i="3"/>
  <c r="Q156" i="3" s="1"/>
  <c r="L157" i="3"/>
  <c r="M157" i="3" s="1"/>
  <c r="L158" i="3"/>
  <c r="N158" i="3" s="1"/>
  <c r="L159" i="3"/>
  <c r="P159" i="3" s="1"/>
  <c r="L160" i="3"/>
  <c r="M160" i="3" s="1"/>
  <c r="L161" i="3"/>
  <c r="P161" i="3" s="1"/>
  <c r="L162" i="3"/>
  <c r="M162" i="3" s="1"/>
  <c r="L163" i="3"/>
  <c r="N163" i="3" s="1"/>
  <c r="L164" i="3"/>
  <c r="Q164" i="3" s="1"/>
  <c r="L165" i="3"/>
  <c r="N165" i="3" s="1"/>
  <c r="L166" i="3"/>
  <c r="O166" i="3" s="1"/>
  <c r="L167" i="3"/>
  <c r="M167" i="3" s="1"/>
  <c r="L168" i="3"/>
  <c r="M168" i="3" s="1"/>
  <c r="L169" i="3"/>
  <c r="P169" i="3" s="1"/>
  <c r="L170" i="3"/>
  <c r="P170" i="3" s="1"/>
  <c r="L171" i="3"/>
  <c r="N171" i="3" s="1"/>
  <c r="L172" i="3"/>
  <c r="Q172" i="3" s="1"/>
  <c r="L173" i="3"/>
  <c r="M173" i="3" s="1"/>
  <c r="L174" i="3"/>
  <c r="O174" i="3" s="1"/>
  <c r="L175" i="3"/>
  <c r="M175" i="3" s="1"/>
  <c r="L176" i="3"/>
  <c r="M176" i="3" s="1"/>
  <c r="L177" i="3"/>
  <c r="P177" i="3" s="1"/>
  <c r="L178" i="3"/>
  <c r="M178" i="3" s="1"/>
  <c r="L179" i="3"/>
  <c r="N179" i="3" s="1"/>
  <c r="L180" i="3"/>
  <c r="Q180" i="3" s="1"/>
  <c r="L181" i="3"/>
  <c r="P181" i="3" s="1"/>
  <c r="L182" i="3"/>
  <c r="O182" i="3" s="1"/>
  <c r="L183" i="3"/>
  <c r="O183" i="3" s="1"/>
  <c r="L184" i="3"/>
  <c r="M184" i="3" s="1"/>
  <c r="L185" i="3"/>
  <c r="M185" i="3" s="1"/>
  <c r="L186" i="3"/>
  <c r="P186" i="3" s="1"/>
  <c r="L187" i="3"/>
  <c r="M187" i="3" s="1"/>
  <c r="L188" i="3"/>
  <c r="N188" i="3" s="1"/>
  <c r="L189" i="3"/>
  <c r="Q189" i="3" s="1"/>
  <c r="L190" i="3"/>
  <c r="M190" i="3" s="1"/>
  <c r="L191" i="3"/>
  <c r="O191" i="3" s="1"/>
  <c r="L192" i="3"/>
  <c r="M192" i="3" s="1"/>
  <c r="L193" i="3"/>
  <c r="M193" i="3" s="1"/>
  <c r="L194" i="3"/>
  <c r="P194" i="3" s="1"/>
  <c r="L195" i="3"/>
  <c r="M195" i="3" s="1"/>
  <c r="L196" i="3"/>
  <c r="N196" i="3" s="1"/>
  <c r="L197" i="3"/>
  <c r="Q197" i="3" s="1"/>
  <c r="L198" i="3"/>
  <c r="M198" i="3" s="1"/>
  <c r="L199" i="3"/>
  <c r="O199" i="3" s="1"/>
  <c r="L200" i="3"/>
  <c r="M200" i="3" s="1"/>
  <c r="L201" i="3"/>
  <c r="M201" i="3" s="1"/>
  <c r="L202" i="3"/>
  <c r="P202" i="3" s="1"/>
  <c r="L203" i="3"/>
  <c r="M203" i="3" s="1"/>
  <c r="L204" i="3"/>
  <c r="N204" i="3" s="1"/>
  <c r="L205" i="3"/>
  <c r="Q205" i="3" s="1"/>
  <c r="L206" i="3"/>
  <c r="M206" i="3" s="1"/>
  <c r="L207" i="3"/>
  <c r="O207" i="3" s="1"/>
  <c r="L208" i="3"/>
  <c r="M208" i="3" s="1"/>
  <c r="L3" i="3"/>
  <c r="N3" i="3" s="1"/>
  <c r="P179" i="3" l="1"/>
  <c r="O48" i="3"/>
  <c r="O175" i="3"/>
  <c r="O208" i="3"/>
  <c r="N207" i="3"/>
  <c r="N140" i="3"/>
  <c r="O192" i="3"/>
  <c r="N191" i="3"/>
  <c r="P67" i="3"/>
  <c r="M204" i="3"/>
  <c r="M188" i="3"/>
  <c r="N172" i="3"/>
  <c r="M199" i="3"/>
  <c r="M183" i="3"/>
  <c r="P168" i="3"/>
  <c r="N93" i="3"/>
  <c r="P197" i="3"/>
  <c r="O181" i="3"/>
  <c r="O168" i="3"/>
  <c r="Q195" i="3"/>
  <c r="O179" i="3"/>
  <c r="P156" i="3"/>
  <c r="P208" i="3"/>
  <c r="P192" i="3"/>
  <c r="Q175" i="3"/>
  <c r="O151" i="3"/>
  <c r="M59" i="3"/>
  <c r="O146" i="3"/>
  <c r="M186" i="3"/>
  <c r="Q160" i="3"/>
  <c r="M207" i="3"/>
  <c r="Q200" i="3"/>
  <c r="P195" i="3"/>
  <c r="M191" i="3"/>
  <c r="Q184" i="3"/>
  <c r="M179" i="3"/>
  <c r="M172" i="3"/>
  <c r="M165" i="3"/>
  <c r="O159" i="3"/>
  <c r="Q151" i="3"/>
  <c r="P143" i="3"/>
  <c r="Q127" i="3"/>
  <c r="Q84" i="3"/>
  <c r="P65" i="3"/>
  <c r="N186" i="3"/>
  <c r="M202" i="3"/>
  <c r="Q153" i="3"/>
  <c r="P205" i="3"/>
  <c r="P200" i="3"/>
  <c r="O194" i="3"/>
  <c r="P189" i="3"/>
  <c r="P184" i="3"/>
  <c r="Q177" i="3"/>
  <c r="Q171" i="3"/>
  <c r="P164" i="3"/>
  <c r="N159" i="3"/>
  <c r="P151" i="3"/>
  <c r="O143" i="3"/>
  <c r="O123" i="3"/>
  <c r="O154" i="3"/>
  <c r="O200" i="3"/>
  <c r="O184" i="3"/>
  <c r="N202" i="3"/>
  <c r="P129" i="3"/>
  <c r="N168" i="3"/>
  <c r="N194" i="3"/>
  <c r="O177" i="3"/>
  <c r="O170" i="3"/>
  <c r="M163" i="3"/>
  <c r="N123" i="3"/>
  <c r="P82" i="3"/>
  <c r="Q203" i="3"/>
  <c r="N199" i="3"/>
  <c r="M194" i="3"/>
  <c r="Q187" i="3"/>
  <c r="N183" i="3"/>
  <c r="N177" i="3"/>
  <c r="N170" i="3"/>
  <c r="Q162" i="3"/>
  <c r="M161" i="3"/>
  <c r="Q208" i="3"/>
  <c r="P203" i="3"/>
  <c r="Q192" i="3"/>
  <c r="P187" i="3"/>
  <c r="M170" i="3"/>
  <c r="P162" i="3"/>
  <c r="Q146" i="3"/>
  <c r="Q101" i="3"/>
  <c r="P50" i="3"/>
  <c r="O202" i="3"/>
  <c r="O186" i="3"/>
  <c r="N161" i="3"/>
  <c r="O150" i="3"/>
  <c r="Q150" i="3"/>
  <c r="M94" i="3"/>
  <c r="N94" i="3"/>
  <c r="O94" i="3"/>
  <c r="P94" i="3"/>
  <c r="Q94" i="3"/>
  <c r="M54" i="3"/>
  <c r="N54" i="3"/>
  <c r="O54" i="3"/>
  <c r="M6" i="3"/>
  <c r="N6" i="3"/>
  <c r="O6" i="3"/>
  <c r="P6" i="3"/>
  <c r="Q6" i="3"/>
  <c r="M174" i="3"/>
  <c r="P109" i="3"/>
  <c r="M109" i="3"/>
  <c r="N109" i="3"/>
  <c r="O109" i="3"/>
  <c r="Q109" i="3"/>
  <c r="P37" i="3"/>
  <c r="M37" i="3"/>
  <c r="N37" i="3"/>
  <c r="O189" i="3"/>
  <c r="M102" i="3"/>
  <c r="O102" i="3"/>
  <c r="P102" i="3"/>
  <c r="Q102" i="3"/>
  <c r="N102" i="3"/>
  <c r="M30" i="3"/>
  <c r="N30" i="3"/>
  <c r="O30" i="3"/>
  <c r="Q30" i="3"/>
  <c r="P30" i="3"/>
  <c r="Q166" i="3"/>
  <c r="P117" i="3"/>
  <c r="N117" i="3"/>
  <c r="O117" i="3"/>
  <c r="Q117" i="3"/>
  <c r="P53" i="3"/>
  <c r="N53" i="3"/>
  <c r="O53" i="3"/>
  <c r="Q53" i="3"/>
  <c r="M53" i="3"/>
  <c r="N181" i="3"/>
  <c r="M108" i="3"/>
  <c r="O108" i="3"/>
  <c r="Q108" i="3"/>
  <c r="P108" i="3"/>
  <c r="M44" i="3"/>
  <c r="O44" i="3"/>
  <c r="Q44" i="3"/>
  <c r="P44" i="3"/>
  <c r="N205" i="3"/>
  <c r="N197" i="3"/>
  <c r="Q190" i="3"/>
  <c r="P148" i="3"/>
  <c r="M126" i="3"/>
  <c r="N126" i="3"/>
  <c r="O126" i="3"/>
  <c r="P126" i="3"/>
  <c r="Q126" i="3"/>
  <c r="M70" i="3"/>
  <c r="O70" i="3"/>
  <c r="P70" i="3"/>
  <c r="Q70" i="3"/>
  <c r="N70" i="3"/>
  <c r="M22" i="3"/>
  <c r="N22" i="3"/>
  <c r="O22" i="3"/>
  <c r="P22" i="3"/>
  <c r="Q22" i="3"/>
  <c r="P125" i="3"/>
  <c r="Q125" i="3"/>
  <c r="P69" i="3"/>
  <c r="M69" i="3"/>
  <c r="N69" i="3"/>
  <c r="P21" i="3"/>
  <c r="N21" i="3"/>
  <c r="O21" i="3"/>
  <c r="Q21" i="3"/>
  <c r="M21" i="3"/>
  <c r="M117" i="3"/>
  <c r="O140" i="3"/>
  <c r="P140" i="3"/>
  <c r="Q140" i="3"/>
  <c r="M84" i="3"/>
  <c r="O84" i="3"/>
  <c r="N84" i="3"/>
  <c r="M52" i="3"/>
  <c r="O52" i="3"/>
  <c r="N52" i="3"/>
  <c r="M4" i="3"/>
  <c r="N4" i="3"/>
  <c r="O4" i="3"/>
  <c r="P4" i="3"/>
  <c r="Q4" i="3"/>
  <c r="N189" i="3"/>
  <c r="Q182" i="3"/>
  <c r="N155" i="3"/>
  <c r="P155" i="3"/>
  <c r="Q155" i="3"/>
  <c r="N147" i="3"/>
  <c r="P147" i="3"/>
  <c r="Q147" i="3"/>
  <c r="M139" i="3"/>
  <c r="N139" i="3"/>
  <c r="O139" i="3"/>
  <c r="P139" i="3"/>
  <c r="M131" i="3"/>
  <c r="N131" i="3"/>
  <c r="P123" i="3"/>
  <c r="Q123" i="3"/>
  <c r="N115" i="3"/>
  <c r="O115" i="3"/>
  <c r="P115" i="3"/>
  <c r="Q115" i="3"/>
  <c r="M115" i="3"/>
  <c r="M107" i="3"/>
  <c r="N107" i="3"/>
  <c r="O107" i="3"/>
  <c r="P107" i="3"/>
  <c r="M99" i="3"/>
  <c r="N99" i="3"/>
  <c r="Q99" i="3"/>
  <c r="P91" i="3"/>
  <c r="Q91" i="3"/>
  <c r="O91" i="3"/>
  <c r="N83" i="3"/>
  <c r="O83" i="3"/>
  <c r="P83" i="3"/>
  <c r="Q83" i="3"/>
  <c r="M83" i="3"/>
  <c r="M75" i="3"/>
  <c r="N75" i="3"/>
  <c r="O75" i="3"/>
  <c r="P75" i="3"/>
  <c r="M67" i="3"/>
  <c r="N67" i="3"/>
  <c r="Q67" i="3"/>
  <c r="P59" i="3"/>
  <c r="Q59" i="3"/>
  <c r="O59" i="3"/>
  <c r="N51" i="3"/>
  <c r="O51" i="3"/>
  <c r="P51" i="3"/>
  <c r="Q51" i="3"/>
  <c r="M51" i="3"/>
  <c r="M43" i="3"/>
  <c r="N43" i="3"/>
  <c r="O43" i="3"/>
  <c r="P43" i="3"/>
  <c r="M35" i="3"/>
  <c r="N35" i="3"/>
  <c r="Q35" i="3"/>
  <c r="M27" i="3"/>
  <c r="N27" i="3"/>
  <c r="P27" i="3"/>
  <c r="Q27" i="3"/>
  <c r="O27" i="3"/>
  <c r="M19" i="3"/>
  <c r="N19" i="3"/>
  <c r="O19" i="3"/>
  <c r="P19" i="3"/>
  <c r="M11" i="3"/>
  <c r="N11" i="3"/>
  <c r="O11" i="3"/>
  <c r="P11" i="3"/>
  <c r="Q11" i="3"/>
  <c r="M3" i="3"/>
  <c r="N208" i="3"/>
  <c r="P206" i="3"/>
  <c r="M205" i="3"/>
  <c r="O203" i="3"/>
  <c r="Q201" i="3"/>
  <c r="N200" i="3"/>
  <c r="P198" i="3"/>
  <c r="M197" i="3"/>
  <c r="O195" i="3"/>
  <c r="Q193" i="3"/>
  <c r="N192" i="3"/>
  <c r="P190" i="3"/>
  <c r="M189" i="3"/>
  <c r="O187" i="3"/>
  <c r="Q185" i="3"/>
  <c r="N184" i="3"/>
  <c r="P182" i="3"/>
  <c r="P180" i="3"/>
  <c r="Q178" i="3"/>
  <c r="M177" i="3"/>
  <c r="N175" i="3"/>
  <c r="O173" i="3"/>
  <c r="P171" i="3"/>
  <c r="Q169" i="3"/>
  <c r="Q167" i="3"/>
  <c r="M166" i="3"/>
  <c r="N164" i="3"/>
  <c r="O162" i="3"/>
  <c r="P160" i="3"/>
  <c r="P158" i="3"/>
  <c r="N156" i="3"/>
  <c r="O153" i="3"/>
  <c r="N151" i="3"/>
  <c r="O148" i="3"/>
  <c r="Q145" i="3"/>
  <c r="O133" i="3"/>
  <c r="O127" i="3"/>
  <c r="O121" i="3"/>
  <c r="P116" i="3"/>
  <c r="Q107" i="3"/>
  <c r="O99" i="3"/>
  <c r="M91" i="3"/>
  <c r="M134" i="3"/>
  <c r="O134" i="3"/>
  <c r="P134" i="3"/>
  <c r="Q134" i="3"/>
  <c r="M78" i="3"/>
  <c r="Q78" i="3"/>
  <c r="P78" i="3"/>
  <c r="M38" i="3"/>
  <c r="O38" i="3"/>
  <c r="P38" i="3"/>
  <c r="Q38" i="3"/>
  <c r="N38" i="3"/>
  <c r="N149" i="3"/>
  <c r="O149" i="3"/>
  <c r="P101" i="3"/>
  <c r="M101" i="3"/>
  <c r="N101" i="3"/>
  <c r="P61" i="3"/>
  <c r="Q61" i="3"/>
  <c r="O61" i="3"/>
  <c r="P13" i="3"/>
  <c r="Q13" i="3"/>
  <c r="O13" i="3"/>
  <c r="Q173" i="3"/>
  <c r="M132" i="3"/>
  <c r="O132" i="3"/>
  <c r="N132" i="3"/>
  <c r="P132" i="3"/>
  <c r="Q132" i="3"/>
  <c r="M92" i="3"/>
  <c r="O92" i="3"/>
  <c r="N92" i="3"/>
  <c r="P92" i="3"/>
  <c r="Q92" i="3"/>
  <c r="M60" i="3"/>
  <c r="O60" i="3"/>
  <c r="N60" i="3"/>
  <c r="P60" i="3"/>
  <c r="Q60" i="3"/>
  <c r="M20" i="3"/>
  <c r="O20" i="3"/>
  <c r="P20" i="3"/>
  <c r="Q20" i="3"/>
  <c r="P173" i="3"/>
  <c r="M154" i="3"/>
  <c r="N154" i="3"/>
  <c r="M146" i="3"/>
  <c r="N146" i="3"/>
  <c r="O138" i="3"/>
  <c r="Q138" i="3"/>
  <c r="P138" i="3"/>
  <c r="O130" i="3"/>
  <c r="Q130" i="3"/>
  <c r="M130" i="3"/>
  <c r="N130" i="3"/>
  <c r="P130" i="3"/>
  <c r="O122" i="3"/>
  <c r="Q122" i="3"/>
  <c r="M122" i="3"/>
  <c r="N122" i="3"/>
  <c r="P122" i="3"/>
  <c r="O114" i="3"/>
  <c r="Q114" i="3"/>
  <c r="M114" i="3"/>
  <c r="O106" i="3"/>
  <c r="Q106" i="3"/>
  <c r="P106" i="3"/>
  <c r="N106" i="3"/>
  <c r="O98" i="3"/>
  <c r="Q98" i="3"/>
  <c r="M98" i="3"/>
  <c r="N98" i="3"/>
  <c r="P98" i="3"/>
  <c r="O90" i="3"/>
  <c r="Q90" i="3"/>
  <c r="M90" i="3"/>
  <c r="N90" i="3"/>
  <c r="P90" i="3"/>
  <c r="O82" i="3"/>
  <c r="Q82" i="3"/>
  <c r="M82" i="3"/>
  <c r="O74" i="3"/>
  <c r="Q74" i="3"/>
  <c r="P74" i="3"/>
  <c r="N74" i="3"/>
  <c r="O66" i="3"/>
  <c r="Q66" i="3"/>
  <c r="M66" i="3"/>
  <c r="N66" i="3"/>
  <c r="P66" i="3"/>
  <c r="O58" i="3"/>
  <c r="Q58" i="3"/>
  <c r="M58" i="3"/>
  <c r="N58" i="3"/>
  <c r="P58" i="3"/>
  <c r="O50" i="3"/>
  <c r="Q50" i="3"/>
  <c r="M50" i="3"/>
  <c r="O42" i="3"/>
  <c r="Q42" i="3"/>
  <c r="P42" i="3"/>
  <c r="N42" i="3"/>
  <c r="O34" i="3"/>
  <c r="Q34" i="3"/>
  <c r="M34" i="3"/>
  <c r="N34" i="3"/>
  <c r="P34" i="3"/>
  <c r="O26" i="3"/>
  <c r="Q26" i="3"/>
  <c r="M26" i="3"/>
  <c r="O18" i="3"/>
  <c r="Q18" i="3"/>
  <c r="M18" i="3"/>
  <c r="N18" i="3"/>
  <c r="P18" i="3"/>
  <c r="O10" i="3"/>
  <c r="P10" i="3"/>
  <c r="Q10" i="3"/>
  <c r="M10" i="3"/>
  <c r="N10" i="3"/>
  <c r="Q3" i="3"/>
  <c r="O206" i="3"/>
  <c r="Q204" i="3"/>
  <c r="N203" i="3"/>
  <c r="P201" i="3"/>
  <c r="O198" i="3"/>
  <c r="Q196" i="3"/>
  <c r="N195" i="3"/>
  <c r="P193" i="3"/>
  <c r="O190" i="3"/>
  <c r="Q188" i="3"/>
  <c r="N187" i="3"/>
  <c r="P185" i="3"/>
  <c r="N182" i="3"/>
  <c r="O180" i="3"/>
  <c r="P178" i="3"/>
  <c r="Q176" i="3"/>
  <c r="N173" i="3"/>
  <c r="O171" i="3"/>
  <c r="O169" i="3"/>
  <c r="P167" i="3"/>
  <c r="Q165" i="3"/>
  <c r="M164" i="3"/>
  <c r="N162" i="3"/>
  <c r="O160" i="3"/>
  <c r="M156" i="3"/>
  <c r="N153" i="3"/>
  <c r="P150" i="3"/>
  <c r="N148" i="3"/>
  <c r="O145" i="3"/>
  <c r="P142" i="3"/>
  <c r="M138" i="3"/>
  <c r="Q131" i="3"/>
  <c r="P114" i="3"/>
  <c r="M106" i="3"/>
  <c r="O80" i="3"/>
  <c r="O63" i="3"/>
  <c r="Q54" i="3"/>
  <c r="O46" i="3"/>
  <c r="Q37" i="3"/>
  <c r="P26" i="3"/>
  <c r="N13" i="3"/>
  <c r="O158" i="3"/>
  <c r="Q158" i="3"/>
  <c r="M110" i="3"/>
  <c r="Q110" i="3"/>
  <c r="P110" i="3"/>
  <c r="M62" i="3"/>
  <c r="N62" i="3"/>
  <c r="O62" i="3"/>
  <c r="P62" i="3"/>
  <c r="Q62" i="3"/>
  <c r="N157" i="3"/>
  <c r="O157" i="3"/>
  <c r="P93" i="3"/>
  <c r="Q93" i="3"/>
  <c r="O93" i="3"/>
  <c r="P29" i="3"/>
  <c r="M29" i="3"/>
  <c r="N29" i="3"/>
  <c r="M124" i="3"/>
  <c r="O124" i="3"/>
  <c r="N124" i="3"/>
  <c r="P124" i="3"/>
  <c r="Q124" i="3"/>
  <c r="M76" i="3"/>
  <c r="O76" i="3"/>
  <c r="Q76" i="3"/>
  <c r="P76" i="3"/>
  <c r="M36" i="3"/>
  <c r="O36" i="3"/>
  <c r="N36" i="3"/>
  <c r="P36" i="3"/>
  <c r="Q36" i="3"/>
  <c r="Q198" i="3"/>
  <c r="M181" i="3"/>
  <c r="O164" i="3"/>
  <c r="O156" i="3"/>
  <c r="N108" i="3"/>
  <c r="N137" i="3"/>
  <c r="M137" i="3"/>
  <c r="O137" i="3"/>
  <c r="P137" i="3"/>
  <c r="N129" i="3"/>
  <c r="M129" i="3"/>
  <c r="N121" i="3"/>
  <c r="P121" i="3"/>
  <c r="Q121" i="3"/>
  <c r="N113" i="3"/>
  <c r="M113" i="3"/>
  <c r="O113" i="3"/>
  <c r="P113" i="3"/>
  <c r="Q113" i="3"/>
  <c r="N105" i="3"/>
  <c r="M105" i="3"/>
  <c r="O105" i="3"/>
  <c r="P105" i="3"/>
  <c r="N97" i="3"/>
  <c r="M97" i="3"/>
  <c r="Q97" i="3"/>
  <c r="N89" i="3"/>
  <c r="P89" i="3"/>
  <c r="Q89" i="3"/>
  <c r="O89" i="3"/>
  <c r="N81" i="3"/>
  <c r="M81" i="3"/>
  <c r="O81" i="3"/>
  <c r="P81" i="3"/>
  <c r="Q81" i="3"/>
  <c r="N73" i="3"/>
  <c r="M73" i="3"/>
  <c r="O73" i="3"/>
  <c r="P73" i="3"/>
  <c r="N65" i="3"/>
  <c r="M65" i="3"/>
  <c r="Q65" i="3"/>
  <c r="N57" i="3"/>
  <c r="P57" i="3"/>
  <c r="Q57" i="3"/>
  <c r="O57" i="3"/>
  <c r="N49" i="3"/>
  <c r="M49" i="3"/>
  <c r="O49" i="3"/>
  <c r="P49" i="3"/>
  <c r="Q49" i="3"/>
  <c r="N41" i="3"/>
  <c r="M41" i="3"/>
  <c r="O41" i="3"/>
  <c r="P41" i="3"/>
  <c r="N33" i="3"/>
  <c r="O33" i="3"/>
  <c r="P33" i="3"/>
  <c r="Q33" i="3"/>
  <c r="N25" i="3"/>
  <c r="O25" i="3"/>
  <c r="P25" i="3"/>
  <c r="M25" i="3"/>
  <c r="Q25" i="3"/>
  <c r="N17" i="3"/>
  <c r="O17" i="3"/>
  <c r="P17" i="3"/>
  <c r="Q17" i="3"/>
  <c r="M9" i="3"/>
  <c r="N9" i="3"/>
  <c r="O9" i="3"/>
  <c r="P9" i="3"/>
  <c r="Q9" i="3"/>
  <c r="P3" i="3"/>
  <c r="Q207" i="3"/>
  <c r="N206" i="3"/>
  <c r="P204" i="3"/>
  <c r="O201" i="3"/>
  <c r="Q199" i="3"/>
  <c r="N198" i="3"/>
  <c r="P196" i="3"/>
  <c r="O193" i="3"/>
  <c r="Q191" i="3"/>
  <c r="N190" i="3"/>
  <c r="P188" i="3"/>
  <c r="O185" i="3"/>
  <c r="Q183" i="3"/>
  <c r="M182" i="3"/>
  <c r="N180" i="3"/>
  <c r="O178" i="3"/>
  <c r="P176" i="3"/>
  <c r="Q174" i="3"/>
  <c r="M171" i="3"/>
  <c r="N169" i="3"/>
  <c r="O167" i="3"/>
  <c r="P165" i="3"/>
  <c r="Q163" i="3"/>
  <c r="N160" i="3"/>
  <c r="M158" i="3"/>
  <c r="O155" i="3"/>
  <c r="M153" i="3"/>
  <c r="N150" i="3"/>
  <c r="M148" i="3"/>
  <c r="N145" i="3"/>
  <c r="Q137" i="3"/>
  <c r="P131" i="3"/>
  <c r="O125" i="3"/>
  <c r="N114" i="3"/>
  <c r="Q105" i="3"/>
  <c r="O97" i="3"/>
  <c r="P54" i="3"/>
  <c r="O37" i="3"/>
  <c r="N26" i="3"/>
  <c r="M13" i="3"/>
  <c r="N142" i="3"/>
  <c r="O142" i="3"/>
  <c r="Q142" i="3"/>
  <c r="M86" i="3"/>
  <c r="N86" i="3"/>
  <c r="O86" i="3"/>
  <c r="M46" i="3"/>
  <c r="Q46" i="3"/>
  <c r="P46" i="3"/>
  <c r="O110" i="3"/>
  <c r="P133" i="3"/>
  <c r="M133" i="3"/>
  <c r="N133" i="3"/>
  <c r="P85" i="3"/>
  <c r="N85" i="3"/>
  <c r="O85" i="3"/>
  <c r="Q85" i="3"/>
  <c r="M85" i="3"/>
  <c r="P45" i="3"/>
  <c r="M45" i="3"/>
  <c r="N45" i="3"/>
  <c r="O45" i="3"/>
  <c r="Q45" i="3"/>
  <c r="P5" i="3"/>
  <c r="Q5" i="3"/>
  <c r="O5" i="3"/>
  <c r="M5" i="3"/>
  <c r="N5" i="3"/>
  <c r="O205" i="3"/>
  <c r="O197" i="3"/>
  <c r="P166" i="3"/>
  <c r="M100" i="3"/>
  <c r="O100" i="3"/>
  <c r="N100" i="3"/>
  <c r="P100" i="3"/>
  <c r="Q100" i="3"/>
  <c r="M68" i="3"/>
  <c r="O68" i="3"/>
  <c r="N68" i="3"/>
  <c r="P68" i="3"/>
  <c r="Q68" i="3"/>
  <c r="M28" i="3"/>
  <c r="O28" i="3"/>
  <c r="P28" i="3"/>
  <c r="Q28" i="3"/>
  <c r="N28" i="3"/>
  <c r="Q206" i="3"/>
  <c r="N166" i="3"/>
  <c r="Q29" i="3"/>
  <c r="M152" i="3"/>
  <c r="O152" i="3"/>
  <c r="P152" i="3"/>
  <c r="M144" i="3"/>
  <c r="O144" i="3"/>
  <c r="P144" i="3"/>
  <c r="Q136" i="3"/>
  <c r="O136" i="3"/>
  <c r="P136" i="3"/>
  <c r="Q128" i="3"/>
  <c r="M128" i="3"/>
  <c r="N128" i="3"/>
  <c r="O128" i="3"/>
  <c r="P128" i="3"/>
  <c r="Q120" i="3"/>
  <c r="M120" i="3"/>
  <c r="N120" i="3"/>
  <c r="O120" i="3"/>
  <c r="Q112" i="3"/>
  <c r="M112" i="3"/>
  <c r="P112" i="3"/>
  <c r="Q104" i="3"/>
  <c r="O104" i="3"/>
  <c r="P104" i="3"/>
  <c r="N104" i="3"/>
  <c r="Q96" i="3"/>
  <c r="M96" i="3"/>
  <c r="N96" i="3"/>
  <c r="O96" i="3"/>
  <c r="P96" i="3"/>
  <c r="Q88" i="3"/>
  <c r="M88" i="3"/>
  <c r="N88" i="3"/>
  <c r="O88" i="3"/>
  <c r="Q80" i="3"/>
  <c r="M80" i="3"/>
  <c r="P80" i="3"/>
  <c r="Q72" i="3"/>
  <c r="O72" i="3"/>
  <c r="P72" i="3"/>
  <c r="N72" i="3"/>
  <c r="Q64" i="3"/>
  <c r="M64" i="3"/>
  <c r="N64" i="3"/>
  <c r="O64" i="3"/>
  <c r="P64" i="3"/>
  <c r="Q56" i="3"/>
  <c r="M56" i="3"/>
  <c r="N56" i="3"/>
  <c r="O56" i="3"/>
  <c r="Q48" i="3"/>
  <c r="M48" i="3"/>
  <c r="P48" i="3"/>
  <c r="Q40" i="3"/>
  <c r="O40" i="3"/>
  <c r="P40" i="3"/>
  <c r="N40" i="3"/>
  <c r="Q32" i="3"/>
  <c r="M32" i="3"/>
  <c r="N32" i="3"/>
  <c r="O32" i="3"/>
  <c r="Q24" i="3"/>
  <c r="M24" i="3"/>
  <c r="O24" i="3"/>
  <c r="P24" i="3"/>
  <c r="N24" i="3"/>
  <c r="Q16" i="3"/>
  <c r="M16" i="3"/>
  <c r="N16" i="3"/>
  <c r="O16" i="3"/>
  <c r="Q8" i="3"/>
  <c r="M8" i="3"/>
  <c r="N8" i="3"/>
  <c r="O3" i="3"/>
  <c r="P207" i="3"/>
  <c r="O204" i="3"/>
  <c r="Q202" i="3"/>
  <c r="N201" i="3"/>
  <c r="P199" i="3"/>
  <c r="O196" i="3"/>
  <c r="Q194" i="3"/>
  <c r="N193" i="3"/>
  <c r="P191" i="3"/>
  <c r="O188" i="3"/>
  <c r="Q186" i="3"/>
  <c r="N185" i="3"/>
  <c r="P183" i="3"/>
  <c r="Q181" i="3"/>
  <c r="M180" i="3"/>
  <c r="N178" i="3"/>
  <c r="O176" i="3"/>
  <c r="P174" i="3"/>
  <c r="P172" i="3"/>
  <c r="Q170" i="3"/>
  <c r="M169" i="3"/>
  <c r="N167" i="3"/>
  <c r="O165" i="3"/>
  <c r="P163" i="3"/>
  <c r="Q161" i="3"/>
  <c r="Q159" i="3"/>
  <c r="Q157" i="3"/>
  <c r="M155" i="3"/>
  <c r="Q152" i="3"/>
  <c r="M150" i="3"/>
  <c r="O147" i="3"/>
  <c r="M145" i="3"/>
  <c r="N136" i="3"/>
  <c r="O131" i="3"/>
  <c r="N125" i="3"/>
  <c r="O112" i="3"/>
  <c r="M104" i="3"/>
  <c r="Q86" i="3"/>
  <c r="O78" i="3"/>
  <c r="Q69" i="3"/>
  <c r="N61" i="3"/>
  <c r="Q52" i="3"/>
  <c r="N44" i="3"/>
  <c r="P35" i="3"/>
  <c r="P8" i="3"/>
  <c r="M118" i="3"/>
  <c r="N118" i="3"/>
  <c r="O118" i="3"/>
  <c r="M14" i="3"/>
  <c r="N14" i="3"/>
  <c r="O14" i="3"/>
  <c r="P14" i="3"/>
  <c r="Q14" i="3"/>
  <c r="M141" i="3"/>
  <c r="N141" i="3"/>
  <c r="O141" i="3"/>
  <c r="P77" i="3"/>
  <c r="M77" i="3"/>
  <c r="N77" i="3"/>
  <c r="O77" i="3"/>
  <c r="Q77" i="3"/>
  <c r="M149" i="3"/>
  <c r="M116" i="3"/>
  <c r="O116" i="3"/>
  <c r="N116" i="3"/>
  <c r="M12" i="3"/>
  <c r="N12" i="3"/>
  <c r="O12" i="3"/>
  <c r="P12" i="3"/>
  <c r="Q12" i="3"/>
  <c r="Q143" i="3"/>
  <c r="M143" i="3"/>
  <c r="N135" i="3"/>
  <c r="P135" i="3"/>
  <c r="M135" i="3"/>
  <c r="O135" i="3"/>
  <c r="N127" i="3"/>
  <c r="P127" i="3"/>
  <c r="N119" i="3"/>
  <c r="P119" i="3"/>
  <c r="O119" i="3"/>
  <c r="Q119" i="3"/>
  <c r="N111" i="3"/>
  <c r="P111" i="3"/>
  <c r="M111" i="3"/>
  <c r="O111" i="3"/>
  <c r="Q111" i="3"/>
  <c r="N103" i="3"/>
  <c r="P103" i="3"/>
  <c r="M103" i="3"/>
  <c r="O103" i="3"/>
  <c r="N95" i="3"/>
  <c r="P95" i="3"/>
  <c r="Q95" i="3"/>
  <c r="N87" i="3"/>
  <c r="P87" i="3"/>
  <c r="O87" i="3"/>
  <c r="Q87" i="3"/>
  <c r="M87" i="3"/>
  <c r="N79" i="3"/>
  <c r="P79" i="3"/>
  <c r="M79" i="3"/>
  <c r="O79" i="3"/>
  <c r="Q79" i="3"/>
  <c r="N71" i="3"/>
  <c r="P71" i="3"/>
  <c r="M71" i="3"/>
  <c r="O71" i="3"/>
  <c r="N63" i="3"/>
  <c r="P63" i="3"/>
  <c r="Q63" i="3"/>
  <c r="N55" i="3"/>
  <c r="P55" i="3"/>
  <c r="O55" i="3"/>
  <c r="Q55" i="3"/>
  <c r="M55" i="3"/>
  <c r="N47" i="3"/>
  <c r="P47" i="3"/>
  <c r="M47" i="3"/>
  <c r="O47" i="3"/>
  <c r="Q47" i="3"/>
  <c r="N39" i="3"/>
  <c r="P39" i="3"/>
  <c r="M39" i="3"/>
  <c r="O39" i="3"/>
  <c r="N31" i="3"/>
  <c r="P31" i="3"/>
  <c r="Q31" i="3"/>
  <c r="M31" i="3"/>
  <c r="O31" i="3"/>
  <c r="N23" i="3"/>
  <c r="P23" i="3"/>
  <c r="Q23" i="3"/>
  <c r="N15" i="3"/>
  <c r="O15" i="3"/>
  <c r="P15" i="3"/>
  <c r="Q15" i="3"/>
  <c r="M15" i="3"/>
  <c r="N7" i="3"/>
  <c r="O7" i="3"/>
  <c r="P7" i="3"/>
  <c r="Q7" i="3"/>
  <c r="M7" i="3"/>
  <c r="Q179" i="3"/>
  <c r="N176" i="3"/>
  <c r="N174" i="3"/>
  <c r="O172" i="3"/>
  <c r="Q168" i="3"/>
  <c r="O163" i="3"/>
  <c r="O161" i="3"/>
  <c r="P157" i="3"/>
  <c r="Q154" i="3"/>
  <c r="N152" i="3"/>
  <c r="Q149" i="3"/>
  <c r="M147" i="3"/>
  <c r="Q144" i="3"/>
  <c r="P141" i="3"/>
  <c r="M136" i="3"/>
  <c r="Q129" i="3"/>
  <c r="M125" i="3"/>
  <c r="Q118" i="3"/>
  <c r="N112" i="3"/>
  <c r="Q103" i="3"/>
  <c r="M95" i="3"/>
  <c r="P86" i="3"/>
  <c r="N78" i="3"/>
  <c r="O69" i="3"/>
  <c r="M61" i="3"/>
  <c r="P52" i="3"/>
  <c r="Q43" i="3"/>
  <c r="O35" i="3"/>
  <c r="M23" i="3"/>
  <c r="O8" i="3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I26" i="2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I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W42" i="2" l="1"/>
  <c r="X175" i="3"/>
  <c r="Y175" i="3" s="1"/>
  <c r="X186" i="3"/>
  <c r="Y186" i="3" s="1"/>
  <c r="X179" i="3"/>
  <c r="Y179" i="3" s="1"/>
  <c r="X159" i="3"/>
  <c r="Y159" i="3" s="1"/>
  <c r="X202" i="3"/>
  <c r="Y202" i="3" s="1"/>
  <c r="X200" i="3"/>
  <c r="Y200" i="3" s="1"/>
  <c r="X168" i="3"/>
  <c r="Y168" i="3" s="1"/>
  <c r="X151" i="3"/>
  <c r="Y151" i="3" s="1"/>
  <c r="X208" i="3"/>
  <c r="Y208" i="3" s="1"/>
  <c r="X194" i="3"/>
  <c r="Y194" i="3" s="1"/>
  <c r="X177" i="3"/>
  <c r="Y177" i="3" s="1"/>
  <c r="X187" i="3"/>
  <c r="Y187" i="3" s="1"/>
  <c r="X192" i="3"/>
  <c r="Y192" i="3" s="1"/>
  <c r="X184" i="3"/>
  <c r="Y184" i="3" s="1"/>
  <c r="X170" i="3"/>
  <c r="Y170" i="3" s="1"/>
  <c r="X172" i="3"/>
  <c r="Y172" i="3" s="1"/>
  <c r="X123" i="3"/>
  <c r="Y123" i="3" s="1"/>
  <c r="X154" i="3"/>
  <c r="Y154" i="3" s="1"/>
  <c r="X176" i="3"/>
  <c r="Y176" i="3" s="1"/>
  <c r="X156" i="3"/>
  <c r="Y156" i="3" s="1"/>
  <c r="X181" i="3"/>
  <c r="Y181" i="3" s="1"/>
  <c r="X23" i="3"/>
  <c r="Y23" i="3" s="1"/>
  <c r="X95" i="3"/>
  <c r="Y95" i="3" s="1"/>
  <c r="X39" i="3"/>
  <c r="Y39" i="3" s="1"/>
  <c r="X191" i="3"/>
  <c r="Y191" i="3" s="1"/>
  <c r="X207" i="3"/>
  <c r="Y207" i="3" s="1"/>
  <c r="X24" i="3"/>
  <c r="Y24" i="3" s="1"/>
  <c r="X40" i="3"/>
  <c r="Y40" i="3" s="1"/>
  <c r="X72" i="3"/>
  <c r="Y72" i="3" s="1"/>
  <c r="X104" i="3"/>
  <c r="Y104" i="3" s="1"/>
  <c r="X46" i="3"/>
  <c r="Y46" i="3" s="1"/>
  <c r="X26" i="3"/>
  <c r="Y26" i="3" s="1"/>
  <c r="X196" i="3"/>
  <c r="Y196" i="3" s="1"/>
  <c r="X17" i="3"/>
  <c r="Y17" i="3" s="1"/>
  <c r="X158" i="3"/>
  <c r="Y158" i="3" s="1"/>
  <c r="X42" i="3"/>
  <c r="Y42" i="3" s="1"/>
  <c r="X79" i="3"/>
  <c r="Y79" i="3" s="1"/>
  <c r="X205" i="3"/>
  <c r="Y205" i="3" s="1"/>
  <c r="X7" i="3"/>
  <c r="Y7" i="3" s="1"/>
  <c r="X199" i="3"/>
  <c r="Y199" i="3" s="1"/>
  <c r="X118" i="3"/>
  <c r="Y118" i="3" s="1"/>
  <c r="X152" i="3"/>
  <c r="Y152" i="3" s="1"/>
  <c r="X116" i="3"/>
  <c r="Y116" i="3" s="1"/>
  <c r="X136" i="3"/>
  <c r="Y136" i="3" s="1"/>
  <c r="X161" i="3"/>
  <c r="Y161" i="3" s="1"/>
  <c r="X111" i="3"/>
  <c r="Y111" i="3" s="1"/>
  <c r="X12" i="3"/>
  <c r="Y12" i="3" s="1"/>
  <c r="X35" i="3"/>
  <c r="Y35" i="3" s="1"/>
  <c r="X68" i="3"/>
  <c r="Y68" i="3" s="1"/>
  <c r="X85" i="3"/>
  <c r="Y85" i="3" s="1"/>
  <c r="X33" i="3"/>
  <c r="Y33" i="3" s="1"/>
  <c r="X49" i="3"/>
  <c r="Y49" i="3" s="1"/>
  <c r="X65" i="3"/>
  <c r="Y65" i="3" s="1"/>
  <c r="X81" i="3"/>
  <c r="Y81" i="3" s="1"/>
  <c r="X113" i="3"/>
  <c r="Y113" i="3" s="1"/>
  <c r="X198" i="3"/>
  <c r="Y198" i="3" s="1"/>
  <c r="X76" i="3"/>
  <c r="Y76" i="3" s="1"/>
  <c r="X29" i="3"/>
  <c r="Y29" i="3" s="1"/>
  <c r="X106" i="3"/>
  <c r="Y106" i="3" s="1"/>
  <c r="X74" i="3"/>
  <c r="Y74" i="3" s="1"/>
  <c r="X122" i="3"/>
  <c r="Y122" i="3" s="1"/>
  <c r="X132" i="3"/>
  <c r="Y132" i="3" s="1"/>
  <c r="X134" i="3"/>
  <c r="Y134" i="3" s="1"/>
  <c r="X160" i="3"/>
  <c r="Y160" i="3" s="1"/>
  <c r="X11" i="3"/>
  <c r="Y11" i="3" s="1"/>
  <c r="X59" i="3"/>
  <c r="Y59" i="3" s="1"/>
  <c r="X75" i="3"/>
  <c r="Y75" i="3" s="1"/>
  <c r="X4" i="3"/>
  <c r="Y4" i="3" s="1"/>
  <c r="X84" i="3"/>
  <c r="Y84" i="3" s="1"/>
  <c r="X31" i="3"/>
  <c r="Y31" i="3" s="1"/>
  <c r="X5" i="3"/>
  <c r="Y5" i="3" s="1"/>
  <c r="X150" i="3"/>
  <c r="Y150" i="3" s="1"/>
  <c r="X3" i="3"/>
  <c r="Y3" i="3" s="1"/>
  <c r="X56" i="3"/>
  <c r="Y56" i="3" s="1"/>
  <c r="X120" i="3"/>
  <c r="Y120" i="3" s="1"/>
  <c r="X15" i="3"/>
  <c r="Y15" i="3" s="1"/>
  <c r="X88" i="3"/>
  <c r="Y88" i="3" s="1"/>
  <c r="X119" i="3"/>
  <c r="Y119" i="3" s="1"/>
  <c r="X167" i="3"/>
  <c r="Y167" i="3" s="1"/>
  <c r="X183" i="3"/>
  <c r="Y183" i="3" s="1"/>
  <c r="X188" i="3"/>
  <c r="Y188" i="3" s="1"/>
  <c r="X90" i="3"/>
  <c r="Y90" i="3" s="1"/>
  <c r="X127" i="3"/>
  <c r="Y127" i="3" s="1"/>
  <c r="X189" i="3"/>
  <c r="Y189" i="3" s="1"/>
  <c r="X43" i="3"/>
  <c r="Y43" i="3" s="1"/>
  <c r="X107" i="3"/>
  <c r="Y107" i="3" s="1"/>
  <c r="X131" i="3"/>
  <c r="Y131" i="3" s="1"/>
  <c r="X147" i="3"/>
  <c r="Y147" i="3" s="1"/>
  <c r="X21" i="3"/>
  <c r="Y21" i="3" s="1"/>
  <c r="X197" i="3"/>
  <c r="Y197" i="3" s="1"/>
  <c r="X30" i="3"/>
  <c r="Y30" i="3" s="1"/>
  <c r="X174" i="3"/>
  <c r="Y174" i="3" s="1"/>
  <c r="X54" i="3"/>
  <c r="Y54" i="3" s="1"/>
  <c r="X163" i="3"/>
  <c r="Y163" i="3" s="1"/>
  <c r="X13" i="3"/>
  <c r="Y13" i="3" s="1"/>
  <c r="X190" i="3"/>
  <c r="Y190" i="3" s="1"/>
  <c r="X203" i="3"/>
  <c r="Y203" i="3" s="1"/>
  <c r="X133" i="3"/>
  <c r="Y133" i="3" s="1"/>
  <c r="X41" i="3"/>
  <c r="Y41" i="3" s="1"/>
  <c r="X57" i="3"/>
  <c r="Y57" i="3" s="1"/>
  <c r="X73" i="3"/>
  <c r="Y73" i="3" s="1"/>
  <c r="X89" i="3"/>
  <c r="Y89" i="3" s="1"/>
  <c r="X105" i="3"/>
  <c r="Y105" i="3" s="1"/>
  <c r="X121" i="3"/>
  <c r="Y121" i="3" s="1"/>
  <c r="X124" i="3"/>
  <c r="Y124" i="3" s="1"/>
  <c r="X93" i="3"/>
  <c r="Y93" i="3" s="1"/>
  <c r="X178" i="3"/>
  <c r="Y178" i="3" s="1"/>
  <c r="X195" i="3"/>
  <c r="Y195" i="3" s="1"/>
  <c r="X10" i="3"/>
  <c r="Y10" i="3" s="1"/>
  <c r="X82" i="3"/>
  <c r="Y82" i="3" s="1"/>
  <c r="X98" i="3"/>
  <c r="Y98" i="3" s="1"/>
  <c r="X130" i="3"/>
  <c r="Y130" i="3" s="1"/>
  <c r="X101" i="3"/>
  <c r="Y101" i="3" s="1"/>
  <c r="X19" i="3"/>
  <c r="Y19" i="3" s="1"/>
  <c r="X51" i="3"/>
  <c r="Y51" i="3" s="1"/>
  <c r="X67" i="3"/>
  <c r="Y67" i="3" s="1"/>
  <c r="X83" i="3"/>
  <c r="Y83" i="3" s="1"/>
  <c r="X139" i="3"/>
  <c r="Y139" i="3" s="1"/>
  <c r="X110" i="3"/>
  <c r="Y110" i="3" s="1"/>
  <c r="X8" i="3"/>
  <c r="Y8" i="3" s="1"/>
  <c r="X63" i="3"/>
  <c r="Y63" i="3" s="1"/>
  <c r="X149" i="3"/>
  <c r="Y149" i="3" s="1"/>
  <c r="X32" i="3"/>
  <c r="Y32" i="3" s="1"/>
  <c r="X86" i="3"/>
  <c r="Y86" i="3" s="1"/>
  <c r="X25" i="3"/>
  <c r="Y25" i="3" s="1"/>
  <c r="X36" i="3"/>
  <c r="Y36" i="3" s="1"/>
  <c r="X138" i="3"/>
  <c r="Y138" i="3" s="1"/>
  <c r="X162" i="3"/>
  <c r="Y162" i="3" s="1"/>
  <c r="X50" i="3"/>
  <c r="Y50" i="3" s="1"/>
  <c r="X66" i="3"/>
  <c r="Y66" i="3" s="1"/>
  <c r="X114" i="3"/>
  <c r="Y114" i="3" s="1"/>
  <c r="X92" i="3"/>
  <c r="Y92" i="3" s="1"/>
  <c r="X173" i="3"/>
  <c r="Y173" i="3" s="1"/>
  <c r="X148" i="3"/>
  <c r="Y148" i="3" s="1"/>
  <c r="X99" i="3"/>
  <c r="Y99" i="3" s="1"/>
  <c r="X115" i="3"/>
  <c r="Y115" i="3" s="1"/>
  <c r="X140" i="3"/>
  <c r="Y140" i="3" s="1"/>
  <c r="X69" i="3"/>
  <c r="Y69" i="3" s="1"/>
  <c r="X126" i="3"/>
  <c r="Y126" i="3" s="1"/>
  <c r="X53" i="3"/>
  <c r="Y53" i="3" s="1"/>
  <c r="X102" i="3"/>
  <c r="Y102" i="3" s="1"/>
  <c r="X109" i="3"/>
  <c r="Y109" i="3" s="1"/>
  <c r="X6" i="3"/>
  <c r="Y6" i="3" s="1"/>
  <c r="X80" i="3"/>
  <c r="Y80" i="3" s="1"/>
  <c r="X28" i="3"/>
  <c r="Y28" i="3" s="1"/>
  <c r="X164" i="3"/>
  <c r="Y164" i="3" s="1"/>
  <c r="X125" i="3"/>
  <c r="Y125" i="3" s="1"/>
  <c r="X145" i="3"/>
  <c r="Y145" i="3" s="1"/>
  <c r="X129" i="3"/>
  <c r="Y129" i="3" s="1"/>
  <c r="X157" i="3"/>
  <c r="Y157" i="3" s="1"/>
  <c r="X165" i="3"/>
  <c r="Y165" i="3" s="1"/>
  <c r="X103" i="3"/>
  <c r="Y103" i="3" s="1"/>
  <c r="X87" i="3"/>
  <c r="Y87" i="3" s="1"/>
  <c r="X48" i="3"/>
  <c r="Y48" i="3" s="1"/>
  <c r="X193" i="3"/>
  <c r="Y193" i="3" s="1"/>
  <c r="X142" i="3"/>
  <c r="Y142" i="3" s="1"/>
  <c r="X146" i="3"/>
  <c r="Y146" i="3" s="1"/>
  <c r="X78" i="3"/>
  <c r="Y78" i="3" s="1"/>
  <c r="X182" i="3"/>
  <c r="Y182" i="3" s="1"/>
  <c r="X44" i="3"/>
  <c r="Y44" i="3" s="1"/>
  <c r="X94" i="3"/>
  <c r="Y94" i="3" s="1"/>
  <c r="X45" i="3"/>
  <c r="Y45" i="3" s="1"/>
  <c r="X169" i="3"/>
  <c r="Y169" i="3" s="1"/>
  <c r="X100" i="3"/>
  <c r="Y100" i="3" s="1"/>
  <c r="X55" i="3"/>
  <c r="Y55" i="3" s="1"/>
  <c r="X135" i="3"/>
  <c r="Y135" i="3" s="1"/>
  <c r="X77" i="3"/>
  <c r="Y77" i="3" s="1"/>
  <c r="X155" i="3"/>
  <c r="Y155" i="3" s="1"/>
  <c r="X185" i="3"/>
  <c r="Y185" i="3" s="1"/>
  <c r="X16" i="3"/>
  <c r="Y16" i="3" s="1"/>
  <c r="X206" i="3"/>
  <c r="Y206" i="3" s="1"/>
  <c r="X166" i="3"/>
  <c r="Y166" i="3" s="1"/>
  <c r="X180" i="3"/>
  <c r="Y180" i="3" s="1"/>
  <c r="X9" i="3"/>
  <c r="Y9" i="3" s="1"/>
  <c r="X97" i="3"/>
  <c r="Y97" i="3" s="1"/>
  <c r="X153" i="3"/>
  <c r="Y153" i="3" s="1"/>
  <c r="X204" i="3"/>
  <c r="Y204" i="3" s="1"/>
  <c r="X34" i="3"/>
  <c r="Y34" i="3" s="1"/>
  <c r="X58" i="3"/>
  <c r="Y58" i="3" s="1"/>
  <c r="X20" i="3"/>
  <c r="Y20" i="3" s="1"/>
  <c r="X60" i="3"/>
  <c r="Y60" i="3" s="1"/>
  <c r="X38" i="3"/>
  <c r="Y38" i="3" s="1"/>
  <c r="X27" i="3"/>
  <c r="Y27" i="3" s="1"/>
  <c r="X91" i="3"/>
  <c r="Y91" i="3" s="1"/>
  <c r="X71" i="3"/>
  <c r="Y71" i="3" s="1"/>
  <c r="X14" i="3"/>
  <c r="Y14" i="3" s="1"/>
  <c r="X112" i="3"/>
  <c r="Y112" i="3" s="1"/>
  <c r="X201" i="3"/>
  <c r="Y201" i="3" s="1"/>
  <c r="X64" i="3"/>
  <c r="Y64" i="3" s="1"/>
  <c r="X96" i="3"/>
  <c r="Y96" i="3" s="1"/>
  <c r="X128" i="3"/>
  <c r="Y128" i="3" s="1"/>
  <c r="X62" i="3"/>
  <c r="Y62" i="3" s="1"/>
  <c r="X171" i="3"/>
  <c r="Y171" i="3" s="1"/>
  <c r="X18" i="3"/>
  <c r="Y18" i="3" s="1"/>
  <c r="X70" i="3"/>
  <c r="Y70" i="3" s="1"/>
  <c r="X108" i="3"/>
  <c r="Y108" i="3" s="1"/>
  <c r="X47" i="3"/>
  <c r="Y47" i="3" s="1"/>
  <c r="X143" i="3"/>
  <c r="Y143" i="3" s="1"/>
  <c r="X52" i="3"/>
  <c r="Y52" i="3" s="1"/>
  <c r="X137" i="3"/>
  <c r="Y137" i="3" s="1"/>
  <c r="X61" i="3"/>
  <c r="Y61" i="3" s="1"/>
  <c r="X22" i="3"/>
  <c r="Y22" i="3" s="1"/>
  <c r="X117" i="3"/>
  <c r="Y117" i="3" s="1"/>
  <c r="X37" i="3"/>
  <c r="Y37" i="3" s="1"/>
  <c r="X144" i="3"/>
  <c r="Y144" i="3" s="1"/>
  <c r="X141" i="3"/>
  <c r="Y141" i="3" s="1"/>
  <c r="W44" i="1"/>
  <c r="Y210" i="3" l="1"/>
</calcChain>
</file>

<file path=xl/sharedStrings.xml><?xml version="1.0" encoding="utf-8"?>
<sst xmlns="http://schemas.openxmlformats.org/spreadsheetml/2006/main" count="35" uniqueCount="24">
  <si>
    <t>movieId</t>
  </si>
  <si>
    <t>userId</t>
  </si>
  <si>
    <t>NB: These are initialized to random numbers</t>
  </si>
  <si>
    <t>Then we use Solver to optimize them</t>
  </si>
  <si>
    <t>with gradient descent</t>
  </si>
  <si>
    <t>rating</t>
  </si>
  <si>
    <t>Row Labels</t>
  </si>
  <si>
    <t>Users</t>
  </si>
  <si>
    <t>Movies</t>
  </si>
  <si>
    <t>Embeddings</t>
  </si>
  <si>
    <t>user idx</t>
  </si>
  <si>
    <t>user embedding</t>
  </si>
  <si>
    <t>movie embedding</t>
  </si>
  <si>
    <t>movie idx</t>
  </si>
  <si>
    <t>original data</t>
  </si>
  <si>
    <t>predict</t>
  </si>
  <si>
    <t>error^2</t>
  </si>
  <si>
    <t>idx</t>
  </si>
  <si>
    <t>RMSE</t>
  </si>
  <si>
    <t>Modified from fastai Excel notebook: https://forums.fast.ai/t/lesson-4-official-resources-and-updates/30317</t>
  </si>
  <si>
    <t>Movie Embeddings</t>
  </si>
  <si>
    <t>User embeddings</t>
  </si>
  <si>
    <t>Use the above embeddings to predict expected user ratings for movies not seen before</t>
  </si>
  <si>
    <t>bias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</si>
</sst>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rgb="FF353535"/>
      <name val="Arial"/>
      <family val="2"/>
    </font>
    <font>
      <sz val="11"/>
      <color rgb="FF353535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5" fillId="4" borderId="7" applyNumberFormat="0" applyAlignment="0" applyProtection="0"/>
    <xf numFmtId="0" fontId="6" fillId="5" borderId="7" applyNumberFormat="0" applyAlignment="0" applyProtection="0"/>
  </cellStyleXfs>
  <cellXfs count="72">
    <xf numFmtId="0" fontId="0" fillId="0" borderId="0" xfId="0"/>
    <xf numFmtId="0" fontId="0" fillId="0" borderId="0" xfId="0" applyAlignment="1"/>
    <xf numFmtId="0" fontId="1" fillId="3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4" fontId="0" fillId="0" borderId="0" xfId="0" applyNumberFormat="1" applyAlignment="1"/>
    <xf numFmtId="4" fontId="2" fillId="2" borderId="0" xfId="0" applyNumberFormat="1" applyFont="1" applyFill="1" applyAlignment="1">
      <alignment horizontal="left" vertical="center"/>
    </xf>
    <xf numFmtId="4" fontId="0" fillId="0" borderId="1" xfId="0" applyNumberFormat="1" applyBorder="1" applyAlignment="1"/>
    <xf numFmtId="4" fontId="0" fillId="0" borderId="2" xfId="0" applyNumberFormat="1" applyBorder="1" applyAlignment="1"/>
    <xf numFmtId="4" fontId="0" fillId="0" borderId="3" xfId="0" applyNumberFormat="1" applyBorder="1" applyAlignment="1"/>
    <xf numFmtId="4" fontId="0" fillId="0" borderId="4" xfId="0" applyNumberFormat="1" applyBorder="1" applyAlignment="1"/>
    <xf numFmtId="4" fontId="0" fillId="0" borderId="5" xfId="0" applyNumberFormat="1" applyBorder="1" applyAlignment="1"/>
    <xf numFmtId="4" fontId="0" fillId="0" borderId="6" xfId="0" applyNumberFormat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4" fontId="0" fillId="0" borderId="0" xfId="0" applyNumberFormat="1"/>
    <xf numFmtId="0" fontId="3" fillId="0" borderId="9" xfId="0" applyFont="1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0" fontId="4" fillId="0" borderId="0" xfId="0" applyFont="1" applyBorder="1"/>
    <xf numFmtId="4" fontId="0" fillId="0" borderId="12" xfId="0" applyNumberFormat="1" applyBorder="1"/>
    <xf numFmtId="4" fontId="0" fillId="0" borderId="0" xfId="0" applyNumberFormat="1" applyBorder="1"/>
    <xf numFmtId="4" fontId="0" fillId="0" borderId="13" xfId="0" applyNumberFormat="1" applyBorder="1"/>
    <xf numFmtId="4" fontId="0" fillId="0" borderId="14" xfId="0" applyNumberFormat="1" applyBorder="1"/>
    <xf numFmtId="4" fontId="0" fillId="0" borderId="15" xfId="0" applyNumberFormat="1" applyBorder="1"/>
    <xf numFmtId="4" fontId="0" fillId="0" borderId="16" xfId="0" applyNumberFormat="1" applyBorder="1"/>
    <xf numFmtId="0" fontId="3" fillId="0" borderId="4" xfId="0" applyFont="1" applyBorder="1"/>
    <xf numFmtId="0" fontId="3" fillId="0" borderId="5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4" xfId="0" applyFont="1" applyBorder="1"/>
    <xf numFmtId="0" fontId="3" fillId="0" borderId="8" xfId="0" applyFont="1" applyBorder="1"/>
    <xf numFmtId="0" fontId="3" fillId="0" borderId="10" xfId="0" applyFont="1" applyBorder="1"/>
    <xf numFmtId="0" fontId="0" fillId="0" borderId="12" xfId="0" pivotButton="1" applyBorder="1"/>
    <xf numFmtId="0" fontId="0" fillId="0" borderId="0" xfId="0" pivotButton="1" applyBorder="1"/>
    <xf numFmtId="0" fontId="0" fillId="0" borderId="13" xfId="0" pivotButton="1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4" fontId="0" fillId="0" borderId="10" xfId="0" applyNumberFormat="1" applyBorder="1"/>
    <xf numFmtId="4" fontId="0" fillId="0" borderId="11" xfId="0" applyNumberFormat="1" applyBorder="1"/>
    <xf numFmtId="4" fontId="0" fillId="0" borderId="0" xfId="0" pivotButton="1" applyNumberFormat="1" applyBorder="1"/>
    <xf numFmtId="4" fontId="0" fillId="0" borderId="13" xfId="0" pivotButton="1" applyNumberFormat="1" applyBorder="1"/>
    <xf numFmtId="0" fontId="0" fillId="0" borderId="0" xfId="0" applyBorder="1"/>
    <xf numFmtId="0" fontId="0" fillId="0" borderId="15" xfId="0" applyBorder="1"/>
    <xf numFmtId="4" fontId="0" fillId="0" borderId="9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7" fillId="0" borderId="4" xfId="0" applyFont="1" applyBorder="1"/>
    <xf numFmtId="0" fontId="0" fillId="0" borderId="5" xfId="0" applyBorder="1"/>
    <xf numFmtId="0" fontId="0" fillId="0" borderId="6" xfId="0" applyBorder="1"/>
    <xf numFmtId="4" fontId="0" fillId="0" borderId="0" xfId="0" applyNumberFormat="1" applyFill="1" applyBorder="1"/>
    <xf numFmtId="4" fontId="5" fillId="4" borderId="7" xfId="1" applyNumberFormat="1" applyAlignment="1">
      <alignment horizontal="left"/>
    </xf>
    <xf numFmtId="4" fontId="6" fillId="5" borderId="7" xfId="2" applyNumberFormat="1"/>
    <xf numFmtId="0" fontId="4" fillId="0" borderId="9" xfId="0" applyFont="1" applyBorder="1"/>
    <xf numFmtId="0" fontId="4" fillId="0" borderId="10" xfId="0" applyFont="1" applyBorder="1"/>
    <xf numFmtId="0" fontId="4" fillId="0" borderId="14" xfId="0" applyFont="1" applyBorder="1"/>
    <xf numFmtId="0" fontId="4" fillId="0" borderId="15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0" xfId="0" applyAlignment="1">
      <alignment vertical="top" wrapText="1"/>
    </xf>
    <xf numFmtId="4" fontId="2" fillId="0" borderId="0" xfId="0" applyNumberFormat="1" applyFont="1" applyFill="1" applyAlignment="1">
      <alignment horizontal="left" vertical="center"/>
    </xf>
    <xf numFmtId="4" fontId="2" fillId="6" borderId="8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8" fillId="7" borderId="0" xfId="0" applyFont="1" applyFill="1" applyAlignment="1">
      <alignment horizontal="center"/>
    </xf>
    <xf numFmtId="0" fontId="8" fillId="7" borderId="0" xfId="0" applyFont="1" applyFill="1" applyAlignment="1">
      <alignment horizontal="center" vertical="center" textRotation="90"/>
    </xf>
    <xf numFmtId="0" fontId="0" fillId="8" borderId="0" xfId="0" applyFill="1" applyAlignment="1"/>
    <xf numFmtId="0" fontId="0" fillId="0" borderId="0" xfId="0" applyAlignment="1">
      <alignment horizontal="right"/>
    </xf>
    <xf numFmtId="0" fontId="0" fillId="0" borderId="0" xfId="0" applyAlignment="1">
      <alignment horizontal="center" textRotation="180"/>
    </xf>
    <xf numFmtId="0" fontId="0" fillId="0" borderId="15" xfId="0" applyBorder="1" applyAlignment="1">
      <alignment horizontal="center" textRotation="180"/>
    </xf>
  </cellXfs>
  <cellStyles count="3">
    <cellStyle name="Calculation" xfId="2" builtinId="22"/>
    <cellStyle name="Input" xfId="1" builtinId="20"/>
    <cellStyle name="Normal" xfId="0" builtinId="0"/>
  </cellStyles>
  <dxfs count="6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509587</xdr:colOff>
      <xdr:row>22</xdr:row>
      <xdr:rowOff>90488</xdr:rowOff>
    </xdr:from>
    <xdr:to>
      <xdr:col>8</xdr:col>
      <xdr:colOff>52388</xdr:colOff>
      <xdr:row>22</xdr:row>
      <xdr:rowOff>90488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E62A761-9CC4-4F5C-88E8-984F4F3F3F31}"/>
            </a:ext>
          </a:extLst>
        </xdr:cNvPr>
        <xdr:cNvCxnSpPr/>
      </xdr:nvCxnSpPr>
      <xdr:spPr>
        <a:xfrm>
          <a:off x="2543175" y="3529013"/>
          <a:ext cx="957263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190500</xdr:colOff>
      <xdr:row>24</xdr:row>
      <xdr:rowOff>28576</xdr:rowOff>
    </xdr:from>
    <xdr:to>
      <xdr:col>4</xdr:col>
      <xdr:colOff>190500</xdr:colOff>
      <xdr:row>26</xdr:row>
      <xdr:rowOff>142876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6B2AC2F-5CD2-409A-8524-EDEB7CB37566}"/>
            </a:ext>
          </a:extLst>
        </xdr:cNvPr>
        <xdr:cNvCxnSpPr/>
      </xdr:nvCxnSpPr>
      <xdr:spPr>
        <a:xfrm>
          <a:off x="1357313" y="3829051"/>
          <a:ext cx="0" cy="4762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remy Howard" refreshedDate="42697.407696527778" createdVersion="6" refreshedVersion="6" minRefreshableVersion="3" recordCount="206" xr:uid="{00000000-000A-0000-FFFF-FFFF00000000}">
  <cacheSource type="worksheet">
    <worksheetSource ref="I2:K208" sheet="array_approach"/>
  </cacheSource>
  <cacheFields count="3">
    <cacheField name="userId" numFmtId="0">
      <sharedItems containsSemiMixedTypes="0" containsString="0" containsNumber="1" containsInteger="1" minValue="14" maxValue="623" count="15">
        <n v="14"/>
        <n v="29"/>
        <n v="72"/>
        <n v="211"/>
        <n v="212"/>
        <n v="293"/>
        <n v="310"/>
        <n v="379"/>
        <n v="451"/>
        <n v="467"/>
        <n v="508"/>
        <n v="546"/>
        <n v="563"/>
        <n v="579"/>
        <n v="623"/>
      </sharedItems>
    </cacheField>
    <cacheField name="movieId" numFmtId="0">
      <sharedItems containsSemiMixedTypes="0" containsString="0" containsNumber="1" containsInteger="1" minValue="27" maxValue="505" count="15">
        <n v="417"/>
        <n v="27"/>
        <n v="143"/>
        <n v="49"/>
        <n v="99"/>
        <n v="57"/>
        <n v="72"/>
        <n v="79"/>
        <n v="89"/>
        <n v="92"/>
        <n v="505"/>
        <n v="179"/>
        <n v="180"/>
        <n v="197"/>
        <n v="402"/>
      </sharedItems>
    </cacheField>
    <cacheField name="rating" numFmtId="0">
      <sharedItems containsSemiMixedTypes="0" containsString="0" containsNumb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6">
  <r>
    <x v="0"/>
    <x v="0"/>
    <n v="2"/>
  </r>
  <r>
    <x v="1"/>
    <x v="0"/>
    <n v="4"/>
  </r>
  <r>
    <x v="2"/>
    <x v="0"/>
    <n v="5"/>
  </r>
  <r>
    <x v="3"/>
    <x v="0"/>
    <n v="3"/>
  </r>
  <r>
    <x v="4"/>
    <x v="0"/>
    <n v="3"/>
  </r>
  <r>
    <x v="5"/>
    <x v="0"/>
    <n v="4"/>
  </r>
  <r>
    <x v="6"/>
    <x v="0"/>
    <n v="3"/>
  </r>
  <r>
    <x v="7"/>
    <x v="0"/>
    <n v="4"/>
  </r>
  <r>
    <x v="8"/>
    <x v="0"/>
    <n v="3.5"/>
  </r>
  <r>
    <x v="9"/>
    <x v="0"/>
    <n v="4"/>
  </r>
  <r>
    <x v="10"/>
    <x v="0"/>
    <n v="3"/>
  </r>
  <r>
    <x v="11"/>
    <x v="0"/>
    <n v="3.5"/>
  </r>
  <r>
    <x v="12"/>
    <x v="0"/>
    <n v="4"/>
  </r>
  <r>
    <x v="13"/>
    <x v="0"/>
    <n v="4"/>
  </r>
  <r>
    <x v="14"/>
    <x v="0"/>
    <n v="5"/>
  </r>
  <r>
    <x v="0"/>
    <x v="1"/>
    <n v="3"/>
  </r>
  <r>
    <x v="1"/>
    <x v="1"/>
    <n v="5"/>
  </r>
  <r>
    <x v="2"/>
    <x v="1"/>
    <n v="4"/>
  </r>
  <r>
    <x v="3"/>
    <x v="1"/>
    <n v="5"/>
  </r>
  <r>
    <x v="4"/>
    <x v="1"/>
    <n v="2.5"/>
  </r>
  <r>
    <x v="5"/>
    <x v="1"/>
    <n v="3"/>
  </r>
  <r>
    <x v="6"/>
    <x v="1"/>
    <n v="3"/>
  </r>
  <r>
    <x v="7"/>
    <x v="1"/>
    <n v="5"/>
  </r>
  <r>
    <x v="8"/>
    <x v="1"/>
    <n v="4"/>
  </r>
  <r>
    <x v="9"/>
    <x v="1"/>
    <n v="3"/>
  </r>
  <r>
    <x v="10"/>
    <x v="1"/>
    <n v="5"/>
  </r>
  <r>
    <x v="12"/>
    <x v="1"/>
    <n v="1"/>
  </r>
  <r>
    <x v="13"/>
    <x v="1"/>
    <n v="4.5"/>
  </r>
  <r>
    <x v="0"/>
    <x v="2"/>
    <n v="5"/>
  </r>
  <r>
    <x v="1"/>
    <x v="2"/>
    <n v="4"/>
  </r>
  <r>
    <x v="2"/>
    <x v="2"/>
    <n v="4.5"/>
  </r>
  <r>
    <x v="3"/>
    <x v="2"/>
    <n v="4"/>
  </r>
  <r>
    <x v="4"/>
    <x v="2"/>
    <n v="5"/>
  </r>
  <r>
    <x v="5"/>
    <x v="2"/>
    <n v="4"/>
  </r>
  <r>
    <x v="6"/>
    <x v="2"/>
    <n v="4"/>
  </r>
  <r>
    <x v="7"/>
    <x v="2"/>
    <n v="4"/>
  </r>
  <r>
    <x v="8"/>
    <x v="2"/>
    <n v="4"/>
  </r>
  <r>
    <x v="9"/>
    <x v="2"/>
    <n v="3.5"/>
  </r>
  <r>
    <x v="10"/>
    <x v="2"/>
    <n v="5"/>
  </r>
  <r>
    <x v="12"/>
    <x v="2"/>
    <n v="2"/>
  </r>
  <r>
    <x v="13"/>
    <x v="2"/>
    <n v="4"/>
  </r>
  <r>
    <x v="14"/>
    <x v="2"/>
    <n v="5"/>
  </r>
  <r>
    <x v="0"/>
    <x v="3"/>
    <n v="5"/>
  </r>
  <r>
    <x v="1"/>
    <x v="3"/>
    <n v="5"/>
  </r>
  <r>
    <x v="2"/>
    <x v="3"/>
    <n v="5"/>
  </r>
  <r>
    <x v="3"/>
    <x v="3"/>
    <n v="4"/>
  </r>
  <r>
    <x v="6"/>
    <x v="3"/>
    <n v="3"/>
  </r>
  <r>
    <x v="7"/>
    <x v="3"/>
    <n v="5"/>
  </r>
  <r>
    <x v="8"/>
    <x v="3"/>
    <n v="5"/>
  </r>
  <r>
    <x v="9"/>
    <x v="3"/>
    <n v="3.5"/>
  </r>
  <r>
    <x v="10"/>
    <x v="3"/>
    <n v="5"/>
  </r>
  <r>
    <x v="11"/>
    <x v="3"/>
    <n v="5"/>
  </r>
  <r>
    <x v="12"/>
    <x v="3"/>
    <n v="5"/>
  </r>
  <r>
    <x v="13"/>
    <x v="3"/>
    <n v="4.5"/>
  </r>
  <r>
    <x v="14"/>
    <x v="3"/>
    <n v="5"/>
  </r>
  <r>
    <x v="0"/>
    <x v="4"/>
    <n v="2"/>
  </r>
  <r>
    <x v="1"/>
    <x v="4"/>
    <n v="5"/>
  </r>
  <r>
    <x v="2"/>
    <x v="4"/>
    <n v="5"/>
  </r>
  <r>
    <x v="3"/>
    <x v="4"/>
    <n v="4.5"/>
  </r>
  <r>
    <x v="5"/>
    <x v="4"/>
    <n v="3"/>
  </r>
  <r>
    <x v="6"/>
    <x v="4"/>
    <n v="4.5"/>
  </r>
  <r>
    <x v="7"/>
    <x v="4"/>
    <n v="4"/>
  </r>
  <r>
    <x v="8"/>
    <x v="4"/>
    <n v="5"/>
  </r>
  <r>
    <x v="9"/>
    <x v="4"/>
    <n v="3.5"/>
  </r>
  <r>
    <x v="10"/>
    <x v="4"/>
    <n v="4"/>
  </r>
  <r>
    <x v="11"/>
    <x v="4"/>
    <n v="5"/>
  </r>
  <r>
    <x v="13"/>
    <x v="4"/>
    <n v="4"/>
  </r>
  <r>
    <x v="0"/>
    <x v="5"/>
    <n v="1"/>
  </r>
  <r>
    <x v="1"/>
    <x v="5"/>
    <n v="5"/>
  </r>
  <r>
    <x v="2"/>
    <x v="5"/>
    <n v="5"/>
  </r>
  <r>
    <x v="3"/>
    <x v="5"/>
    <n v="4"/>
  </r>
  <r>
    <x v="4"/>
    <x v="5"/>
    <n v="2"/>
  </r>
  <r>
    <x v="5"/>
    <x v="5"/>
    <n v="4"/>
  </r>
  <r>
    <x v="6"/>
    <x v="5"/>
    <n v="5"/>
  </r>
  <r>
    <x v="7"/>
    <x v="5"/>
    <n v="5"/>
  </r>
  <r>
    <x v="8"/>
    <x v="5"/>
    <n v="4"/>
  </r>
  <r>
    <x v="9"/>
    <x v="5"/>
    <n v="3"/>
  </r>
  <r>
    <x v="10"/>
    <x v="5"/>
    <n v="4"/>
  </r>
  <r>
    <x v="11"/>
    <x v="5"/>
    <n v="2"/>
  </r>
  <r>
    <x v="12"/>
    <x v="5"/>
    <n v="3"/>
  </r>
  <r>
    <x v="13"/>
    <x v="5"/>
    <n v="3.5"/>
  </r>
  <r>
    <x v="14"/>
    <x v="5"/>
    <n v="3"/>
  </r>
  <r>
    <x v="0"/>
    <x v="6"/>
    <n v="3"/>
  </r>
  <r>
    <x v="1"/>
    <x v="6"/>
    <n v="4"/>
  </r>
  <r>
    <x v="2"/>
    <x v="6"/>
    <n v="4"/>
  </r>
  <r>
    <x v="3"/>
    <x v="6"/>
    <n v="3"/>
  </r>
  <r>
    <x v="4"/>
    <x v="6"/>
    <n v="5"/>
  </r>
  <r>
    <x v="5"/>
    <x v="6"/>
    <n v="4"/>
  </r>
  <r>
    <x v="6"/>
    <x v="6"/>
    <n v="4.5"/>
  </r>
  <r>
    <x v="7"/>
    <x v="6"/>
    <n v="4"/>
  </r>
  <r>
    <x v="8"/>
    <x v="6"/>
    <n v="5"/>
  </r>
  <r>
    <x v="9"/>
    <x v="6"/>
    <n v="2.5"/>
  </r>
  <r>
    <x v="10"/>
    <x v="6"/>
    <n v="3"/>
  </r>
  <r>
    <x v="11"/>
    <x v="6"/>
    <n v="3"/>
  </r>
  <r>
    <x v="12"/>
    <x v="6"/>
    <n v="5"/>
  </r>
  <r>
    <x v="13"/>
    <x v="6"/>
    <n v="3"/>
  </r>
  <r>
    <x v="14"/>
    <x v="6"/>
    <n v="3"/>
  </r>
  <r>
    <x v="0"/>
    <x v="7"/>
    <n v="4"/>
  </r>
  <r>
    <x v="1"/>
    <x v="7"/>
    <n v="5"/>
  </r>
  <r>
    <x v="2"/>
    <x v="7"/>
    <n v="5"/>
  </r>
  <r>
    <x v="3"/>
    <x v="7"/>
    <n v="5"/>
  </r>
  <r>
    <x v="5"/>
    <x v="7"/>
    <n v="4"/>
  </r>
  <r>
    <x v="6"/>
    <x v="7"/>
    <n v="5"/>
  </r>
  <r>
    <x v="8"/>
    <x v="7"/>
    <n v="4"/>
  </r>
  <r>
    <x v="10"/>
    <x v="7"/>
    <n v="5"/>
  </r>
  <r>
    <x v="11"/>
    <x v="7"/>
    <n v="5"/>
  </r>
  <r>
    <x v="12"/>
    <x v="7"/>
    <n v="4"/>
  </r>
  <r>
    <x v="13"/>
    <x v="7"/>
    <n v="4"/>
  </r>
  <r>
    <x v="0"/>
    <x v="8"/>
    <n v="4"/>
  </r>
  <r>
    <x v="1"/>
    <x v="8"/>
    <n v="4"/>
  </r>
  <r>
    <x v="2"/>
    <x v="8"/>
    <n v="3"/>
  </r>
  <r>
    <x v="3"/>
    <x v="8"/>
    <n v="3"/>
  </r>
  <r>
    <x v="4"/>
    <x v="8"/>
    <n v="4"/>
  </r>
  <r>
    <x v="5"/>
    <x v="8"/>
    <n v="3"/>
  </r>
  <r>
    <x v="6"/>
    <x v="8"/>
    <n v="4.5"/>
  </r>
  <r>
    <x v="7"/>
    <x v="8"/>
    <n v="4"/>
  </r>
  <r>
    <x v="8"/>
    <x v="8"/>
    <n v="4"/>
  </r>
  <r>
    <x v="10"/>
    <x v="8"/>
    <n v="2"/>
  </r>
  <r>
    <x v="12"/>
    <x v="8"/>
    <n v="5"/>
  </r>
  <r>
    <x v="13"/>
    <x v="8"/>
    <n v="4.5"/>
  </r>
  <r>
    <x v="14"/>
    <x v="8"/>
    <n v="3"/>
  </r>
  <r>
    <x v="0"/>
    <x v="9"/>
    <n v="5"/>
  </r>
  <r>
    <x v="1"/>
    <x v="9"/>
    <n v="4"/>
  </r>
  <r>
    <x v="2"/>
    <x v="9"/>
    <n v="4.5"/>
  </r>
  <r>
    <x v="3"/>
    <x v="9"/>
    <n v="4"/>
  </r>
  <r>
    <x v="4"/>
    <x v="9"/>
    <n v="2.5"/>
  </r>
  <r>
    <x v="6"/>
    <x v="9"/>
    <n v="2"/>
  </r>
  <r>
    <x v="7"/>
    <x v="9"/>
    <n v="5"/>
  </r>
  <r>
    <x v="8"/>
    <x v="9"/>
    <n v="5"/>
  </r>
  <r>
    <x v="9"/>
    <x v="9"/>
    <n v="3"/>
  </r>
  <r>
    <x v="10"/>
    <x v="9"/>
    <n v="4"/>
  </r>
  <r>
    <x v="11"/>
    <x v="9"/>
    <n v="5"/>
  </r>
  <r>
    <x v="12"/>
    <x v="9"/>
    <n v="5"/>
  </r>
  <r>
    <x v="13"/>
    <x v="9"/>
    <n v="4"/>
  </r>
  <r>
    <x v="14"/>
    <x v="9"/>
    <n v="5"/>
  </r>
  <r>
    <x v="0"/>
    <x v="10"/>
    <n v="5"/>
  </r>
  <r>
    <x v="1"/>
    <x v="10"/>
    <n v="5"/>
  </r>
  <r>
    <x v="2"/>
    <x v="10"/>
    <n v="4"/>
  </r>
  <r>
    <x v="4"/>
    <x v="10"/>
    <n v="2"/>
  </r>
  <r>
    <x v="6"/>
    <x v="10"/>
    <n v="4"/>
  </r>
  <r>
    <x v="7"/>
    <x v="10"/>
    <n v="4"/>
  </r>
  <r>
    <x v="8"/>
    <x v="10"/>
    <n v="5"/>
  </r>
  <r>
    <x v="9"/>
    <x v="10"/>
    <n v="4"/>
  </r>
  <r>
    <x v="10"/>
    <x v="10"/>
    <n v="4.5"/>
  </r>
  <r>
    <x v="11"/>
    <x v="10"/>
    <n v="5"/>
  </r>
  <r>
    <x v="12"/>
    <x v="10"/>
    <n v="5"/>
  </r>
  <r>
    <x v="13"/>
    <x v="10"/>
    <n v="4.5"/>
  </r>
  <r>
    <x v="14"/>
    <x v="10"/>
    <n v="4"/>
  </r>
  <r>
    <x v="0"/>
    <x v="11"/>
    <n v="5"/>
  </r>
  <r>
    <x v="1"/>
    <x v="11"/>
    <n v="4"/>
  </r>
  <r>
    <x v="2"/>
    <x v="11"/>
    <n v="5"/>
  </r>
  <r>
    <x v="4"/>
    <x v="11"/>
    <n v="5"/>
  </r>
  <r>
    <x v="5"/>
    <x v="11"/>
    <n v="4"/>
  </r>
  <r>
    <x v="6"/>
    <x v="11"/>
    <n v="3"/>
  </r>
  <r>
    <x v="7"/>
    <x v="11"/>
    <n v="4"/>
  </r>
  <r>
    <x v="8"/>
    <x v="11"/>
    <n v="4"/>
  </r>
  <r>
    <x v="9"/>
    <x v="11"/>
    <n v="3"/>
  </r>
  <r>
    <x v="10"/>
    <x v="11"/>
    <n v="5"/>
  </r>
  <r>
    <x v="11"/>
    <x v="11"/>
    <n v="2.5"/>
  </r>
  <r>
    <x v="12"/>
    <x v="11"/>
    <n v="5"/>
  </r>
  <r>
    <x v="13"/>
    <x v="11"/>
    <n v="4"/>
  </r>
  <r>
    <x v="14"/>
    <x v="11"/>
    <n v="5"/>
  </r>
  <r>
    <x v="0"/>
    <x v="12"/>
    <n v="4"/>
  </r>
  <r>
    <x v="1"/>
    <x v="12"/>
    <n v="5"/>
  </r>
  <r>
    <x v="2"/>
    <x v="12"/>
    <n v="5"/>
  </r>
  <r>
    <x v="3"/>
    <x v="12"/>
    <n v="3"/>
  </r>
  <r>
    <x v="4"/>
    <x v="12"/>
    <n v="3"/>
  </r>
  <r>
    <x v="5"/>
    <x v="12"/>
    <n v="4.5"/>
  </r>
  <r>
    <x v="6"/>
    <x v="12"/>
    <n v="4.5"/>
  </r>
  <r>
    <x v="8"/>
    <x v="12"/>
    <n v="4"/>
  </r>
  <r>
    <x v="9"/>
    <x v="12"/>
    <n v="3.5"/>
  </r>
  <r>
    <x v="10"/>
    <x v="12"/>
    <n v="5"/>
  </r>
  <r>
    <x v="11"/>
    <x v="12"/>
    <n v="2"/>
  </r>
  <r>
    <x v="12"/>
    <x v="12"/>
    <n v="5"/>
  </r>
  <r>
    <x v="13"/>
    <x v="12"/>
    <n v="3.5"/>
  </r>
  <r>
    <x v="14"/>
    <x v="12"/>
    <n v="5"/>
  </r>
  <r>
    <x v="0"/>
    <x v="13"/>
    <n v="5"/>
  </r>
  <r>
    <x v="1"/>
    <x v="13"/>
    <n v="5"/>
  </r>
  <r>
    <x v="2"/>
    <x v="13"/>
    <n v="5"/>
  </r>
  <r>
    <x v="3"/>
    <x v="13"/>
    <n v="3"/>
  </r>
  <r>
    <x v="4"/>
    <x v="13"/>
    <n v="3"/>
  </r>
  <r>
    <x v="5"/>
    <x v="13"/>
    <n v="4"/>
  </r>
  <r>
    <x v="6"/>
    <x v="13"/>
    <n v="4.5"/>
  </r>
  <r>
    <x v="7"/>
    <x v="13"/>
    <n v="3"/>
  </r>
  <r>
    <x v="8"/>
    <x v="13"/>
    <n v="4"/>
  </r>
  <r>
    <x v="9"/>
    <x v="13"/>
    <n v="3"/>
  </r>
  <r>
    <x v="10"/>
    <x v="13"/>
    <n v="3"/>
  </r>
  <r>
    <x v="11"/>
    <x v="13"/>
    <n v="3.5"/>
  </r>
  <r>
    <x v="12"/>
    <x v="13"/>
    <n v="3"/>
  </r>
  <r>
    <x v="13"/>
    <x v="13"/>
    <n v="3"/>
  </r>
  <r>
    <x v="14"/>
    <x v="13"/>
    <n v="5"/>
  </r>
  <r>
    <x v="0"/>
    <x v="14"/>
    <n v="5"/>
  </r>
  <r>
    <x v="1"/>
    <x v="14"/>
    <n v="3"/>
  </r>
  <r>
    <x v="2"/>
    <x v="14"/>
    <n v="4.5"/>
  </r>
  <r>
    <x v="3"/>
    <x v="14"/>
    <n v="5"/>
  </r>
  <r>
    <x v="4"/>
    <x v="14"/>
    <n v="4"/>
  </r>
  <r>
    <x v="5"/>
    <x v="14"/>
    <n v="4.5"/>
  </r>
  <r>
    <x v="6"/>
    <x v="14"/>
    <n v="4"/>
  </r>
  <r>
    <x v="7"/>
    <x v="14"/>
    <n v="5"/>
  </r>
  <r>
    <x v="8"/>
    <x v="14"/>
    <n v="2"/>
  </r>
  <r>
    <x v="9"/>
    <x v="14"/>
    <n v="3"/>
  </r>
  <r>
    <x v="10"/>
    <x v="14"/>
    <n v="4.5"/>
  </r>
  <r>
    <x v="11"/>
    <x v="14"/>
    <n v="3.5"/>
  </r>
  <r>
    <x v="12"/>
    <x v="14"/>
    <n v="3"/>
  </r>
  <r>
    <x v="13"/>
    <x v="14"/>
    <n v="4.5"/>
  </r>
  <r>
    <x v="14"/>
    <x v="14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B3:B18" firstHeaderRow="1" firstDataRow="1" firstDataCol="1"/>
  <pivotFields count="3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formats count="3">
    <format dxfId="2">
      <pivotArea type="all" dataOnly="0" outline="0" fieldPosition="0"/>
    </format>
    <format dxfId="1">
      <pivotArea field="0" type="button" dataOnly="0" labelOnly="1" outline="0" axis="axisRow" fieldPosition="0"/>
    </format>
    <format dxfId="0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B21:B36" firstHeaderRow="1" firstDataRow="1" firstDataCol="1"/>
  <pivotFields count="3"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16">
        <item x="1"/>
        <item x="3"/>
        <item x="5"/>
        <item x="6"/>
        <item x="7"/>
        <item x="8"/>
        <item x="9"/>
        <item x="4"/>
        <item x="2"/>
        <item x="11"/>
        <item x="12"/>
        <item x="13"/>
        <item x="14"/>
        <item x="0"/>
        <item x="10"/>
        <item t="default"/>
      </items>
    </pivotField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formats count="3">
    <format dxfId="5">
      <pivotArea type="all" dataOnly="0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63"/>
  <sheetViews>
    <sheetView tabSelected="1" zoomScale="120" zoomScaleNormal="120" workbookViewId="0">
      <selection activeCell="R51" sqref="R51"/>
    </sheetView>
  </sheetViews>
  <sheetFormatPr baseColWidth="10" defaultColWidth="9" defaultRowHeight="15" x14ac:dyDescent="0.2"/>
  <cols>
    <col min="1" max="1" width="4" style="1" customWidth="1"/>
    <col min="2" max="2" width="3.1640625" style="1" customWidth="1"/>
    <col min="3" max="6" width="6" style="1" customWidth="1"/>
    <col min="7" max="7" width="9.1640625" style="1" customWidth="1"/>
    <col min="8" max="8" width="10.6640625" style="1" bestFit="1" customWidth="1"/>
    <col min="9" max="23" width="6" style="1" customWidth="1"/>
    <col min="24" max="24" width="11.1640625" style="1" bestFit="1" customWidth="1"/>
    <col min="25" max="16384" width="9" style="1"/>
  </cols>
  <sheetData>
    <row r="1" spans="1:23" x14ac:dyDescent="0.2">
      <c r="A1" s="65" t="s">
        <v>19</v>
      </c>
    </row>
    <row r="3" spans="1:23" x14ac:dyDescent="0.2">
      <c r="H3" s="2" t="s">
        <v>0</v>
      </c>
      <c r="I3" s="2">
        <v>27</v>
      </c>
      <c r="J3" s="2">
        <v>49</v>
      </c>
      <c r="K3" s="2">
        <v>57</v>
      </c>
      <c r="L3" s="2">
        <v>72</v>
      </c>
      <c r="M3" s="2">
        <v>79</v>
      </c>
      <c r="N3" s="2">
        <v>89</v>
      </c>
      <c r="O3" s="2">
        <v>92</v>
      </c>
      <c r="P3" s="2">
        <v>99</v>
      </c>
      <c r="Q3" s="2">
        <v>143</v>
      </c>
      <c r="R3" s="2">
        <v>179</v>
      </c>
      <c r="S3" s="2">
        <v>180</v>
      </c>
      <c r="T3" s="2">
        <v>197</v>
      </c>
      <c r="U3" s="2">
        <v>402</v>
      </c>
      <c r="V3" s="2">
        <v>417</v>
      </c>
      <c r="W3" s="2">
        <v>505</v>
      </c>
    </row>
    <row r="4" spans="1:23" x14ac:dyDescent="0.2">
      <c r="G4" s="2" t="s">
        <v>1</v>
      </c>
      <c r="H4" s="2">
        <v>14</v>
      </c>
      <c r="I4" s="3">
        <v>3</v>
      </c>
      <c r="J4" s="3">
        <v>5</v>
      </c>
      <c r="K4" s="3">
        <v>1</v>
      </c>
      <c r="L4" s="3">
        <v>3</v>
      </c>
      <c r="M4" s="3">
        <v>4</v>
      </c>
      <c r="N4" s="3">
        <v>4</v>
      </c>
      <c r="O4" s="3">
        <v>5</v>
      </c>
      <c r="P4" s="3">
        <v>2</v>
      </c>
      <c r="Q4" s="3">
        <v>5</v>
      </c>
      <c r="R4" s="3">
        <v>5</v>
      </c>
      <c r="S4" s="3">
        <v>4</v>
      </c>
      <c r="T4" s="3">
        <v>5</v>
      </c>
      <c r="U4" s="3">
        <v>5</v>
      </c>
      <c r="V4" s="3">
        <v>2</v>
      </c>
      <c r="W4" s="3">
        <v>5</v>
      </c>
    </row>
    <row r="5" spans="1:23" x14ac:dyDescent="0.2">
      <c r="H5" s="2">
        <v>29</v>
      </c>
      <c r="I5" s="3">
        <v>5</v>
      </c>
      <c r="J5" s="3">
        <v>5</v>
      </c>
      <c r="K5" s="3">
        <v>5</v>
      </c>
      <c r="L5" s="3">
        <v>4</v>
      </c>
      <c r="M5" s="3">
        <v>5</v>
      </c>
      <c r="N5" s="3">
        <v>4</v>
      </c>
      <c r="O5" s="3">
        <v>4</v>
      </c>
      <c r="P5" s="3">
        <v>5</v>
      </c>
      <c r="Q5" s="3">
        <v>4</v>
      </c>
      <c r="R5" s="3">
        <v>4</v>
      </c>
      <c r="S5" s="3">
        <v>5</v>
      </c>
      <c r="T5" s="3">
        <v>5</v>
      </c>
      <c r="U5" s="3">
        <v>3</v>
      </c>
      <c r="V5" s="3">
        <v>4</v>
      </c>
      <c r="W5" s="3">
        <v>5</v>
      </c>
    </row>
    <row r="6" spans="1:23" x14ac:dyDescent="0.2">
      <c r="H6" s="2">
        <v>72</v>
      </c>
      <c r="I6" s="3">
        <v>4</v>
      </c>
      <c r="J6" s="3">
        <v>5</v>
      </c>
      <c r="K6" s="3">
        <v>5</v>
      </c>
      <c r="L6" s="3">
        <v>4</v>
      </c>
      <c r="M6" s="3">
        <v>5</v>
      </c>
      <c r="N6" s="3">
        <v>3</v>
      </c>
      <c r="O6" s="3">
        <v>4.5</v>
      </c>
      <c r="P6" s="3">
        <v>5</v>
      </c>
      <c r="Q6" s="3">
        <v>4.5</v>
      </c>
      <c r="R6" s="3">
        <v>5</v>
      </c>
      <c r="S6" s="3">
        <v>5</v>
      </c>
      <c r="T6" s="3">
        <v>5</v>
      </c>
      <c r="U6" s="3">
        <v>4.5</v>
      </c>
      <c r="V6" s="3">
        <v>5</v>
      </c>
      <c r="W6" s="3">
        <v>4</v>
      </c>
    </row>
    <row r="7" spans="1:23" x14ac:dyDescent="0.2">
      <c r="H7" s="2">
        <v>211</v>
      </c>
      <c r="I7" s="3">
        <v>5</v>
      </c>
      <c r="J7" s="3">
        <v>4</v>
      </c>
      <c r="K7" s="3">
        <v>4</v>
      </c>
      <c r="L7" s="3">
        <v>3</v>
      </c>
      <c r="M7" s="3">
        <v>5</v>
      </c>
      <c r="N7" s="3">
        <v>3</v>
      </c>
      <c r="O7" s="3">
        <v>4</v>
      </c>
      <c r="P7" s="3">
        <v>4.5</v>
      </c>
      <c r="Q7" s="3">
        <v>4</v>
      </c>
      <c r="R7" s="3"/>
      <c r="S7" s="3">
        <v>3</v>
      </c>
      <c r="T7" s="3">
        <v>3</v>
      </c>
      <c r="U7" s="3">
        <v>5</v>
      </c>
      <c r="V7" s="3">
        <v>3</v>
      </c>
      <c r="W7" s="3"/>
    </row>
    <row r="8" spans="1:23" x14ac:dyDescent="0.2">
      <c r="H8" s="2">
        <v>212</v>
      </c>
      <c r="I8" s="3">
        <v>2.5</v>
      </c>
      <c r="J8" s="3"/>
      <c r="K8" s="3">
        <v>2</v>
      </c>
      <c r="L8" s="3">
        <v>5</v>
      </c>
      <c r="M8" s="3"/>
      <c r="N8" s="3">
        <v>4</v>
      </c>
      <c r="O8" s="3">
        <v>2.5</v>
      </c>
      <c r="P8" s="3"/>
      <c r="Q8" s="3">
        <v>5</v>
      </c>
      <c r="R8" s="3">
        <v>5</v>
      </c>
      <c r="S8" s="3">
        <v>3</v>
      </c>
      <c r="T8" s="3">
        <v>3</v>
      </c>
      <c r="U8" s="3">
        <v>4</v>
      </c>
      <c r="V8" s="3">
        <v>3</v>
      </c>
      <c r="W8" s="3">
        <v>2</v>
      </c>
    </row>
    <row r="9" spans="1:23" x14ac:dyDescent="0.2">
      <c r="H9" s="2">
        <v>293</v>
      </c>
      <c r="I9" s="3">
        <v>3</v>
      </c>
      <c r="J9" s="3"/>
      <c r="K9" s="3">
        <v>4</v>
      </c>
      <c r="L9" s="3">
        <v>4</v>
      </c>
      <c r="M9" s="3">
        <v>4</v>
      </c>
      <c r="N9" s="3">
        <v>3</v>
      </c>
      <c r="O9" s="3"/>
      <c r="P9" s="3">
        <v>3</v>
      </c>
      <c r="Q9" s="3">
        <v>4</v>
      </c>
      <c r="R9" s="3">
        <v>4</v>
      </c>
      <c r="S9" s="3">
        <v>4.5</v>
      </c>
      <c r="T9" s="3">
        <v>4</v>
      </c>
      <c r="U9" s="3">
        <v>4.5</v>
      </c>
      <c r="V9" s="3">
        <v>4</v>
      </c>
      <c r="W9" s="3"/>
    </row>
    <row r="10" spans="1:23" x14ac:dyDescent="0.2">
      <c r="H10" s="2">
        <v>310</v>
      </c>
      <c r="I10" s="3">
        <v>3</v>
      </c>
      <c r="J10" s="3">
        <v>3</v>
      </c>
      <c r="K10" s="3">
        <v>5</v>
      </c>
      <c r="L10" s="3">
        <v>4.5</v>
      </c>
      <c r="M10" s="3">
        <v>5</v>
      </c>
      <c r="N10" s="3">
        <v>4.5</v>
      </c>
      <c r="O10" s="3">
        <v>2</v>
      </c>
      <c r="P10" s="3">
        <v>4.5</v>
      </c>
      <c r="Q10" s="3">
        <v>4</v>
      </c>
      <c r="R10" s="3">
        <v>3</v>
      </c>
      <c r="S10" s="3">
        <v>4.5</v>
      </c>
      <c r="T10" s="3">
        <v>4.5</v>
      </c>
      <c r="U10" s="3">
        <v>4</v>
      </c>
      <c r="V10" s="3">
        <v>3</v>
      </c>
      <c r="W10" s="3">
        <v>4</v>
      </c>
    </row>
    <row r="11" spans="1:23" x14ac:dyDescent="0.2">
      <c r="H11" s="2">
        <v>379</v>
      </c>
      <c r="I11" s="3">
        <v>5</v>
      </c>
      <c r="J11" s="3">
        <v>5</v>
      </c>
      <c r="K11" s="3">
        <v>5</v>
      </c>
      <c r="L11" s="3">
        <v>4</v>
      </c>
      <c r="M11" s="3"/>
      <c r="N11" s="3">
        <v>4</v>
      </c>
      <c r="O11" s="3">
        <v>5</v>
      </c>
      <c r="P11" s="3">
        <v>4</v>
      </c>
      <c r="Q11" s="3">
        <v>4</v>
      </c>
      <c r="R11" s="3">
        <v>4</v>
      </c>
      <c r="S11" s="3"/>
      <c r="T11" s="3">
        <v>3</v>
      </c>
      <c r="U11" s="3">
        <v>5</v>
      </c>
      <c r="V11" s="3">
        <v>4</v>
      </c>
      <c r="W11" s="3">
        <v>4</v>
      </c>
    </row>
    <row r="12" spans="1:23" x14ac:dyDescent="0.2">
      <c r="H12" s="2">
        <v>451</v>
      </c>
      <c r="I12" s="3">
        <v>4</v>
      </c>
      <c r="J12" s="3">
        <v>5</v>
      </c>
      <c r="K12" s="3">
        <v>4</v>
      </c>
      <c r="L12" s="3">
        <v>5</v>
      </c>
      <c r="M12" s="3">
        <v>4</v>
      </c>
      <c r="N12" s="3">
        <v>4</v>
      </c>
      <c r="O12" s="3">
        <v>5</v>
      </c>
      <c r="P12" s="3">
        <v>5</v>
      </c>
      <c r="Q12" s="3">
        <v>4</v>
      </c>
      <c r="R12" s="3">
        <v>4</v>
      </c>
      <c r="S12" s="3">
        <v>4</v>
      </c>
      <c r="T12" s="3">
        <v>4</v>
      </c>
      <c r="U12" s="3">
        <v>2</v>
      </c>
      <c r="V12" s="3">
        <v>3.5</v>
      </c>
      <c r="W12" s="3">
        <v>5</v>
      </c>
    </row>
    <row r="13" spans="1:23" x14ac:dyDescent="0.2">
      <c r="H13" s="2">
        <v>467</v>
      </c>
      <c r="I13" s="3">
        <v>3</v>
      </c>
      <c r="J13" s="3">
        <v>3.5</v>
      </c>
      <c r="K13" s="3">
        <v>3</v>
      </c>
      <c r="L13" s="3">
        <v>2.5</v>
      </c>
      <c r="M13" s="3"/>
      <c r="N13" s="3"/>
      <c r="O13" s="3">
        <v>3</v>
      </c>
      <c r="P13" s="3">
        <v>3.5</v>
      </c>
      <c r="Q13" s="3">
        <v>3.5</v>
      </c>
      <c r="R13" s="3">
        <v>3</v>
      </c>
      <c r="S13" s="3">
        <v>3.5</v>
      </c>
      <c r="T13" s="3">
        <v>3</v>
      </c>
      <c r="U13" s="3">
        <v>3</v>
      </c>
      <c r="V13" s="3">
        <v>4</v>
      </c>
      <c r="W13" s="3">
        <v>4</v>
      </c>
    </row>
    <row r="14" spans="1:23" x14ac:dyDescent="0.2">
      <c r="H14" s="2">
        <v>508</v>
      </c>
      <c r="I14" s="3">
        <v>5</v>
      </c>
      <c r="J14" s="3">
        <v>5</v>
      </c>
      <c r="K14" s="3">
        <v>4</v>
      </c>
      <c r="L14" s="3">
        <v>3</v>
      </c>
      <c r="M14" s="3">
        <v>5</v>
      </c>
      <c r="N14" s="3">
        <v>2</v>
      </c>
      <c r="O14" s="3">
        <v>4</v>
      </c>
      <c r="P14" s="3">
        <v>4</v>
      </c>
      <c r="Q14" s="3">
        <v>5</v>
      </c>
      <c r="R14" s="3">
        <v>5</v>
      </c>
      <c r="S14" s="3">
        <v>5</v>
      </c>
      <c r="T14" s="3">
        <v>3</v>
      </c>
      <c r="U14" s="3">
        <v>4.5</v>
      </c>
      <c r="V14" s="3">
        <v>3</v>
      </c>
      <c r="W14" s="3">
        <v>4.5</v>
      </c>
    </row>
    <row r="15" spans="1:23" x14ac:dyDescent="0.2">
      <c r="H15" s="2">
        <v>546</v>
      </c>
      <c r="I15" s="3"/>
      <c r="J15" s="3">
        <v>5</v>
      </c>
      <c r="K15" s="3">
        <v>2</v>
      </c>
      <c r="L15" s="3">
        <v>3</v>
      </c>
      <c r="M15" s="3">
        <v>5</v>
      </c>
      <c r="N15" s="3"/>
      <c r="O15" s="3">
        <v>5</v>
      </c>
      <c r="P15" s="3">
        <v>5</v>
      </c>
      <c r="Q15" s="3"/>
      <c r="R15" s="3">
        <v>2.5</v>
      </c>
      <c r="S15" s="3">
        <v>2</v>
      </c>
      <c r="T15" s="3">
        <v>3.5</v>
      </c>
      <c r="U15" s="3">
        <v>3.5</v>
      </c>
      <c r="V15" s="3">
        <v>3.5</v>
      </c>
      <c r="W15" s="3">
        <v>5</v>
      </c>
    </row>
    <row r="16" spans="1:23" x14ac:dyDescent="0.2">
      <c r="H16" s="2">
        <v>563</v>
      </c>
      <c r="I16" s="3">
        <v>1</v>
      </c>
      <c r="J16" s="3">
        <v>5</v>
      </c>
      <c r="K16" s="3">
        <v>3</v>
      </c>
      <c r="L16" s="3">
        <v>5</v>
      </c>
      <c r="M16" s="3">
        <v>4</v>
      </c>
      <c r="N16" s="3">
        <v>5</v>
      </c>
      <c r="O16" s="3">
        <v>5</v>
      </c>
      <c r="P16" s="3"/>
      <c r="Q16" s="3">
        <v>2</v>
      </c>
      <c r="R16" s="3">
        <v>5</v>
      </c>
      <c r="S16" s="3">
        <v>5</v>
      </c>
      <c r="T16" s="3">
        <v>3</v>
      </c>
      <c r="U16" s="3">
        <v>3</v>
      </c>
      <c r="V16" s="3">
        <v>4</v>
      </c>
      <c r="W16" s="3">
        <v>5</v>
      </c>
    </row>
    <row r="17" spans="2:23" x14ac:dyDescent="0.2">
      <c r="H17" s="2">
        <v>579</v>
      </c>
      <c r="I17" s="3">
        <v>4.5</v>
      </c>
      <c r="J17" s="3">
        <v>4.5</v>
      </c>
      <c r="K17" s="3">
        <v>3.5</v>
      </c>
      <c r="L17" s="3">
        <v>3</v>
      </c>
      <c r="M17" s="3">
        <v>4</v>
      </c>
      <c r="N17" s="3">
        <v>4.5</v>
      </c>
      <c r="O17" s="3">
        <v>4</v>
      </c>
      <c r="P17" s="3">
        <v>4</v>
      </c>
      <c r="Q17" s="3">
        <v>4</v>
      </c>
      <c r="R17" s="3">
        <v>4</v>
      </c>
      <c r="S17" s="3">
        <v>3.5</v>
      </c>
      <c r="T17" s="3">
        <v>3</v>
      </c>
      <c r="U17" s="3">
        <v>4.5</v>
      </c>
      <c r="V17" s="3">
        <v>4</v>
      </c>
      <c r="W17" s="3">
        <v>4.5</v>
      </c>
    </row>
    <row r="18" spans="2:23" x14ac:dyDescent="0.2">
      <c r="H18" s="2">
        <v>623</v>
      </c>
      <c r="I18" s="3"/>
      <c r="J18" s="3">
        <v>5</v>
      </c>
      <c r="K18" s="3">
        <v>3</v>
      </c>
      <c r="L18" s="3">
        <v>3</v>
      </c>
      <c r="M18" s="3"/>
      <c r="N18" s="3">
        <v>3</v>
      </c>
      <c r="O18" s="3">
        <v>5</v>
      </c>
      <c r="P18" s="3"/>
      <c r="Q18" s="3">
        <v>5</v>
      </c>
      <c r="R18" s="3">
        <v>5</v>
      </c>
      <c r="S18" s="3">
        <v>5</v>
      </c>
      <c r="T18" s="3">
        <v>5</v>
      </c>
      <c r="U18" s="3">
        <v>2</v>
      </c>
      <c r="V18" s="3">
        <v>5</v>
      </c>
      <c r="W18" s="3">
        <v>4</v>
      </c>
    </row>
    <row r="21" spans="2:23" x14ac:dyDescent="0.2">
      <c r="I21" s="66" t="s">
        <v>20</v>
      </c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</row>
    <row r="22" spans="2:23" x14ac:dyDescent="0.2">
      <c r="C22" s="1" t="s">
        <v>2</v>
      </c>
      <c r="I22" s="4">
        <v>-0.63108305742755633</v>
      </c>
      <c r="J22" s="4">
        <v>-0.42539203663806457</v>
      </c>
      <c r="K22" s="4">
        <v>-1.4999463496902072</v>
      </c>
      <c r="L22" s="4">
        <v>-0.33114092851991672</v>
      </c>
      <c r="M22" s="4">
        <v>-1.6825342312827134</v>
      </c>
      <c r="N22" s="4">
        <v>-0.97845406786803379</v>
      </c>
      <c r="O22" s="4">
        <v>-1.8060066066794829</v>
      </c>
      <c r="P22" s="4">
        <v>-0.48923359781131892</v>
      </c>
      <c r="Q22" s="4">
        <v>-4.7676852529087155E-2</v>
      </c>
      <c r="R22" s="4">
        <v>-1.8682490690697637</v>
      </c>
      <c r="S22" s="4">
        <v>-1.1344045569609362</v>
      </c>
      <c r="T22" s="4">
        <v>-1.3215366577671335</v>
      </c>
      <c r="U22" s="4">
        <v>-0.73005381560591354</v>
      </c>
      <c r="V22" s="4">
        <v>-5.1511556764975763E-2</v>
      </c>
      <c r="W22" s="4">
        <v>-1.1427523082871456</v>
      </c>
    </row>
    <row r="23" spans="2:23" x14ac:dyDescent="0.2">
      <c r="C23" s="1" t="s">
        <v>3</v>
      </c>
      <c r="I23" s="4">
        <v>-0.47312231845347896</v>
      </c>
      <c r="J23" s="4">
        <v>-0.93512102735722413</v>
      </c>
      <c r="K23" s="4">
        <v>-1.0747324199483703</v>
      </c>
      <c r="L23" s="4">
        <v>-0.41545524490158914</v>
      </c>
      <c r="M23" s="4">
        <v>-0.38797003981715483</v>
      </c>
      <c r="N23" s="4">
        <v>-1.8576922293835385</v>
      </c>
      <c r="O23" s="4">
        <v>-0.29417403921748986</v>
      </c>
      <c r="P23" s="4">
        <v>-1.7788495054834659</v>
      </c>
      <c r="Q23" s="4">
        <v>-0.34373255889375454</v>
      </c>
      <c r="R23" s="4">
        <v>-0.60835865496378183</v>
      </c>
      <c r="S23" s="4">
        <v>-1.0656735053572353</v>
      </c>
      <c r="T23" s="4">
        <v>-0.65461605757083463</v>
      </c>
      <c r="U23" s="4">
        <v>-1.8943876487746281</v>
      </c>
      <c r="V23" s="4">
        <v>-0.81372113460489182</v>
      </c>
      <c r="W23" s="4">
        <v>-1.3830633835167616</v>
      </c>
    </row>
    <row r="24" spans="2:23" x14ac:dyDescent="0.2">
      <c r="C24" s="1" t="s">
        <v>4</v>
      </c>
      <c r="I24" s="4">
        <v>-0.71080576186306521</v>
      </c>
      <c r="J24" s="4">
        <v>-1.070158082917781</v>
      </c>
      <c r="K24" s="4">
        <v>-0.47551855708236279</v>
      </c>
      <c r="L24" s="4">
        <v>-1.9759457031112899</v>
      </c>
      <c r="M24" s="4">
        <v>-0.10505199388782649</v>
      </c>
      <c r="N24" s="4">
        <v>-1.6259388433585689</v>
      </c>
      <c r="O24" s="4">
        <v>-1.9474461835726498</v>
      </c>
      <c r="P24" s="4">
        <v>-1.0851317802408951</v>
      </c>
      <c r="Q24" s="4">
        <v>-1.0276407647267762</v>
      </c>
      <c r="R24" s="4">
        <v>-1.5137536678213492</v>
      </c>
      <c r="S24" s="4">
        <v>-0.2994529410824831</v>
      </c>
      <c r="T24" s="4">
        <v>-1.7560312243322092</v>
      </c>
      <c r="U24" s="4">
        <v>-0.97821455463805251</v>
      </c>
      <c r="V24" s="4">
        <v>-1.7625638091219402</v>
      </c>
      <c r="W24" s="4">
        <v>-0.652610507986779</v>
      </c>
    </row>
    <row r="25" spans="2:23" x14ac:dyDescent="0.2">
      <c r="I25" s="4">
        <v>-1.2027304718564267</v>
      </c>
      <c r="J25" s="4">
        <v>-0.221312698607675</v>
      </c>
      <c r="K25" s="4">
        <v>-1.7991159926230746</v>
      </c>
      <c r="L25" s="4">
        <v>-0.24515998124106964</v>
      </c>
      <c r="M25" s="4">
        <v>-0.60676201512315742</v>
      </c>
      <c r="N25" s="4">
        <v>-1.2771421925233044</v>
      </c>
      <c r="O25" s="4">
        <v>-1.6723054966321234</v>
      </c>
      <c r="P25" s="4">
        <v>-0.75095132170998924</v>
      </c>
      <c r="Q25" s="4">
        <v>-1.7861101025136887</v>
      </c>
      <c r="R25" s="4">
        <v>-0.55366374856290834</v>
      </c>
      <c r="S25" s="4">
        <v>-0.60140113599923528</v>
      </c>
      <c r="T25" s="4">
        <v>-1.839055953427889</v>
      </c>
      <c r="U25" s="4">
        <v>-0.64175495622929302</v>
      </c>
      <c r="V25" s="4">
        <v>-1.3276783885244947</v>
      </c>
      <c r="W25" s="4">
        <v>-1.9506599112945087</v>
      </c>
    </row>
    <row r="26" spans="2:23" x14ac:dyDescent="0.2">
      <c r="H26" s="2" t="s">
        <v>0</v>
      </c>
      <c r="I26" s="4">
        <v>-1.2508293805012414</v>
      </c>
      <c r="J26" s="4">
        <v>-0.80238527665108816</v>
      </c>
      <c r="K26" s="4">
        <v>-0.23729494519625582</v>
      </c>
      <c r="L26" s="4">
        <v>-1.6029684139934031</v>
      </c>
      <c r="M26" s="4">
        <v>-1.1563889904601614</v>
      </c>
      <c r="N26" s="4">
        <v>-1.5684108649360713</v>
      </c>
      <c r="O26" s="4">
        <v>-0.99997779905561557</v>
      </c>
      <c r="P26" s="4">
        <v>-1.0460600149201302</v>
      </c>
      <c r="Q26" s="4">
        <v>-1.6263333265978404</v>
      </c>
      <c r="R26" s="4">
        <v>-0.56782639433508231</v>
      </c>
      <c r="S26" s="4">
        <v>-1.0992833405901392</v>
      </c>
      <c r="T26" s="4">
        <v>-1.1274257420690597</v>
      </c>
      <c r="U26" s="4">
        <v>-0.83360533268150383</v>
      </c>
      <c r="V26" s="4">
        <v>-4.474528001074729E-3</v>
      </c>
      <c r="W26" s="4">
        <v>-0.46125354478616365</v>
      </c>
    </row>
    <row r="27" spans="2:23" x14ac:dyDescent="0.2">
      <c r="G27" s="2" t="s">
        <v>1</v>
      </c>
      <c r="I27" s="2">
        <v>27</v>
      </c>
      <c r="J27" s="2">
        <v>49</v>
      </c>
      <c r="K27" s="2">
        <v>57</v>
      </c>
      <c r="L27" s="2">
        <v>72</v>
      </c>
      <c r="M27" s="2">
        <v>79</v>
      </c>
      <c r="N27" s="2">
        <v>89</v>
      </c>
      <c r="O27" s="2">
        <v>92</v>
      </c>
      <c r="P27" s="2">
        <v>99</v>
      </c>
      <c r="Q27" s="2">
        <v>143</v>
      </c>
      <c r="R27" s="2">
        <v>179</v>
      </c>
      <c r="S27" s="2">
        <v>180</v>
      </c>
      <c r="T27" s="2">
        <v>197</v>
      </c>
      <c r="U27" s="2">
        <v>402</v>
      </c>
      <c r="V27" s="2">
        <v>417</v>
      </c>
      <c r="W27" s="2">
        <v>505</v>
      </c>
    </row>
    <row r="28" spans="2:23" x14ac:dyDescent="0.2">
      <c r="B28" s="67" t="s">
        <v>21</v>
      </c>
      <c r="C28" s="4">
        <v>-0.1513892925109166</v>
      </c>
      <c r="D28" s="4">
        <v>-0.88006943352712397</v>
      </c>
      <c r="E28" s="4">
        <v>-0.83654898936845079</v>
      </c>
      <c r="F28" s="4">
        <v>-1.7541053767403869</v>
      </c>
      <c r="G28" s="4">
        <v>1.9399516630386164</v>
      </c>
      <c r="H28" s="2">
        <v>14</v>
      </c>
      <c r="I28" s="5">
        <f>IF(I4="",0,MMULT($C28:$G28,I$22:I$26))</f>
        <v>0.78971100066571109</v>
      </c>
      <c r="J28" s="5">
        <f t="shared" ref="J28:W28" si="0">IF(J4="",0,MMULT($C28:$G28,J$22:J$26))</f>
        <v>0.61422803775300605</v>
      </c>
      <c r="K28" s="5">
        <f t="shared" si="0"/>
        <v>4.2662078495299447</v>
      </c>
      <c r="L28" s="5">
        <f t="shared" si="0"/>
        <v>-0.61090876535720851</v>
      </c>
      <c r="M28" s="5">
        <f t="shared" si="0"/>
        <v>-0.49497485264870456</v>
      </c>
      <c r="N28" s="5">
        <f t="shared" si="0"/>
        <v>2.3408038342633679</v>
      </c>
      <c r="O28" s="5">
        <f t="shared" si="0"/>
        <v>3.1549292481401903</v>
      </c>
      <c r="P28" s="5">
        <f t="shared" si="0"/>
        <v>1.8352835844574584</v>
      </c>
      <c r="Q28" s="5">
        <f t="shared" si="0"/>
        <v>1.1474154192109669</v>
      </c>
      <c r="R28" s="5">
        <f t="shared" si="0"/>
        <v>1.9541886628775549</v>
      </c>
      <c r="S28" s="5">
        <f t="shared" si="0"/>
        <v>0.28247485821559248</v>
      </c>
      <c r="T28" s="5">
        <f t="shared" si="0"/>
        <v>3.2839267213801442</v>
      </c>
      <c r="U28" s="5">
        <f t="shared" si="0"/>
        <v>2.1045911604635661</v>
      </c>
      <c r="V28" s="5">
        <f t="shared" si="0"/>
        <v>4.5186078011897584</v>
      </c>
      <c r="W28" s="5">
        <f t="shared" si="0"/>
        <v>4.4629863901413316</v>
      </c>
    </row>
    <row r="29" spans="2:23" x14ac:dyDescent="0.2">
      <c r="B29" s="67"/>
      <c r="C29" s="4">
        <v>-0.40864194276818222</v>
      </c>
      <c r="D29" s="4">
        <v>-1.7002514525169874</v>
      </c>
      <c r="E29" s="4">
        <v>-0.2567547103136183</v>
      </c>
      <c r="F29" s="4">
        <v>-0.37966121863097313</v>
      </c>
      <c r="G29" s="4">
        <v>0.90870269602491138</v>
      </c>
      <c r="H29" s="2">
        <v>29</v>
      </c>
      <c r="I29" s="5">
        <f t="shared" ref="I29:W29" si="1">IF(I5="",0,MMULT($C29:$G29,I$22:I$26))</f>
        <v>0.5648147295813839</v>
      </c>
      <c r="J29" s="5">
        <f t="shared" si="1"/>
        <v>1.3934362266108833</v>
      </c>
      <c r="K29" s="5">
        <f t="shared" si="1"/>
        <v>3.0297719916070229</v>
      </c>
      <c r="L29" s="5">
        <f t="shared" si="1"/>
        <v>-1.4514159643106206E-2</v>
      </c>
      <c r="M29" s="5">
        <f t="shared" si="1"/>
        <v>0.55372348783203451</v>
      </c>
      <c r="N29" s="5">
        <f t="shared" si="1"/>
        <v>3.0355109189923546</v>
      </c>
      <c r="O29" s="5">
        <f t="shared" si="1"/>
        <v>1.4644228874002918</v>
      </c>
      <c r="P29" s="5">
        <f t="shared" si="1"/>
        <v>2.8375750574434977</v>
      </c>
      <c r="Q29" s="5">
        <f t="shared" si="1"/>
        <v>6.802941064775303E-2</v>
      </c>
      <c r="R29" s="5">
        <f t="shared" si="1"/>
        <v>1.8806902784654076</v>
      </c>
      <c r="S29" s="5">
        <f t="shared" si="1"/>
        <v>1.5817711134642893</v>
      </c>
      <c r="T29" s="5">
        <f t="shared" si="1"/>
        <v>1.7776399113231101</v>
      </c>
      <c r="U29" s="5">
        <f t="shared" si="1"/>
        <v>3.2565772111105398</v>
      </c>
      <c r="V29" s="5">
        <f t="shared" si="1"/>
        <v>2.3571288631867637</v>
      </c>
      <c r="W29" s="5">
        <f t="shared" si="1"/>
        <v>3.307540451392911</v>
      </c>
    </row>
    <row r="30" spans="2:23" x14ac:dyDescent="0.2">
      <c r="B30" s="67"/>
      <c r="C30" s="4">
        <v>-1.3682827978903707</v>
      </c>
      <c r="D30" s="4">
        <v>-1.4207841877808005</v>
      </c>
      <c r="E30" s="4">
        <v>-0.36148767817240302</v>
      </c>
      <c r="F30" s="4">
        <v>-0.57787292365346632</v>
      </c>
      <c r="G30" s="4">
        <v>1.3744414278377148</v>
      </c>
      <c r="H30" s="2">
        <v>72</v>
      </c>
      <c r="I30" s="5">
        <f t="shared" ref="I30:W30" si="2">IF(I6="",0,MMULT($C30:$G30,I$22:I$26))</f>
        <v>0.76848597937182284</v>
      </c>
      <c r="J30" s="5">
        <f t="shared" si="2"/>
        <v>1.3225697869630486</v>
      </c>
      <c r="K30" s="5">
        <f t="shared" si="2"/>
        <v>4.4647201308797895</v>
      </c>
      <c r="L30" s="5">
        <f t="shared" si="2"/>
        <v>-0.30386817731478288</v>
      </c>
      <c r="M30" s="5">
        <f t="shared" si="2"/>
        <v>1.6526217492458382</v>
      </c>
      <c r="N30" s="5">
        <f t="shared" si="2"/>
        <v>3.1482754962728161</v>
      </c>
      <c r="O30" s="5">
        <f t="shared" si="2"/>
        <v>3.1850325480776518</v>
      </c>
      <c r="P30" s="5">
        <f t="shared" si="2"/>
        <v>2.5852391489054369</v>
      </c>
      <c r="Q30" s="5">
        <f t="shared" si="2"/>
        <v>-0.27807055693143834</v>
      </c>
      <c r="R30" s="5">
        <f t="shared" si="2"/>
        <v>3.5073458884698261</v>
      </c>
      <c r="S30" s="5">
        <f t="shared" si="2"/>
        <v>2.0111597237898682</v>
      </c>
      <c r="T30" s="5">
        <f t="shared" si="2"/>
        <v>2.8862476632097369</v>
      </c>
      <c r="U30" s="5">
        <f t="shared" si="2"/>
        <v>3.2691597115660258</v>
      </c>
      <c r="V30" s="5">
        <f t="shared" si="2"/>
        <v>2.6248290127074245</v>
      </c>
      <c r="W30" s="5">
        <f t="shared" si="2"/>
        <v>4.2578211342633629</v>
      </c>
    </row>
    <row r="31" spans="2:23" x14ac:dyDescent="0.2">
      <c r="B31" s="67"/>
      <c r="C31" s="4">
        <v>-1.1586347585275487</v>
      </c>
      <c r="D31" s="4">
        <v>-0.48838713451138616</v>
      </c>
      <c r="E31" s="4">
        <v>-1.8114347918122073</v>
      </c>
      <c r="F31" s="4">
        <v>-0.37383911576397333</v>
      </c>
      <c r="G31" s="4">
        <v>-3.8382091788599498E-2</v>
      </c>
      <c r="H31" s="2">
        <v>211</v>
      </c>
      <c r="I31" s="5">
        <f t="shared" ref="I31:W31" si="3">IF(I7="",0,MMULT($C31:$G31,I$22:I$26))</f>
        <v>2.7474770506910899</v>
      </c>
      <c r="J31" s="5">
        <f t="shared" si="3"/>
        <v>3.001629231651421</v>
      </c>
      <c r="K31" s="5">
        <f t="shared" si="3"/>
        <v>3.8058341302805214</v>
      </c>
      <c r="L31" s="5">
        <f t="shared" si="3"/>
        <v>4.319046851085095</v>
      </c>
      <c r="M31" s="5">
        <f t="shared" si="3"/>
        <v>2.6004330590647777</v>
      </c>
      <c r="N31" s="5">
        <f t="shared" si="3"/>
        <v>5.5238706653238694</v>
      </c>
      <c r="O31" s="5">
        <f t="shared" si="3"/>
        <v>6.4273990646138106</v>
      </c>
      <c r="P31" s="5">
        <f t="shared" si="3"/>
        <v>3.7221406742021212</v>
      </c>
      <c r="Q31" s="5">
        <f t="shared" si="3"/>
        <v>2.8147587491055188</v>
      </c>
      <c r="R31" s="5">
        <f t="shared" si="3"/>
        <v>0</v>
      </c>
      <c r="S31" s="5">
        <f t="shared" si="3"/>
        <v>2.6442813185020233</v>
      </c>
      <c r="T31" s="5">
        <f t="shared" si="3"/>
        <v>5.7626044319703151</v>
      </c>
      <c r="U31" s="5">
        <f t="shared" si="3"/>
        <v>3.8149407816922816</v>
      </c>
      <c r="V31" s="5">
        <f t="shared" si="3"/>
        <v>4.1463732765167176</v>
      </c>
      <c r="W31" s="5">
        <f t="shared" si="3"/>
        <v>0</v>
      </c>
    </row>
    <row r="32" spans="2:23" x14ac:dyDescent="0.2">
      <c r="B32" s="67"/>
      <c r="C32" s="4">
        <v>-1.2387101772225619</v>
      </c>
      <c r="D32" s="4">
        <v>-1.1344526470907639</v>
      </c>
      <c r="E32" s="4">
        <v>-0.70660669171486745</v>
      </c>
      <c r="F32" s="4">
        <v>-1.6474634261628465</v>
      </c>
      <c r="G32" s="4">
        <v>-7.0977633844857779E-2</v>
      </c>
      <c r="H32" s="2">
        <v>212</v>
      </c>
      <c r="I32" s="5">
        <f t="shared" ref="I32:W32" si="4">IF(I8="",0,MMULT($C32:$G32,I$22:I$26))</f>
        <v>3.8909593540040923</v>
      </c>
      <c r="J32" s="5">
        <f t="shared" si="4"/>
        <v>0</v>
      </c>
      <c r="K32" s="5">
        <f t="shared" si="4"/>
        <v>6.3940568728473348</v>
      </c>
      <c r="L32" s="5">
        <f t="shared" si="4"/>
        <v>2.7953854046693034</v>
      </c>
      <c r="M32" s="5">
        <f t="shared" si="4"/>
        <v>0</v>
      </c>
      <c r="N32" s="5">
        <f t="shared" si="4"/>
        <v>6.6837512902346443</v>
      </c>
      <c r="O32" s="5">
        <f t="shared" si="4"/>
        <v>6.7729619875346128</v>
      </c>
      <c r="P32" s="5">
        <f t="shared" si="4"/>
        <v>0</v>
      </c>
      <c r="Q32" s="5">
        <f t="shared" si="4"/>
        <v>4.2331283151651711</v>
      </c>
      <c r="R32" s="5">
        <f t="shared" si="4"/>
        <v>5.0264454432921974</v>
      </c>
      <c r="S32" s="5">
        <f t="shared" si="4"/>
        <v>3.8945609573564397</v>
      </c>
      <c r="T32" s="5">
        <f t="shared" si="4"/>
        <v>6.7302546743089167</v>
      </c>
      <c r="U32" s="5">
        <f t="shared" si="4"/>
        <v>4.8610662773404476</v>
      </c>
      <c r="V32" s="5">
        <f t="shared" si="4"/>
        <v>4.4199945450666016</v>
      </c>
      <c r="W32" s="5">
        <f t="shared" si="4"/>
        <v>6.6920773288228981</v>
      </c>
    </row>
    <row r="33" spans="2:23" x14ac:dyDescent="0.2">
      <c r="B33" s="67"/>
      <c r="C33" s="4">
        <v>-1.7156837202393831</v>
      </c>
      <c r="D33" s="4">
        <v>-1.9528963082074877</v>
      </c>
      <c r="E33" s="4">
        <v>-0.31311151564089323</v>
      </c>
      <c r="F33" s="4">
        <v>-1.235206472822562</v>
      </c>
      <c r="G33" s="4">
        <v>0.59206446291383741</v>
      </c>
      <c r="H33" s="2">
        <v>293</v>
      </c>
      <c r="I33" s="5">
        <f t="shared" ref="I33:W33" si="5">IF(I9="",0,MMULT($C33:$G33,I$22:I$26))</f>
        <v>2.9743080647436213</v>
      </c>
      <c r="J33" s="5">
        <f t="shared" si="5"/>
        <v>0</v>
      </c>
      <c r="K33" s="5">
        <f t="shared" si="5"/>
        <v>6.9029506599142998</v>
      </c>
      <c r="L33" s="5">
        <f t="shared" si="5"/>
        <v>1.3519280306927888</v>
      </c>
      <c r="M33" s="5">
        <f t="shared" si="5"/>
        <v>3.7420743788253006</v>
      </c>
      <c r="N33" s="5">
        <f t="shared" si="5"/>
        <v>6.4646321539184202</v>
      </c>
      <c r="O33" s="5">
        <f t="shared" si="5"/>
        <v>0</v>
      </c>
      <c r="P33" s="5">
        <f t="shared" si="5"/>
        <v>4.9612909800972345</v>
      </c>
      <c r="Q33" s="5">
        <f t="shared" si="5"/>
        <v>2.3181591946363556</v>
      </c>
      <c r="R33" s="5">
        <f t="shared" si="5"/>
        <v>5.2150588065405294</v>
      </c>
      <c r="S33" s="5">
        <f t="shared" si="5"/>
        <v>4.2131994244678532</v>
      </c>
      <c r="T33" s="5">
        <f t="shared" si="5"/>
        <v>5.6996749108210949</v>
      </c>
      <c r="U33" s="5">
        <f t="shared" si="5"/>
        <v>5.5575261160884448</v>
      </c>
      <c r="V33" s="5">
        <f t="shared" si="5"/>
        <v>3.8666772950284489</v>
      </c>
      <c r="W33" s="5">
        <f t="shared" si="5"/>
        <v>0</v>
      </c>
    </row>
    <row r="34" spans="2:23" x14ac:dyDescent="0.2">
      <c r="B34" s="67"/>
      <c r="C34" s="4">
        <v>-8.268519042997724E-2</v>
      </c>
      <c r="D34" s="4">
        <v>-0.16655730501699706</v>
      </c>
      <c r="E34" s="4">
        <v>-1.0925623091948855</v>
      </c>
      <c r="F34" s="4">
        <v>-1.627300000183399</v>
      </c>
      <c r="G34" s="4">
        <v>-0.92230216046750724</v>
      </c>
      <c r="H34" s="2">
        <v>310</v>
      </c>
      <c r="I34" s="5">
        <f t="shared" ref="I34:W34" si="6">IF(I10="",0,MMULT($C34:$G34,I$22:I$26))</f>
        <v>4.0184287227407465</v>
      </c>
      <c r="J34" s="5">
        <f t="shared" si="6"/>
        <v>2.4603230746818565</v>
      </c>
      <c r="K34" s="5">
        <f t="shared" si="6"/>
        <v>3.9691206335788176</v>
      </c>
      <c r="L34" s="5">
        <f t="shared" si="6"/>
        <v>4.1327914258206411</v>
      </c>
      <c r="M34" s="5">
        <f t="shared" si="6"/>
        <v>2.3724396481688999</v>
      </c>
      <c r="N34" s="5">
        <f t="shared" si="6"/>
        <v>5.6915975888739432</v>
      </c>
      <c r="O34" s="5">
        <f t="shared" si="6"/>
        <v>5.9696575541907109</v>
      </c>
      <c r="P34" s="5">
        <f t="shared" si="6"/>
        <v>3.7091133341605631</v>
      </c>
      <c r="Q34" s="5">
        <f t="shared" si="6"/>
        <v>5.5904626161286863</v>
      </c>
      <c r="R34" s="5">
        <f t="shared" si="6"/>
        <v>3.3343578393719984</v>
      </c>
      <c r="S34" s="5">
        <f t="shared" si="6"/>
        <v>2.5909966294156201</v>
      </c>
      <c r="T34" s="5">
        <f t="shared" si="6"/>
        <v>6.169399077079702</v>
      </c>
      <c r="U34" s="5">
        <f t="shared" si="6"/>
        <v>3.2578129326073029</v>
      </c>
      <c r="V34" s="5">
        <f t="shared" si="6"/>
        <v>4.2301591362250903</v>
      </c>
      <c r="W34" s="5">
        <f t="shared" si="6"/>
        <v>4.637589660549021</v>
      </c>
    </row>
    <row r="35" spans="2:23" x14ac:dyDescent="0.2">
      <c r="B35" s="67"/>
      <c r="C35" s="4">
        <v>-1.3608185114716582</v>
      </c>
      <c r="D35" s="4">
        <v>-0.1265345657550061</v>
      </c>
      <c r="E35" s="4">
        <v>-1.5108423603157008</v>
      </c>
      <c r="F35" s="4">
        <v>-0.56130035283859914</v>
      </c>
      <c r="G35" s="4">
        <v>9.5641140918142506E-2</v>
      </c>
      <c r="H35" s="2">
        <v>379</v>
      </c>
      <c r="I35" s="5">
        <f t="shared" ref="I35:W35" si="7">IF(I11="",0,MMULT($C35:$G35,I$22:I$26))</f>
        <v>2.5480335780949313</v>
      </c>
      <c r="J35" s="5">
        <f t="shared" si="7"/>
        <v>2.3615285076224763</v>
      </c>
      <c r="K35" s="5">
        <f t="shared" si="7"/>
        <v>3.8827284202542227</v>
      </c>
      <c r="L35" s="5">
        <f t="shared" si="7"/>
        <v>3.4728332803868489</v>
      </c>
      <c r="M35" s="5">
        <f t="shared" si="7"/>
        <v>0</v>
      </c>
      <c r="N35" s="5">
        <f t="shared" si="7"/>
        <v>4.5899537262973986</v>
      </c>
      <c r="O35" s="5">
        <f t="shared" si="7"/>
        <v>6.2801812428140886</v>
      </c>
      <c r="P35" s="5">
        <f t="shared" si="7"/>
        <v>2.8517700147127316</v>
      </c>
      <c r="Q35" s="5">
        <f t="shared" si="7"/>
        <v>2.5079766479827033</v>
      </c>
      <c r="R35" s="5">
        <f t="shared" si="7"/>
        <v>5.1628335731113859</v>
      </c>
      <c r="S35" s="5">
        <f t="shared" si="7"/>
        <v>0</v>
      </c>
      <c r="T35" s="5">
        <f t="shared" si="7"/>
        <v>5.4587239370940575</v>
      </c>
      <c r="U35" s="5">
        <f t="shared" si="7"/>
        <v>2.9915945700552311</v>
      </c>
      <c r="V35" s="5">
        <f t="shared" si="7"/>
        <v>3.5808161949661161</v>
      </c>
      <c r="W35" s="5">
        <f t="shared" si="7"/>
        <v>3.7668667012444637</v>
      </c>
    </row>
    <row r="36" spans="2:23" x14ac:dyDescent="0.2">
      <c r="B36" s="67"/>
      <c r="C36" s="4">
        <v>-0.7483699729663742</v>
      </c>
      <c r="D36" s="4">
        <v>-1.5988690626360003</v>
      </c>
      <c r="E36" s="4">
        <v>-0.7659145664578888</v>
      </c>
      <c r="F36" s="4">
        <v>-1.090032698774305</v>
      </c>
      <c r="G36" s="4">
        <v>1.1270412591502561</v>
      </c>
      <c r="H36" s="2">
        <v>451</v>
      </c>
      <c r="I36" s="5">
        <f t="shared" ref="I36:W36" si="8">IF(I12="",0,MMULT($C36:$G36,I$22:I$26))</f>
        <v>1.6744399575311013</v>
      </c>
      <c r="J36" s="5">
        <f t="shared" si="8"/>
        <v>1.970053137156055</v>
      </c>
      <c r="K36" s="5">
        <f t="shared" si="8"/>
        <v>4.8987318825494253</v>
      </c>
      <c r="L36" s="5">
        <f t="shared" si="8"/>
        <v>0.8861009185487827</v>
      </c>
      <c r="M36" s="5">
        <f t="shared" si="8"/>
        <v>1.3180245764101979</v>
      </c>
      <c r="N36" s="5">
        <f t="shared" si="8"/>
        <v>4.5722455168301162</v>
      </c>
      <c r="O36" s="5">
        <f t="shared" si="8"/>
        <v>4.0093357210435228</v>
      </c>
      <c r="P36" s="5">
        <f t="shared" si="8"/>
        <v>3.6810021122733945</v>
      </c>
      <c r="Q36" s="5">
        <f t="shared" si="8"/>
        <v>1.4863219650085999</v>
      </c>
      <c r="R36" s="5">
        <f t="shared" si="8"/>
        <v>3.4937811375454237</v>
      </c>
      <c r="S36" s="5">
        <f t="shared" si="8"/>
        <v>2.1987912987336298</v>
      </c>
      <c r="T36" s="5">
        <f t="shared" si="8"/>
        <v>4.1145894052449661</v>
      </c>
      <c r="U36" s="5">
        <f t="shared" si="8"/>
        <v>4.0844832181435757</v>
      </c>
      <c r="V36" s="5">
        <f t="shared" si="8"/>
        <v>4.1317264250697239</v>
      </c>
      <c r="W36" s="5">
        <f t="shared" si="8"/>
        <v>5.1728139755161715</v>
      </c>
    </row>
    <row r="37" spans="2:23" x14ac:dyDescent="0.2">
      <c r="B37" s="67"/>
      <c r="C37" s="4">
        <v>-0.77993809087190291</v>
      </c>
      <c r="D37" s="4">
        <v>-0.95828817837509628</v>
      </c>
      <c r="E37" s="4">
        <v>-0.32655165986224555</v>
      </c>
      <c r="F37" s="4">
        <v>-0.26759534078170666</v>
      </c>
      <c r="G37" s="4">
        <v>1.0642375458193034</v>
      </c>
      <c r="H37" s="2">
        <v>467</v>
      </c>
      <c r="I37" s="5">
        <f t="shared" ref="I37:W37" si="9">IF(I13="",0,MMULT($C37:$G37,I$22:I$26))</f>
        <v>0.16837352140871276</v>
      </c>
      <c r="J37" s="5">
        <f t="shared" si="9"/>
        <v>0.78265048646434876</v>
      </c>
      <c r="K37" s="5">
        <f t="shared" si="9"/>
        <v>2.5839469064919891</v>
      </c>
      <c r="L37" s="5">
        <f t="shared" si="9"/>
        <v>-0.33869187962679947</v>
      </c>
      <c r="M37" s="5">
        <f t="shared" si="9"/>
        <v>0</v>
      </c>
      <c r="N37" s="5">
        <f t="shared" si="9"/>
        <v>0</v>
      </c>
      <c r="O37" s="5">
        <f t="shared" si="9"/>
        <v>1.7097058733423132</v>
      </c>
      <c r="P37" s="5">
        <f t="shared" si="9"/>
        <v>1.5282686862726358</v>
      </c>
      <c r="Q37" s="5">
        <f t="shared" si="9"/>
        <v>-0.55069260811236975</v>
      </c>
      <c r="R37" s="5">
        <f t="shared" si="9"/>
        <v>2.0782759634336485</v>
      </c>
      <c r="S37" s="5">
        <f t="shared" si="9"/>
        <v>0.99480803896952952</v>
      </c>
      <c r="T37" s="5">
        <f t="shared" si="9"/>
        <v>1.5237365180374693</v>
      </c>
      <c r="U37" s="5">
        <f t="shared" si="9"/>
        <v>1.9887801975520873</v>
      </c>
      <c r="V37" s="5">
        <f t="shared" si="9"/>
        <v>1.7460418966360005</v>
      </c>
      <c r="W37" s="5">
        <f t="shared" si="9"/>
        <v>2.4608645518675241</v>
      </c>
    </row>
    <row r="38" spans="2:23" x14ac:dyDescent="0.2">
      <c r="B38" s="67"/>
      <c r="C38" s="4">
        <v>-1.446109809422047</v>
      </c>
      <c r="D38" s="4">
        <v>-0.25942242523724546</v>
      </c>
      <c r="E38" s="4">
        <v>-1.1296117836371236</v>
      </c>
      <c r="F38" s="4">
        <v>-0.60389822849344399</v>
      </c>
      <c r="G38" s="4">
        <v>1.6145583365011373</v>
      </c>
      <c r="H38" s="2">
        <v>508</v>
      </c>
      <c r="I38" s="5">
        <f t="shared" ref="I38:W38" si="10">IF(I14="",0,MMULT($C38:$G38,I$22:I$26))</f>
        <v>0.54507830115114553</v>
      </c>
      <c r="J38" s="5">
        <f t="shared" si="10"/>
        <v>0.90477065178761573</v>
      </c>
      <c r="K38" s="5">
        <f t="shared" si="10"/>
        <v>3.6884046149993637</v>
      </c>
      <c r="L38" s="5">
        <f t="shared" si="10"/>
        <v>0.37866176471324753</v>
      </c>
      <c r="M38" s="5">
        <f t="shared" si="10"/>
        <v>1.1518103766497354</v>
      </c>
      <c r="N38" s="5">
        <f t="shared" si="10"/>
        <v>1.9725317965926501</v>
      </c>
      <c r="O38" s="5">
        <f t="shared" si="10"/>
        <v>4.2832372045933589</v>
      </c>
      <c r="P38" s="5">
        <f t="shared" si="10"/>
        <v>1.1593098587933011</v>
      </c>
      <c r="Q38" s="5">
        <f t="shared" si="10"/>
        <v>-0.22822828821877517</v>
      </c>
      <c r="R38" s="5">
        <f t="shared" si="10"/>
        <v>3.9870368818841682</v>
      </c>
      <c r="S38" s="5">
        <f t="shared" si="10"/>
        <v>0.84352673275395307</v>
      </c>
      <c r="T38" s="5">
        <f t="shared" si="10"/>
        <v>3.3548507747343796</v>
      </c>
      <c r="U38" s="5">
        <f t="shared" si="10"/>
        <v>1.6938375521438196</v>
      </c>
      <c r="V38" s="5">
        <f t="shared" si="10"/>
        <v>3.0711599662918436</v>
      </c>
      <c r="W38" s="5">
        <f t="shared" si="10"/>
        <v>3.1818188087584831</v>
      </c>
    </row>
    <row r="39" spans="2:23" x14ac:dyDescent="0.2">
      <c r="B39" s="67"/>
      <c r="C39" s="4">
        <v>-0.1825841059876927</v>
      </c>
      <c r="D39" s="4">
        <v>-0.22972853452733033</v>
      </c>
      <c r="E39" s="4">
        <v>-1.0263579627582851</v>
      </c>
      <c r="F39" s="4">
        <v>-0.7230433521887627</v>
      </c>
      <c r="G39" s="4">
        <v>-0.4529974644050126</v>
      </c>
      <c r="H39" s="2">
        <v>546</v>
      </c>
      <c r="I39" s="5">
        <f t="shared" ref="I39:W39" si="11">IF(I15="",0,MMULT($C39:$G39,I$22:I$26))</f>
        <v>0</v>
      </c>
      <c r="J39" s="5">
        <f t="shared" si="11"/>
        <v>1.9143562490192094</v>
      </c>
      <c r="K39" s="5">
        <f t="shared" si="11"/>
        <v>2.4171481914048849</v>
      </c>
      <c r="L39" s="5">
        <f t="shared" si="11"/>
        <v>3.0873325230483828</v>
      </c>
      <c r="M39" s="5">
        <f t="shared" si="11"/>
        <v>1.4667092694703363</v>
      </c>
      <c r="N39" s="5">
        <f t="shared" si="11"/>
        <v>0</v>
      </c>
      <c r="O39" s="5">
        <f t="shared" si="11"/>
        <v>4.0582419497689646</v>
      </c>
      <c r="P39" s="5">
        <f t="shared" si="11"/>
        <v>2.6285453077612826</v>
      </c>
      <c r="Q39" s="5">
        <f t="shared" si="11"/>
        <v>0</v>
      </c>
      <c r="R39" s="5">
        <f t="shared" si="11"/>
        <v>2.6920698685356457</v>
      </c>
      <c r="S39" s="5">
        <f t="shared" si="11"/>
        <v>1.692097424415814</v>
      </c>
      <c r="T39" s="5">
        <f t="shared" si="11"/>
        <v>4.0344303906091508</v>
      </c>
      <c r="U39" s="5">
        <f t="shared" si="11"/>
        <v>2.4141271759187934</v>
      </c>
      <c r="V39" s="5">
        <f t="shared" si="11"/>
        <v>2.9673575381747641</v>
      </c>
      <c r="W39" s="5">
        <f t="shared" si="11"/>
        <v>2.8155478917582295</v>
      </c>
    </row>
    <row r="40" spans="2:23" x14ac:dyDescent="0.2">
      <c r="B40" s="67"/>
      <c r="C40" s="4">
        <v>-1.5376092197959297</v>
      </c>
      <c r="D40" s="4">
        <v>-1.2493286904461376</v>
      </c>
      <c r="E40" s="4">
        <v>-0.30465286188814056</v>
      </c>
      <c r="F40" s="4">
        <v>-0.16315234614508256</v>
      </c>
      <c r="G40" s="4">
        <v>0.85844498938005764</v>
      </c>
      <c r="H40" s="2">
        <v>563</v>
      </c>
      <c r="I40" s="5">
        <f t="shared" ref="I40:W40" si="12">IF(I16="",0,MMULT($C40:$G40,I$22:I$26))</f>
        <v>0.90045350769300891</v>
      </c>
      <c r="J40" s="5">
        <f t="shared" si="12"/>
        <v>1.4956910344290155</v>
      </c>
      <c r="K40" s="5">
        <f t="shared" si="12"/>
        <v>3.8837188110477316</v>
      </c>
      <c r="L40" s="5">
        <f t="shared" si="12"/>
        <v>0.29412123817754954</v>
      </c>
      <c r="M40" s="5">
        <f t="shared" si="12"/>
        <v>2.2100849506889135</v>
      </c>
      <c r="N40" s="5">
        <f t="shared" si="12"/>
        <v>3.1826694147501433</v>
      </c>
      <c r="O40" s="5">
        <f t="shared" si="12"/>
        <v>3.1521621639763731</v>
      </c>
      <c r="P40" s="5">
        <f t="shared" si="12"/>
        <v>0</v>
      </c>
      <c r="Q40" s="5">
        <f t="shared" si="12"/>
        <v>-0.28889262592823561</v>
      </c>
      <c r="R40" s="5">
        <f t="shared" si="12"/>
        <v>3.6967301187985737</v>
      </c>
      <c r="S40" s="5">
        <f t="shared" si="12"/>
        <v>2.3213223168283683</v>
      </c>
      <c r="T40" s="5">
        <f t="shared" si="12"/>
        <v>2.717030823605334</v>
      </c>
      <c r="U40" s="5">
        <f t="shared" si="12"/>
        <v>3.1763656876730209</v>
      </c>
      <c r="V40" s="5">
        <f t="shared" si="12"/>
        <v>1.8455526206731345</v>
      </c>
      <c r="W40" s="5">
        <f t="shared" si="12"/>
        <v>3.6061208565582263</v>
      </c>
    </row>
    <row r="41" spans="2:23" x14ac:dyDescent="0.2">
      <c r="B41" s="67"/>
      <c r="C41" s="4">
        <v>-1.3149796894794139</v>
      </c>
      <c r="D41" s="4">
        <v>-0.15306948397267606</v>
      </c>
      <c r="E41" s="4">
        <v>-0.87192387964155782</v>
      </c>
      <c r="F41" s="4">
        <v>-1.4316080394372648</v>
      </c>
      <c r="G41" s="4">
        <v>0.40611335141522809</v>
      </c>
      <c r="H41" s="2">
        <v>579</v>
      </c>
      <c r="I41" s="5">
        <f t="shared" ref="I41:W41" si="13">IF(I17="",0,MMULT($C41:$G41,I$22:I$26))</f>
        <v>2.7359106106104973</v>
      </c>
      <c r="J41" s="5">
        <f t="shared" si="13"/>
        <v>1.6265904335716457</v>
      </c>
      <c r="K41" s="5">
        <f t="shared" si="13"/>
        <v>5.0307839806662251</v>
      </c>
      <c r="L41" s="5">
        <f t="shared" si="13"/>
        <v>1.9218974840011254</v>
      </c>
      <c r="M41" s="5">
        <f t="shared" si="13"/>
        <v>2.7625024272770711</v>
      </c>
      <c r="N41" s="5">
        <f t="shared" si="13"/>
        <v>4.1801125591935282</v>
      </c>
      <c r="O41" s="5">
        <f t="shared" si="13"/>
        <v>6.1058975650625218</v>
      </c>
      <c r="P41" s="5">
        <f t="shared" si="13"/>
        <v>2.5120211430976034</v>
      </c>
      <c r="Q41" s="5">
        <f t="shared" si="13"/>
        <v>2.9078674849027055</v>
      </c>
      <c r="R41" s="5">
        <f t="shared" si="13"/>
        <v>4.4317362905317941</v>
      </c>
      <c r="S41" s="5">
        <f t="shared" si="13"/>
        <v>2.3304782753848423</v>
      </c>
      <c r="T41" s="5">
        <f t="shared" si="13"/>
        <v>5.5440658052092004</v>
      </c>
      <c r="U41" s="5">
        <f t="shared" si="13"/>
        <v>2.6831108084663926</v>
      </c>
      <c r="V41" s="5">
        <f t="shared" si="13"/>
        <v>3.6280118888927055</v>
      </c>
      <c r="W41" s="5">
        <f t="shared" si="13"/>
        <v>4.8886867482303451</v>
      </c>
    </row>
    <row r="42" spans="2:23" x14ac:dyDescent="0.2">
      <c r="B42" s="67"/>
      <c r="C42" s="4">
        <v>-0.77737044988019766</v>
      </c>
      <c r="D42" s="4">
        <v>-1.7120954990696651</v>
      </c>
      <c r="E42" s="4">
        <v>-0.34157797109837618</v>
      </c>
      <c r="F42" s="4">
        <v>-0.5586524692132957</v>
      </c>
      <c r="G42" s="4">
        <v>3.3507909915018668</v>
      </c>
      <c r="H42" s="2">
        <v>623</v>
      </c>
      <c r="I42" s="5">
        <f t="shared" ref="I42:W42" si="14">IF(I18="",0,MMULT($C42:$G42,I$22:I$26))</f>
        <v>0</v>
      </c>
      <c r="J42" s="5">
        <f t="shared" si="14"/>
        <v>-0.26774234353269</v>
      </c>
      <c r="K42" s="5">
        <f t="shared" si="14"/>
        <v>3.3784399984879783</v>
      </c>
      <c r="L42" s="5">
        <f t="shared" si="14"/>
        <v>-3.5905951406910419</v>
      </c>
      <c r="M42" s="5">
        <f t="shared" si="14"/>
        <v>0</v>
      </c>
      <c r="N42" s="5">
        <f t="shared" si="14"/>
        <v>-4.5385683057421744E-2</v>
      </c>
      <c r="O42" s="5">
        <f t="shared" si="14"/>
        <v>0.15631592721154952</v>
      </c>
      <c r="P42" s="5">
        <f t="shared" si="14"/>
        <v>0</v>
      </c>
      <c r="Q42" s="5">
        <f t="shared" si="14"/>
        <v>-3.475103250188762</v>
      </c>
      <c r="R42" s="5">
        <f t="shared" si="14"/>
        <v>1.4175926942653083</v>
      </c>
      <c r="S42" s="5">
        <f t="shared" si="14"/>
        <v>-0.53882056429868275</v>
      </c>
      <c r="T42" s="5">
        <f t="shared" si="14"/>
        <v>-2.4645359482531326E-3</v>
      </c>
      <c r="U42" s="5">
        <f t="shared" si="14"/>
        <v>1.710312124616963</v>
      </c>
      <c r="V42" s="5">
        <f t="shared" si="14"/>
        <v>2.7619824259157273</v>
      </c>
      <c r="W42" s="5">
        <f t="shared" si="14"/>
        <v>3.0233725964498124</v>
      </c>
    </row>
    <row r="43" spans="2:23" ht="16" thickBot="1" x14ac:dyDescent="0.25"/>
    <row r="44" spans="2:23" ht="16" thickBot="1" x14ac:dyDescent="0.25">
      <c r="W44" s="64">
        <f>SQRT(SUMXMY2(I4:W18,I28:W42)/COUNT(I4:W18))</f>
        <v>2.4533772764263793</v>
      </c>
    </row>
    <row r="45" spans="2:23" x14ac:dyDescent="0.2">
      <c r="W45" s="63"/>
    </row>
    <row r="46" spans="2:23" x14ac:dyDescent="0.2">
      <c r="W46" s="63"/>
    </row>
    <row r="47" spans="2:23" x14ac:dyDescent="0.2">
      <c r="C47" s="62" t="s">
        <v>22</v>
      </c>
      <c r="D47" s="62"/>
      <c r="E47" s="62"/>
      <c r="F47" s="62"/>
      <c r="I47" s="2">
        <v>27</v>
      </c>
      <c r="J47" s="2">
        <v>49</v>
      </c>
      <c r="K47" s="2">
        <v>57</v>
      </c>
      <c r="L47" s="2">
        <v>72</v>
      </c>
      <c r="M47" s="2">
        <v>79</v>
      </c>
      <c r="N47" s="2">
        <v>89</v>
      </c>
      <c r="O47" s="2">
        <v>92</v>
      </c>
      <c r="P47" s="2">
        <v>99</v>
      </c>
      <c r="Q47" s="2">
        <v>143</v>
      </c>
      <c r="R47" s="2">
        <v>179</v>
      </c>
      <c r="S47" s="2">
        <v>180</v>
      </c>
      <c r="T47" s="2">
        <v>197</v>
      </c>
      <c r="U47" s="2">
        <v>402</v>
      </c>
      <c r="V47" s="2">
        <v>417</v>
      </c>
      <c r="W47" s="2">
        <v>505</v>
      </c>
    </row>
    <row r="48" spans="2:23" x14ac:dyDescent="0.2">
      <c r="C48" s="62"/>
      <c r="D48" s="62"/>
      <c r="E48" s="62"/>
      <c r="F48" s="62"/>
      <c r="H48" s="2">
        <v>14</v>
      </c>
      <c r="I48" s="68" t="str">
        <f>IF(I4="",MMULT($C28:$G28,I$22:I$26), "")</f>
        <v/>
      </c>
      <c r="J48" s="68" t="str">
        <f t="shared" ref="J48:W48" si="15">IF(J4="",MMULT($C28:$G28,J$22:J$26), "")</f>
        <v/>
      </c>
      <c r="K48" s="68" t="str">
        <f t="shared" si="15"/>
        <v/>
      </c>
      <c r="L48" s="68" t="str">
        <f t="shared" si="15"/>
        <v/>
      </c>
      <c r="M48" s="68" t="str">
        <f t="shared" si="15"/>
        <v/>
      </c>
      <c r="N48" s="68" t="str">
        <f t="shared" si="15"/>
        <v/>
      </c>
      <c r="O48" s="68" t="str">
        <f t="shared" si="15"/>
        <v/>
      </c>
      <c r="P48" s="68" t="str">
        <f t="shared" si="15"/>
        <v/>
      </c>
      <c r="Q48" s="68" t="str">
        <f t="shared" si="15"/>
        <v/>
      </c>
      <c r="R48" s="68" t="str">
        <f t="shared" si="15"/>
        <v/>
      </c>
      <c r="S48" s="68" t="str">
        <f t="shared" si="15"/>
        <v/>
      </c>
      <c r="T48" s="68" t="str">
        <f t="shared" si="15"/>
        <v/>
      </c>
      <c r="U48" s="68" t="str">
        <f t="shared" si="15"/>
        <v/>
      </c>
      <c r="V48" s="68" t="str">
        <f t="shared" si="15"/>
        <v/>
      </c>
      <c r="W48" s="68" t="str">
        <f t="shared" si="15"/>
        <v/>
      </c>
    </row>
    <row r="49" spans="3:23" x14ac:dyDescent="0.2">
      <c r="C49" s="62"/>
      <c r="D49" s="62"/>
      <c r="E49" s="62"/>
      <c r="F49" s="62"/>
      <c r="H49" s="2">
        <v>29</v>
      </c>
      <c r="I49" s="68" t="str">
        <f>IF(I5="",MMULT($C29:$G29,I$22:I$26), "")</f>
        <v/>
      </c>
      <c r="J49" s="68" t="str">
        <f>IF(J5="",MMULT($C29:$G29,J$22:J$26), "")</f>
        <v/>
      </c>
      <c r="K49" s="68" t="str">
        <f>IF(K5="",MMULT($C29:$G29,K$22:K$26), "")</f>
        <v/>
      </c>
      <c r="L49" s="68" t="str">
        <f>IF(L5="",MMULT($C29:$G29,L$22:L$26), "")</f>
        <v/>
      </c>
      <c r="M49" s="68" t="str">
        <f>IF(M5="",MMULT($C29:$G29,M$22:M$26), "")</f>
        <v/>
      </c>
      <c r="N49" s="68" t="str">
        <f>IF(N5="",MMULT($C29:$G29,N$22:N$26), "")</f>
        <v/>
      </c>
      <c r="O49" s="68" t="str">
        <f>IF(O5="",MMULT($C29:$G29,O$22:O$26), "")</f>
        <v/>
      </c>
      <c r="P49" s="68" t="str">
        <f>IF(P5="",MMULT($C29:$G29,P$22:P$26), "")</f>
        <v/>
      </c>
      <c r="Q49" s="68" t="str">
        <f>IF(Q5="",MMULT($C29:$G29,Q$22:Q$26), "")</f>
        <v/>
      </c>
      <c r="R49" s="68" t="str">
        <f>IF(R5="",MMULT($C29:$G29,R$22:R$26), "")</f>
        <v/>
      </c>
      <c r="S49" s="68" t="str">
        <f>IF(S5="",MMULT($C29:$G29,S$22:S$26), "")</f>
        <v/>
      </c>
      <c r="T49" s="68" t="str">
        <f>IF(T5="",MMULT($C29:$G29,T$22:T$26), "")</f>
        <v/>
      </c>
      <c r="U49" s="68" t="str">
        <f>IF(U5="",MMULT($C29:$G29,U$22:U$26), "")</f>
        <v/>
      </c>
      <c r="V49" s="68" t="str">
        <f>IF(V5="",MMULT($C29:$G29,V$22:V$26), "")</f>
        <v/>
      </c>
      <c r="W49" s="68" t="str">
        <f>IF(W5="",MMULT($C29:$G29,W$22:W$26), "")</f>
        <v/>
      </c>
    </row>
    <row r="50" spans="3:23" x14ac:dyDescent="0.2">
      <c r="C50" s="62"/>
      <c r="D50" s="62"/>
      <c r="E50" s="62"/>
      <c r="F50" s="62"/>
      <c r="H50" s="2">
        <v>72</v>
      </c>
      <c r="I50" s="68" t="str">
        <f>IF(I6="",MMULT($C30:$G30,I$22:I$26), "")</f>
        <v/>
      </c>
      <c r="J50" s="68" t="str">
        <f>IF(J6="",MMULT($C30:$G30,J$22:J$26), "")</f>
        <v/>
      </c>
      <c r="K50" s="68" t="str">
        <f>IF(K6="",MMULT($C30:$G30,K$22:K$26), "")</f>
        <v/>
      </c>
      <c r="L50" s="68" t="str">
        <f>IF(L6="",MMULT($C30:$G30,L$22:L$26), "")</f>
        <v/>
      </c>
      <c r="M50" s="68" t="str">
        <f>IF(M6="",MMULT($C30:$G30,M$22:M$26), "")</f>
        <v/>
      </c>
      <c r="N50" s="68" t="str">
        <f>IF(N6="",MMULT($C30:$G30,N$22:N$26), "")</f>
        <v/>
      </c>
      <c r="O50" s="68" t="str">
        <f>IF(O6="",MMULT($C30:$G30,O$22:O$26), "")</f>
        <v/>
      </c>
      <c r="P50" s="68" t="str">
        <f>IF(P6="",MMULT($C30:$G30,P$22:P$26), "")</f>
        <v/>
      </c>
      <c r="Q50" s="68" t="str">
        <f>IF(Q6="",MMULT($C30:$G30,Q$22:Q$26), "")</f>
        <v/>
      </c>
      <c r="R50" s="68" t="str">
        <f>IF(R6="",MMULT($C30:$G30,R$22:R$26), "")</f>
        <v/>
      </c>
      <c r="S50" s="68" t="str">
        <f>IF(S6="",MMULT($C30:$G30,S$22:S$26), "")</f>
        <v/>
      </c>
      <c r="T50" s="68" t="str">
        <f>IF(T6="",MMULT($C30:$G30,T$22:T$26), "")</f>
        <v/>
      </c>
      <c r="U50" s="68" t="str">
        <f>IF(U6="",MMULT($C30:$G30,U$22:U$26), "")</f>
        <v/>
      </c>
      <c r="V50" s="68" t="str">
        <f>IF(V6="",MMULT($C30:$G30,V$22:V$26), "")</f>
        <v/>
      </c>
      <c r="W50" s="68" t="str">
        <f>IF(W6="",MMULT($C30:$G30,W$22:W$26), "")</f>
        <v/>
      </c>
    </row>
    <row r="51" spans="3:23" x14ac:dyDescent="0.2">
      <c r="C51" s="62"/>
      <c r="D51" s="62"/>
      <c r="E51" s="62"/>
      <c r="F51" s="62"/>
      <c r="H51" s="2">
        <v>211</v>
      </c>
      <c r="I51" s="68" t="str">
        <f>IF(I7="",MMULT($C31:$G31,I$22:I$26), "")</f>
        <v/>
      </c>
      <c r="J51" s="68" t="str">
        <f>IF(J7="",MMULT($C31:$G31,J$22:J$26), "")</f>
        <v/>
      </c>
      <c r="K51" s="68" t="str">
        <f>IF(K7="",MMULT($C31:$G31,K$22:K$26), "")</f>
        <v/>
      </c>
      <c r="L51" s="68" t="str">
        <f>IF(L7="",MMULT($C31:$G31,L$22:L$26), "")</f>
        <v/>
      </c>
      <c r="M51" s="68" t="str">
        <f>IF(M7="",MMULT($C31:$G31,M$22:M$26), "")</f>
        <v/>
      </c>
      <c r="N51" s="68" t="str">
        <f>IF(N7="",MMULT($C31:$G31,N$22:N$26), "")</f>
        <v/>
      </c>
      <c r="O51" s="68" t="str">
        <f>IF(O7="",MMULT($C31:$G31,O$22:O$26), "")</f>
        <v/>
      </c>
      <c r="P51" s="68" t="str">
        <f>IF(P7="",MMULT($C31:$G31,P$22:P$26), "")</f>
        <v/>
      </c>
      <c r="Q51" s="68" t="str">
        <f>IF(Q7="",MMULT($C31:$G31,Q$22:Q$26), "")</f>
        <v/>
      </c>
      <c r="R51" s="68">
        <f>IF(R7="",MMULT($C31:$G31,R$22:R$26), "")</f>
        <v>5.4325744403695397</v>
      </c>
      <c r="S51" s="68" t="str">
        <f>IF(S7="",MMULT($C31:$G31,S$22:S$26), "")</f>
        <v/>
      </c>
      <c r="T51" s="68" t="str">
        <f>IF(T7="",MMULT($C31:$G31,T$22:T$26), "")</f>
        <v/>
      </c>
      <c r="U51" s="68" t="str">
        <f>IF(U7="",MMULT($C31:$G31,U$22:U$26), "")</f>
        <v/>
      </c>
      <c r="V51" s="68" t="str">
        <f>IF(V7="",MMULT($C31:$G31,V$22:V$26), "")</f>
        <v/>
      </c>
      <c r="W51" s="68">
        <f>IF(W7="",MMULT($C31:$G31,W$22:W$26), "")</f>
        <v>3.9286011394503082</v>
      </c>
    </row>
    <row r="52" spans="3:23" x14ac:dyDescent="0.2">
      <c r="C52" s="62"/>
      <c r="D52" s="62"/>
      <c r="E52" s="62"/>
      <c r="F52" s="62"/>
      <c r="H52" s="2">
        <v>212</v>
      </c>
      <c r="I52" s="68" t="str">
        <f>IF(I8="",MMULT($C32:$G32,I$22:I$26), "")</f>
        <v/>
      </c>
      <c r="J52" s="68">
        <f>IF(J8="",MMULT($C32:$G32,J$22:J$26), "")</f>
        <v>2.7655248175812903</v>
      </c>
      <c r="K52" s="68" t="str">
        <f>IF(K8="",MMULT($C32:$G32,K$22:K$26), "")</f>
        <v/>
      </c>
      <c r="L52" s="68" t="str">
        <f>IF(L8="",MMULT($C32:$G32,L$22:L$26), "")</f>
        <v/>
      </c>
      <c r="M52" s="68">
        <f>IF(M8="",MMULT($C32:$G32,M$22:M$26), "")</f>
        <v>3.6802323389842209</v>
      </c>
      <c r="N52" s="68" t="str">
        <f>IF(N8="",MMULT($C32:$G32,N$22:N$26), "")</f>
        <v/>
      </c>
      <c r="O52" s="68" t="str">
        <f>IF(O8="",MMULT($C32:$G32,O$22:O$26), "")</f>
        <v/>
      </c>
      <c r="P52" s="68">
        <f>IF(P8="",MMULT($C32:$G32,P$22:P$26), "")</f>
        <v>4.7022122462951925</v>
      </c>
      <c r="Q52" s="68" t="str">
        <f>IF(Q8="",MMULT($C32:$G32,Q$22:Q$26), "")</f>
        <v/>
      </c>
      <c r="R52" s="68" t="str">
        <f>IF(R8="",MMULT($C32:$G32,R$22:R$26), "")</f>
        <v/>
      </c>
      <c r="S52" s="68" t="str">
        <f>IF(S8="",MMULT($C32:$G32,S$22:S$26), "")</f>
        <v/>
      </c>
      <c r="T52" s="68" t="str">
        <f>IF(T8="",MMULT($C32:$G32,T$22:T$26), "")</f>
        <v/>
      </c>
      <c r="U52" s="68" t="str">
        <f>IF(U8="",MMULT($C32:$G32,U$22:U$26), "")</f>
        <v/>
      </c>
      <c r="V52" s="68" t="str">
        <f>IF(V8="",MMULT($C32:$G32,V$22:V$26), "")</f>
        <v/>
      </c>
      <c r="W52" s="68" t="str">
        <f>IF(W8="",MMULT($C32:$G32,W$22:W$26), "")</f>
        <v/>
      </c>
    </row>
    <row r="53" spans="3:23" x14ac:dyDescent="0.2">
      <c r="C53" s="62"/>
      <c r="D53" s="62"/>
      <c r="E53" s="62"/>
      <c r="F53" s="62"/>
      <c r="H53" s="2">
        <v>293</v>
      </c>
      <c r="I53" s="68" t="str">
        <f>IF(I9="",MMULT($C33:$G33,I$22:I$26), "")</f>
        <v/>
      </c>
      <c r="J53" s="68">
        <f>IF(J9="",MMULT($C33:$G33,J$22:J$26), "")</f>
        <v>2.6894144833178899</v>
      </c>
      <c r="K53" s="68" t="str">
        <f>IF(K9="",MMULT($C33:$G33,K$22:K$26), "")</f>
        <v/>
      </c>
      <c r="L53" s="68" t="str">
        <f>IF(L9="",MMULT($C33:$G33,L$22:L$26), "")</f>
        <v/>
      </c>
      <c r="M53" s="68" t="str">
        <f>IF(M9="",MMULT($C33:$G33,M$22:M$26), "")</f>
        <v/>
      </c>
      <c r="N53" s="68" t="str">
        <f>IF(N9="",MMULT($C33:$G33,N$22:N$26), "")</f>
        <v/>
      </c>
      <c r="O53" s="68">
        <f>IF(O9="",MMULT($C33:$G33,O$22:O$26), "")</f>
        <v>5.7563866105037098</v>
      </c>
      <c r="P53" s="68" t="str">
        <f>IF(P9="",MMULT($C33:$G33,P$22:P$26), "")</f>
        <v/>
      </c>
      <c r="Q53" s="68" t="str">
        <f>IF(Q9="",MMULT($C33:$G33,Q$22:Q$26), "")</f>
        <v/>
      </c>
      <c r="R53" s="68" t="str">
        <f>IF(R9="",MMULT($C33:$G33,R$22:R$26), "")</f>
        <v/>
      </c>
      <c r="S53" s="68" t="str">
        <f>IF(S9="",MMULT($C33:$G33,S$22:S$26), "")</f>
        <v/>
      </c>
      <c r="T53" s="68" t="str">
        <f>IF(T9="",MMULT($C33:$G33,T$22:T$26), "")</f>
        <v/>
      </c>
      <c r="U53" s="68" t="str">
        <f>IF(U9="",MMULT($C33:$G33,U$22:U$26), "")</f>
        <v/>
      </c>
      <c r="V53" s="68" t="str">
        <f>IF(V9="",MMULT($C33:$G33,V$22:V$26), "")</f>
        <v/>
      </c>
      <c r="W53" s="68">
        <f>IF(W9="",MMULT($C33:$G33,W$22:W$26), "")</f>
        <v>7.0022966890055249</v>
      </c>
    </row>
    <row r="54" spans="3:23" x14ac:dyDescent="0.2">
      <c r="H54" s="2">
        <v>310</v>
      </c>
      <c r="I54" s="68" t="str">
        <f>IF(I10="",MMULT($C34:$G34,I$22:I$26), "")</f>
        <v/>
      </c>
      <c r="J54" s="68" t="str">
        <f>IF(J10="",MMULT($C34:$G34,J$22:J$26), "")</f>
        <v/>
      </c>
      <c r="K54" s="68" t="str">
        <f>IF(K10="",MMULT($C34:$G34,K$22:K$26), "")</f>
        <v/>
      </c>
      <c r="L54" s="68" t="str">
        <f>IF(L10="",MMULT($C34:$G34,L$22:L$26), "")</f>
        <v/>
      </c>
      <c r="M54" s="68" t="str">
        <f>IF(M10="",MMULT($C34:$G34,M$22:M$26), "")</f>
        <v/>
      </c>
      <c r="N54" s="68" t="str">
        <f>IF(N10="",MMULT($C34:$G34,N$22:N$26), "")</f>
        <v/>
      </c>
      <c r="O54" s="68" t="str">
        <f>IF(O10="",MMULT($C34:$G34,O$22:O$26), "")</f>
        <v/>
      </c>
      <c r="P54" s="68" t="str">
        <f>IF(P10="",MMULT($C34:$G34,P$22:P$26), "")</f>
        <v/>
      </c>
      <c r="Q54" s="68" t="str">
        <f>IF(Q10="",MMULT($C34:$G34,Q$22:Q$26), "")</f>
        <v/>
      </c>
      <c r="R54" s="68" t="str">
        <f>IF(R10="",MMULT($C34:$G34,R$22:R$26), "")</f>
        <v/>
      </c>
      <c r="S54" s="68" t="str">
        <f>IF(S10="",MMULT($C34:$G34,S$22:S$26), "")</f>
        <v/>
      </c>
      <c r="T54" s="68" t="str">
        <f>IF(T10="",MMULT($C34:$G34,T$22:T$26), "")</f>
        <v/>
      </c>
      <c r="U54" s="68" t="str">
        <f>IF(U10="",MMULT($C34:$G34,U$22:U$26), "")</f>
        <v/>
      </c>
      <c r="V54" s="68" t="str">
        <f>IF(V10="",MMULT($C34:$G34,V$22:V$26), "")</f>
        <v/>
      </c>
      <c r="W54" s="68" t="str">
        <f>IF(W10="",MMULT($C34:$G34,W$22:W$26), "")</f>
        <v/>
      </c>
    </row>
    <row r="55" spans="3:23" x14ac:dyDescent="0.2">
      <c r="H55" s="2">
        <v>379</v>
      </c>
      <c r="I55" s="68" t="str">
        <f>IF(I11="",MMULT($C35:$G35,I$22:I$26), "")</f>
        <v/>
      </c>
      <c r="J55" s="68" t="str">
        <f>IF(J11="",MMULT($C35:$G35,J$22:J$26), "")</f>
        <v/>
      </c>
      <c r="K55" s="68" t="str">
        <f>IF(K11="",MMULT($C35:$G35,K$22:K$26), "")</f>
        <v/>
      </c>
      <c r="L55" s="68" t="str">
        <f>IF(L11="",MMULT($C35:$G35,L$22:L$26), "")</f>
        <v/>
      </c>
      <c r="M55" s="68">
        <f>IF(M11="",MMULT($C35:$G35,M$22:M$26), "")</f>
        <v>2.7274097218147224</v>
      </c>
      <c r="N55" s="68" t="str">
        <f>IF(N11="",MMULT($C35:$G35,N$22:N$26), "")</f>
        <v/>
      </c>
      <c r="O55" s="68" t="str">
        <f>IF(O11="",MMULT($C35:$G35,O$22:O$26), "")</f>
        <v/>
      </c>
      <c r="P55" s="68" t="str">
        <f>IF(P11="",MMULT($C35:$G35,P$22:P$26), "")</f>
        <v/>
      </c>
      <c r="Q55" s="68" t="str">
        <f>IF(Q11="",MMULT($C35:$G35,Q$22:Q$26), "")</f>
        <v/>
      </c>
      <c r="R55" s="68" t="str">
        <f>IF(R11="",MMULT($C35:$G35,R$22:R$26), "")</f>
        <v/>
      </c>
      <c r="S55" s="68">
        <f>IF(S11="",MMULT($C35:$G35,S$22:S$26), "")</f>
        <v>2.3634194001033344</v>
      </c>
      <c r="T55" s="68" t="str">
        <f>IF(T11="",MMULT($C35:$G35,T$22:T$26), "")</f>
        <v/>
      </c>
      <c r="U55" s="68" t="str">
        <f>IF(U11="",MMULT($C35:$G35,U$22:U$26), "")</f>
        <v/>
      </c>
      <c r="V55" s="68" t="str">
        <f>IF(V11="",MMULT($C35:$G35,V$22:V$26), "")</f>
        <v/>
      </c>
      <c r="W55" s="68" t="str">
        <f>IF(W11="",MMULT($C35:$G35,W$22:W$26), "")</f>
        <v/>
      </c>
    </row>
    <row r="56" spans="3:23" x14ac:dyDescent="0.2">
      <c r="H56" s="2">
        <v>451</v>
      </c>
      <c r="I56" s="68" t="str">
        <f>IF(I12="",MMULT($C36:$G36,I$22:I$26), "")</f>
        <v/>
      </c>
      <c r="J56" s="68" t="str">
        <f>IF(J12="",MMULT($C36:$G36,J$22:J$26), "")</f>
        <v/>
      </c>
      <c r="K56" s="68" t="str">
        <f>IF(K12="",MMULT($C36:$G36,K$22:K$26), "")</f>
        <v/>
      </c>
      <c r="L56" s="68" t="str">
        <f>IF(L12="",MMULT($C36:$G36,L$22:L$26), "")</f>
        <v/>
      </c>
      <c r="M56" s="68" t="str">
        <f>IF(M12="",MMULT($C36:$G36,M$22:M$26), "")</f>
        <v/>
      </c>
      <c r="N56" s="68" t="str">
        <f>IF(N12="",MMULT($C36:$G36,N$22:N$26), "")</f>
        <v/>
      </c>
      <c r="O56" s="68" t="str">
        <f>IF(O12="",MMULT($C36:$G36,O$22:O$26), "")</f>
        <v/>
      </c>
      <c r="P56" s="68" t="str">
        <f>IF(P12="",MMULT($C36:$G36,P$22:P$26), "")</f>
        <v/>
      </c>
      <c r="Q56" s="68" t="str">
        <f>IF(Q12="",MMULT($C36:$G36,Q$22:Q$26), "")</f>
        <v/>
      </c>
      <c r="R56" s="68" t="str">
        <f>IF(R12="",MMULT($C36:$G36,R$22:R$26), "")</f>
        <v/>
      </c>
      <c r="S56" s="68" t="str">
        <f>IF(S12="",MMULT($C36:$G36,S$22:S$26), "")</f>
        <v/>
      </c>
      <c r="T56" s="68" t="str">
        <f>IF(T12="",MMULT($C36:$G36,T$22:T$26), "")</f>
        <v/>
      </c>
      <c r="U56" s="68" t="str">
        <f>IF(U12="",MMULT($C36:$G36,U$22:U$26), "")</f>
        <v/>
      </c>
      <c r="V56" s="68" t="str">
        <f>IF(V12="",MMULT($C36:$G36,V$22:V$26), "")</f>
        <v/>
      </c>
      <c r="W56" s="68" t="str">
        <f>IF(W12="",MMULT($C36:$G36,W$22:W$26), "")</f>
        <v/>
      </c>
    </row>
    <row r="57" spans="3:23" x14ac:dyDescent="0.2">
      <c r="H57" s="2">
        <v>467</v>
      </c>
      <c r="I57" s="68" t="str">
        <f>IF(I13="",MMULT($C37:$G37,I$22:I$26), "")</f>
        <v/>
      </c>
      <c r="J57" s="68" t="str">
        <f>IF(J13="",MMULT($C37:$G37,J$22:J$26), "")</f>
        <v/>
      </c>
      <c r="K57" s="68" t="str">
        <f>IF(K13="",MMULT($C37:$G37,K$22:K$26), "")</f>
        <v/>
      </c>
      <c r="L57" s="68" t="str">
        <f>IF(L13="",MMULT($C37:$G37,L$22:L$26), "")</f>
        <v/>
      </c>
      <c r="M57" s="68">
        <f>IF(M13="",MMULT($C37:$G37,M$22:M$26), "")</f>
        <v>0.65005864886015963</v>
      </c>
      <c r="N57" s="68">
        <f>IF(N13="",MMULT($C37:$G37,N$22:N$26), "")</f>
        <v>1.7468866988086791</v>
      </c>
      <c r="O57" s="68" t="str">
        <f>IF(O13="",MMULT($C37:$G37,O$22:O$26), "")</f>
        <v/>
      </c>
      <c r="P57" s="68" t="str">
        <f>IF(P13="",MMULT($C37:$G37,P$22:P$26), "")</f>
        <v/>
      </c>
      <c r="Q57" s="68" t="str">
        <f>IF(Q13="",MMULT($C37:$G37,Q$22:Q$26), "")</f>
        <v/>
      </c>
      <c r="R57" s="68" t="str">
        <f>IF(R13="",MMULT($C37:$G37,R$22:R$26), "")</f>
        <v/>
      </c>
      <c r="S57" s="68" t="str">
        <f>IF(S13="",MMULT($C37:$G37,S$22:S$26), "")</f>
        <v/>
      </c>
      <c r="T57" s="68" t="str">
        <f>IF(T13="",MMULT($C37:$G37,T$22:T$26), "")</f>
        <v/>
      </c>
      <c r="U57" s="68" t="str">
        <f>IF(U13="",MMULT($C37:$G37,U$22:U$26), "")</f>
        <v/>
      </c>
      <c r="V57" s="68" t="str">
        <f>IF(V13="",MMULT($C37:$G37,V$22:V$26), "")</f>
        <v/>
      </c>
      <c r="W57" s="68" t="str">
        <f>IF(W13="",MMULT($C37:$G37,W$22:W$26), "")</f>
        <v/>
      </c>
    </row>
    <row r="58" spans="3:23" x14ac:dyDescent="0.2">
      <c r="H58" s="2">
        <v>508</v>
      </c>
      <c r="I58" s="68" t="str">
        <f>IF(I14="",MMULT($C38:$G38,I$22:I$26), "")</f>
        <v/>
      </c>
      <c r="J58" s="68" t="str">
        <f>IF(J14="",MMULT($C38:$G38,J$22:J$26), "")</f>
        <v/>
      </c>
      <c r="K58" s="68" t="str">
        <f>IF(K14="",MMULT($C38:$G38,K$22:K$26), "")</f>
        <v/>
      </c>
      <c r="L58" s="68" t="str">
        <f>IF(L14="",MMULT($C38:$G38,L$22:L$26), "")</f>
        <v/>
      </c>
      <c r="M58" s="68" t="str">
        <f>IF(M14="",MMULT($C38:$G38,M$22:M$26), "")</f>
        <v/>
      </c>
      <c r="N58" s="68" t="str">
        <f>IF(N14="",MMULT($C38:$G38,N$22:N$26), "")</f>
        <v/>
      </c>
      <c r="O58" s="68" t="str">
        <f>IF(O14="",MMULT($C38:$G38,O$22:O$26), "")</f>
        <v/>
      </c>
      <c r="P58" s="68" t="str">
        <f>IF(P14="",MMULT($C38:$G38,P$22:P$26), "")</f>
        <v/>
      </c>
      <c r="Q58" s="68" t="str">
        <f>IF(Q14="",MMULT($C38:$G38,Q$22:Q$26), "")</f>
        <v/>
      </c>
      <c r="R58" s="68" t="str">
        <f>IF(R14="",MMULT($C38:$G38,R$22:R$26), "")</f>
        <v/>
      </c>
      <c r="S58" s="68" t="str">
        <f>IF(S14="",MMULT($C38:$G38,S$22:S$26), "")</f>
        <v/>
      </c>
      <c r="T58" s="68" t="str">
        <f>IF(T14="",MMULT($C38:$G38,T$22:T$26), "")</f>
        <v/>
      </c>
      <c r="U58" s="68" t="str">
        <f>IF(U14="",MMULT($C38:$G38,U$22:U$26), "")</f>
        <v/>
      </c>
      <c r="V58" s="68" t="str">
        <f>IF(V14="",MMULT($C38:$G38,V$22:V$26), "")</f>
        <v/>
      </c>
      <c r="W58" s="68" t="str">
        <f>IF(W14="",MMULT($C38:$G38,W$22:W$26), "")</f>
        <v/>
      </c>
    </row>
    <row r="59" spans="3:23" x14ac:dyDescent="0.2">
      <c r="H59" s="2">
        <v>546</v>
      </c>
      <c r="I59" s="68">
        <f>IF(I15="",MMULT($C39:$G39,I$22:I$26), "")</f>
        <v>2.3897053962985053</v>
      </c>
      <c r="J59" s="68" t="str">
        <f>IF(J15="",MMULT($C39:$G39,J$22:J$26), "")</f>
        <v/>
      </c>
      <c r="K59" s="68" t="str">
        <f>IF(K15="",MMULT($C39:$G39,K$22:K$26), "")</f>
        <v/>
      </c>
      <c r="L59" s="68" t="str">
        <f>IF(L15="",MMULT($C39:$G39,L$22:L$26), "")</f>
        <v/>
      </c>
      <c r="M59" s="68" t="str">
        <f>IF(M15="",MMULT($C39:$G39,M$22:M$26), "")</f>
        <v/>
      </c>
      <c r="N59" s="68">
        <f>IF(N15="",MMULT($C39:$G39,N$22:N$26), "")</f>
        <v>3.9081256705949281</v>
      </c>
      <c r="O59" s="68" t="str">
        <f>IF(O15="",MMULT($C39:$G39,O$22:O$26), "")</f>
        <v/>
      </c>
      <c r="P59" s="68" t="str">
        <f>IF(P15="",MMULT($C39:$G39,P$22:P$26), "")</f>
        <v/>
      </c>
      <c r="Q59" s="68">
        <f>IF(Q15="",MMULT($C39:$G39,Q$22:Q$26), "")</f>
        <v>3.1705574033775652</v>
      </c>
      <c r="R59" s="68" t="str">
        <f>IF(R15="",MMULT($C39:$G39,R$22:R$26), "")</f>
        <v/>
      </c>
      <c r="S59" s="68" t="str">
        <f>IF(S15="",MMULT($C39:$G39,S$22:S$26), "")</f>
        <v/>
      </c>
      <c r="T59" s="68" t="str">
        <f>IF(T15="",MMULT($C39:$G39,T$22:T$26), "")</f>
        <v/>
      </c>
      <c r="U59" s="68" t="str">
        <f>IF(U15="",MMULT($C39:$G39,U$22:U$26), "")</f>
        <v/>
      </c>
      <c r="V59" s="68" t="str">
        <f>IF(V15="",MMULT($C39:$G39,V$22:V$26), "")</f>
        <v/>
      </c>
      <c r="W59" s="68" t="str">
        <f>IF(W15="",MMULT($C39:$G39,W$22:W$26), "")</f>
        <v/>
      </c>
    </row>
    <row r="60" spans="3:23" x14ac:dyDescent="0.2">
      <c r="H60" s="2">
        <v>563</v>
      </c>
      <c r="I60" s="68" t="str">
        <f>IF(I16="",MMULT($C40:$G40,I$22:I$26), "")</f>
        <v/>
      </c>
      <c r="J60" s="68" t="str">
        <f>IF(J16="",MMULT($C40:$G40,J$22:J$26), "")</f>
        <v/>
      </c>
      <c r="K60" s="68" t="str">
        <f>IF(K16="",MMULT($C40:$G40,K$22:K$26), "")</f>
        <v/>
      </c>
      <c r="L60" s="68" t="str">
        <f>IF(L16="",MMULT($C40:$G40,L$22:L$26), "")</f>
        <v/>
      </c>
      <c r="M60" s="68" t="str">
        <f>IF(M16="",MMULT($C40:$G40,M$22:M$26), "")</f>
        <v/>
      </c>
      <c r="N60" s="68" t="str">
        <f>IF(N16="",MMULT($C40:$G40,N$22:N$26), "")</f>
        <v/>
      </c>
      <c r="O60" s="68" t="str">
        <f>IF(O16="",MMULT($C40:$G40,O$22:O$26), "")</f>
        <v/>
      </c>
      <c r="P60" s="68">
        <f>IF(P16="",MMULT($C40:$G40,P$22:P$26), "")</f>
        <v>2.5297408077699188</v>
      </c>
      <c r="Q60" s="68" t="str">
        <f>IF(Q16="",MMULT($C40:$G40,Q$22:Q$26), "")</f>
        <v/>
      </c>
      <c r="R60" s="68" t="str">
        <f>IF(R16="",MMULT($C40:$G40,R$22:R$26), "")</f>
        <v/>
      </c>
      <c r="S60" s="68" t="str">
        <f>IF(S16="",MMULT($C40:$G40,S$22:S$26), "")</f>
        <v/>
      </c>
      <c r="T60" s="68" t="str">
        <f>IF(T16="",MMULT($C40:$G40,T$22:T$26), "")</f>
        <v/>
      </c>
      <c r="U60" s="68" t="str">
        <f>IF(U16="",MMULT($C40:$G40,U$22:U$26), "")</f>
        <v/>
      </c>
      <c r="V60" s="68" t="str">
        <f>IF(V16="",MMULT($C40:$G40,V$22:V$26), "")</f>
        <v/>
      </c>
      <c r="W60" s="68" t="str">
        <f>IF(W16="",MMULT($C40:$G40,W$22:W$26), "")</f>
        <v/>
      </c>
    </row>
    <row r="61" spans="3:23" x14ac:dyDescent="0.2">
      <c r="H61" s="2">
        <v>579</v>
      </c>
      <c r="I61" s="68" t="str">
        <f>IF(I17="",MMULT($C41:$G41,I$22:I$26), "")</f>
        <v/>
      </c>
      <c r="J61" s="68" t="str">
        <f>IF(J17="",MMULT($C41:$G41,J$22:J$26), "")</f>
        <v/>
      </c>
      <c r="K61" s="68" t="str">
        <f>IF(K17="",MMULT($C41:$G41,K$22:K$26), "")</f>
        <v/>
      </c>
      <c r="L61" s="68" t="str">
        <f>IF(L17="",MMULT($C41:$G41,L$22:L$26), "")</f>
        <v/>
      </c>
      <c r="M61" s="68" t="str">
        <f>IF(M17="",MMULT($C41:$G41,M$22:M$26), "")</f>
        <v/>
      </c>
      <c r="N61" s="68" t="str">
        <f>IF(N17="",MMULT($C41:$G41,N$22:N$26), "")</f>
        <v/>
      </c>
      <c r="O61" s="68" t="str">
        <f>IF(O17="",MMULT($C41:$G41,O$22:O$26), "")</f>
        <v/>
      </c>
      <c r="P61" s="68" t="str">
        <f>IF(P17="",MMULT($C41:$G41,P$22:P$26), "")</f>
        <v/>
      </c>
      <c r="Q61" s="68" t="str">
        <f>IF(Q17="",MMULT($C41:$G41,Q$22:Q$26), "")</f>
        <v/>
      </c>
      <c r="R61" s="68" t="str">
        <f>IF(R17="",MMULT($C41:$G41,R$22:R$26), "")</f>
        <v/>
      </c>
      <c r="S61" s="68" t="str">
        <f>IF(S17="",MMULT($C41:$G41,S$22:S$26), "")</f>
        <v/>
      </c>
      <c r="T61" s="68" t="str">
        <f>IF(T17="",MMULT($C41:$G41,T$22:T$26), "")</f>
        <v/>
      </c>
      <c r="U61" s="68" t="str">
        <f>IF(U17="",MMULT($C41:$G41,U$22:U$26), "")</f>
        <v/>
      </c>
      <c r="V61" s="68" t="str">
        <f>IF(V17="",MMULT($C41:$G41,V$22:V$26), "")</f>
        <v/>
      </c>
      <c r="W61" s="68" t="str">
        <f>IF(W17="",MMULT($C41:$G41,W$22:W$26), "")</f>
        <v/>
      </c>
    </row>
    <row r="62" spans="3:23" x14ac:dyDescent="0.2">
      <c r="H62" s="2">
        <v>623</v>
      </c>
      <c r="I62" s="68">
        <f>IF(I18="",MMULT($C42:$G42,I$22:I$26), "")</f>
        <v>-1.9759479700086979</v>
      </c>
      <c r="J62" s="68" t="str">
        <f>IF(J18="",MMULT($C42:$G42,J$22:J$26), "")</f>
        <v/>
      </c>
      <c r="K62" s="68" t="str">
        <f>IF(K18="",MMULT($C42:$G42,K$22:K$26), "")</f>
        <v/>
      </c>
      <c r="L62" s="68" t="str">
        <f>IF(L18="",MMULT($C42:$G42,L$22:L$26), "")</f>
        <v/>
      </c>
      <c r="M62" s="68">
        <f>IF(M18="",MMULT($C42:$G42,M$22:M$26), "")</f>
        <v>-1.5277711157445126</v>
      </c>
      <c r="N62" s="68" t="str">
        <f>IF(N18="",MMULT($C42:$G42,N$22:N$26), "")</f>
        <v/>
      </c>
      <c r="O62" s="68" t="str">
        <f>IF(O18="",MMULT($C42:$G42,O$22:O$26), "")</f>
        <v/>
      </c>
      <c r="P62" s="68">
        <f>IF(P18="",MMULT($C42:$G42,P$22:P$26), "")</f>
        <v>0.71092542132428083</v>
      </c>
      <c r="Q62" s="68" t="str">
        <f>IF(Q18="",MMULT($C42:$G42,Q$22:Q$26), "")</f>
        <v/>
      </c>
      <c r="R62" s="68" t="str">
        <f>IF(R18="",MMULT($C42:$G42,R$22:R$26), "")</f>
        <v/>
      </c>
      <c r="S62" s="68" t="str">
        <f>IF(S18="",MMULT($C42:$G42,S$22:S$26), "")</f>
        <v/>
      </c>
      <c r="T62" s="68" t="str">
        <f>IF(T18="",MMULT($C42:$G42,T$22:T$26), "")</f>
        <v/>
      </c>
      <c r="U62" s="68" t="str">
        <f>IF(U18="",MMULT($C42:$G42,U$22:U$26), "")</f>
        <v/>
      </c>
      <c r="V62" s="68" t="str">
        <f>IF(V18="",MMULT($C42:$G42,V$22:V$26), "")</f>
        <v/>
      </c>
      <c r="W62" s="68" t="str">
        <f>IF(W18="",MMULT($C42:$G42,W$22:W$26), "")</f>
        <v/>
      </c>
    </row>
    <row r="63" spans="3:23" x14ac:dyDescent="0.2"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</row>
  </sheetData>
  <mergeCells count="3">
    <mergeCell ref="C47:F53"/>
    <mergeCell ref="I21:W21"/>
    <mergeCell ref="B28:B4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B1:W42"/>
  <sheetViews>
    <sheetView zoomScale="120" zoomScaleNormal="120" workbookViewId="0">
      <selection activeCell="W42" sqref="W42"/>
    </sheetView>
  </sheetViews>
  <sheetFormatPr baseColWidth="10" defaultColWidth="9" defaultRowHeight="15" x14ac:dyDescent="0.2"/>
  <cols>
    <col min="1" max="1" width="9" style="1"/>
    <col min="2" max="2" width="5.1640625" style="1" customWidth="1"/>
    <col min="3" max="6" width="6" style="1" customWidth="1"/>
    <col min="7" max="7" width="9.1640625" style="1" customWidth="1"/>
    <col min="8" max="8" width="10.6640625" style="1" bestFit="1" customWidth="1"/>
    <col min="9" max="23" width="6" style="1" customWidth="1"/>
    <col min="24" max="24" width="11.1640625" style="1" bestFit="1" customWidth="1"/>
    <col min="25" max="16384" width="9" style="1"/>
  </cols>
  <sheetData>
    <row r="1" spans="7:23" x14ac:dyDescent="0.2">
      <c r="H1" s="2" t="s">
        <v>0</v>
      </c>
      <c r="I1" s="2">
        <v>27</v>
      </c>
      <c r="J1" s="2">
        <v>49</v>
      </c>
      <c r="K1" s="2">
        <v>57</v>
      </c>
      <c r="L1" s="2">
        <v>72</v>
      </c>
      <c r="M1" s="2">
        <v>79</v>
      </c>
      <c r="N1" s="2">
        <v>89</v>
      </c>
      <c r="O1" s="2">
        <v>92</v>
      </c>
      <c r="P1" s="2">
        <v>99</v>
      </c>
      <c r="Q1" s="2">
        <v>143</v>
      </c>
      <c r="R1" s="2">
        <v>179</v>
      </c>
      <c r="S1" s="2">
        <v>180</v>
      </c>
      <c r="T1" s="2">
        <v>197</v>
      </c>
      <c r="U1" s="2">
        <v>402</v>
      </c>
      <c r="V1" s="2">
        <v>417</v>
      </c>
      <c r="W1" s="2">
        <v>505</v>
      </c>
    </row>
    <row r="2" spans="7:23" x14ac:dyDescent="0.2">
      <c r="G2" s="2" t="s">
        <v>1</v>
      </c>
      <c r="H2" s="2">
        <v>14</v>
      </c>
      <c r="I2" s="3">
        <v>3</v>
      </c>
      <c r="J2" s="3">
        <v>5</v>
      </c>
      <c r="K2" s="3">
        <v>1</v>
      </c>
      <c r="L2" s="3">
        <v>3</v>
      </c>
      <c r="M2" s="3">
        <v>4</v>
      </c>
      <c r="N2" s="3">
        <v>4</v>
      </c>
      <c r="O2" s="3">
        <v>5</v>
      </c>
      <c r="P2" s="3">
        <v>2</v>
      </c>
      <c r="Q2" s="3">
        <v>5</v>
      </c>
      <c r="R2" s="3">
        <v>5</v>
      </c>
      <c r="S2" s="3">
        <v>4</v>
      </c>
      <c r="T2" s="3">
        <v>5</v>
      </c>
      <c r="U2" s="3">
        <v>5</v>
      </c>
      <c r="V2" s="3">
        <v>2</v>
      </c>
      <c r="W2" s="3">
        <v>5</v>
      </c>
    </row>
    <row r="3" spans="7:23" x14ac:dyDescent="0.2">
      <c r="H3" s="2">
        <v>29</v>
      </c>
      <c r="I3" s="3">
        <v>5</v>
      </c>
      <c r="J3" s="3">
        <v>5</v>
      </c>
      <c r="K3" s="3">
        <v>5</v>
      </c>
      <c r="L3" s="3">
        <v>4</v>
      </c>
      <c r="M3" s="3">
        <v>5</v>
      </c>
      <c r="N3" s="3">
        <v>4</v>
      </c>
      <c r="O3" s="3">
        <v>4</v>
      </c>
      <c r="P3" s="3">
        <v>5</v>
      </c>
      <c r="Q3" s="3">
        <v>4</v>
      </c>
      <c r="R3" s="3">
        <v>4</v>
      </c>
      <c r="S3" s="3">
        <v>5</v>
      </c>
      <c r="T3" s="3">
        <v>5</v>
      </c>
      <c r="U3" s="3">
        <v>3</v>
      </c>
      <c r="V3" s="3">
        <v>4</v>
      </c>
      <c r="W3" s="3">
        <v>5</v>
      </c>
    </row>
    <row r="4" spans="7:23" x14ac:dyDescent="0.2">
      <c r="H4" s="2">
        <v>72</v>
      </c>
      <c r="I4" s="3">
        <v>4</v>
      </c>
      <c r="J4" s="3">
        <v>5</v>
      </c>
      <c r="K4" s="3">
        <v>5</v>
      </c>
      <c r="L4" s="3">
        <v>4</v>
      </c>
      <c r="M4" s="3">
        <v>5</v>
      </c>
      <c r="N4" s="3">
        <v>3</v>
      </c>
      <c r="O4" s="3">
        <v>4.5</v>
      </c>
      <c r="P4" s="3">
        <v>5</v>
      </c>
      <c r="Q4" s="3">
        <v>4.5</v>
      </c>
      <c r="R4" s="3">
        <v>5</v>
      </c>
      <c r="S4" s="3">
        <v>5</v>
      </c>
      <c r="T4" s="3">
        <v>5</v>
      </c>
      <c r="U4" s="3">
        <v>4.5</v>
      </c>
      <c r="V4" s="3">
        <v>5</v>
      </c>
      <c r="W4" s="3">
        <v>4</v>
      </c>
    </row>
    <row r="5" spans="7:23" x14ac:dyDescent="0.2">
      <c r="H5" s="2">
        <v>211</v>
      </c>
      <c r="I5" s="3">
        <v>5</v>
      </c>
      <c r="J5" s="3">
        <v>4</v>
      </c>
      <c r="K5" s="3">
        <v>4</v>
      </c>
      <c r="L5" s="3">
        <v>3</v>
      </c>
      <c r="M5" s="3">
        <v>5</v>
      </c>
      <c r="N5" s="3">
        <v>3</v>
      </c>
      <c r="O5" s="3">
        <v>4</v>
      </c>
      <c r="P5" s="3">
        <v>4.5</v>
      </c>
      <c r="Q5" s="3">
        <v>4</v>
      </c>
      <c r="R5" s="3"/>
      <c r="S5" s="3">
        <v>3</v>
      </c>
      <c r="T5" s="3">
        <v>3</v>
      </c>
      <c r="U5" s="3">
        <v>5</v>
      </c>
      <c r="V5" s="3">
        <v>3</v>
      </c>
      <c r="W5" s="3"/>
    </row>
    <row r="6" spans="7:23" x14ac:dyDescent="0.2">
      <c r="H6" s="2">
        <v>212</v>
      </c>
      <c r="I6" s="3">
        <v>2.5</v>
      </c>
      <c r="J6" s="3"/>
      <c r="K6" s="3">
        <v>2</v>
      </c>
      <c r="L6" s="3">
        <v>5</v>
      </c>
      <c r="M6" s="3"/>
      <c r="N6" s="3">
        <v>4</v>
      </c>
      <c r="O6" s="3">
        <v>2.5</v>
      </c>
      <c r="P6" s="3"/>
      <c r="Q6" s="3">
        <v>5</v>
      </c>
      <c r="R6" s="3">
        <v>5</v>
      </c>
      <c r="S6" s="3">
        <v>3</v>
      </c>
      <c r="T6" s="3">
        <v>3</v>
      </c>
      <c r="U6" s="3">
        <v>4</v>
      </c>
      <c r="V6" s="3">
        <v>3</v>
      </c>
      <c r="W6" s="3">
        <v>2</v>
      </c>
    </row>
    <row r="7" spans="7:23" x14ac:dyDescent="0.2">
      <c r="H7" s="2">
        <v>293</v>
      </c>
      <c r="I7" s="3">
        <v>3</v>
      </c>
      <c r="J7" s="3"/>
      <c r="K7" s="3">
        <v>4</v>
      </c>
      <c r="L7" s="3">
        <v>4</v>
      </c>
      <c r="M7" s="3">
        <v>4</v>
      </c>
      <c r="N7" s="3">
        <v>3</v>
      </c>
      <c r="O7" s="3"/>
      <c r="P7" s="3">
        <v>3</v>
      </c>
      <c r="Q7" s="3">
        <v>4</v>
      </c>
      <c r="R7" s="3">
        <v>4</v>
      </c>
      <c r="S7" s="3">
        <v>4.5</v>
      </c>
      <c r="T7" s="3">
        <v>4</v>
      </c>
      <c r="U7" s="3">
        <v>4.5</v>
      </c>
      <c r="V7" s="3">
        <v>4</v>
      </c>
      <c r="W7" s="3"/>
    </row>
    <row r="8" spans="7:23" x14ac:dyDescent="0.2">
      <c r="H8" s="2">
        <v>310</v>
      </c>
      <c r="I8" s="3">
        <v>3</v>
      </c>
      <c r="J8" s="3">
        <v>3</v>
      </c>
      <c r="K8" s="3">
        <v>5</v>
      </c>
      <c r="L8" s="3">
        <v>4.5</v>
      </c>
      <c r="M8" s="3">
        <v>5</v>
      </c>
      <c r="N8" s="3">
        <v>4.5</v>
      </c>
      <c r="O8" s="3">
        <v>2</v>
      </c>
      <c r="P8" s="3">
        <v>4.5</v>
      </c>
      <c r="Q8" s="3">
        <v>4</v>
      </c>
      <c r="R8" s="3">
        <v>3</v>
      </c>
      <c r="S8" s="3">
        <v>4.5</v>
      </c>
      <c r="T8" s="3">
        <v>4.5</v>
      </c>
      <c r="U8" s="3">
        <v>4</v>
      </c>
      <c r="V8" s="3">
        <v>3</v>
      </c>
      <c r="W8" s="3">
        <v>4</v>
      </c>
    </row>
    <row r="9" spans="7:23" x14ac:dyDescent="0.2">
      <c r="H9" s="2">
        <v>379</v>
      </c>
      <c r="I9" s="3">
        <v>5</v>
      </c>
      <c r="J9" s="3">
        <v>5</v>
      </c>
      <c r="K9" s="3">
        <v>5</v>
      </c>
      <c r="L9" s="3">
        <v>4</v>
      </c>
      <c r="M9" s="3"/>
      <c r="N9" s="3">
        <v>4</v>
      </c>
      <c r="O9" s="3">
        <v>5</v>
      </c>
      <c r="P9" s="3">
        <v>4</v>
      </c>
      <c r="Q9" s="3">
        <v>4</v>
      </c>
      <c r="R9" s="3">
        <v>4</v>
      </c>
      <c r="S9" s="3"/>
      <c r="T9" s="3">
        <v>3</v>
      </c>
      <c r="U9" s="3">
        <v>5</v>
      </c>
      <c r="V9" s="3">
        <v>4</v>
      </c>
      <c r="W9" s="3">
        <v>4</v>
      </c>
    </row>
    <row r="10" spans="7:23" x14ac:dyDescent="0.2">
      <c r="H10" s="2">
        <v>451</v>
      </c>
      <c r="I10" s="3">
        <v>4</v>
      </c>
      <c r="J10" s="3">
        <v>5</v>
      </c>
      <c r="K10" s="3">
        <v>4</v>
      </c>
      <c r="L10" s="3">
        <v>5</v>
      </c>
      <c r="M10" s="3">
        <v>4</v>
      </c>
      <c r="N10" s="3">
        <v>4</v>
      </c>
      <c r="O10" s="3">
        <v>5</v>
      </c>
      <c r="P10" s="3">
        <v>5</v>
      </c>
      <c r="Q10" s="3">
        <v>4</v>
      </c>
      <c r="R10" s="3">
        <v>4</v>
      </c>
      <c r="S10" s="3">
        <v>4</v>
      </c>
      <c r="T10" s="3">
        <v>4</v>
      </c>
      <c r="U10" s="3">
        <v>2</v>
      </c>
      <c r="V10" s="3">
        <v>3.5</v>
      </c>
      <c r="W10" s="3">
        <v>5</v>
      </c>
    </row>
    <row r="11" spans="7:23" x14ac:dyDescent="0.2">
      <c r="H11" s="2">
        <v>467</v>
      </c>
      <c r="I11" s="3">
        <v>3</v>
      </c>
      <c r="J11" s="3">
        <v>3.5</v>
      </c>
      <c r="K11" s="3">
        <v>3</v>
      </c>
      <c r="L11" s="3">
        <v>2.5</v>
      </c>
      <c r="M11" s="3"/>
      <c r="N11" s="3"/>
      <c r="O11" s="3">
        <v>3</v>
      </c>
      <c r="P11" s="3">
        <v>3.5</v>
      </c>
      <c r="Q11" s="3">
        <v>3.5</v>
      </c>
      <c r="R11" s="3">
        <v>3</v>
      </c>
      <c r="S11" s="3">
        <v>3.5</v>
      </c>
      <c r="T11" s="3">
        <v>3</v>
      </c>
      <c r="U11" s="3">
        <v>3</v>
      </c>
      <c r="V11" s="3">
        <v>4</v>
      </c>
      <c r="W11" s="3">
        <v>4</v>
      </c>
    </row>
    <row r="12" spans="7:23" x14ac:dyDescent="0.2">
      <c r="H12" s="2">
        <v>508</v>
      </c>
      <c r="I12" s="3">
        <v>5</v>
      </c>
      <c r="J12" s="3">
        <v>5</v>
      </c>
      <c r="K12" s="3">
        <v>4</v>
      </c>
      <c r="L12" s="3">
        <v>3</v>
      </c>
      <c r="M12" s="3">
        <v>5</v>
      </c>
      <c r="N12" s="3">
        <v>2</v>
      </c>
      <c r="O12" s="3">
        <v>4</v>
      </c>
      <c r="P12" s="3">
        <v>4</v>
      </c>
      <c r="Q12" s="3">
        <v>5</v>
      </c>
      <c r="R12" s="3">
        <v>5</v>
      </c>
      <c r="S12" s="3">
        <v>5</v>
      </c>
      <c r="T12" s="3">
        <v>3</v>
      </c>
      <c r="U12" s="3">
        <v>4.5</v>
      </c>
      <c r="V12" s="3">
        <v>3</v>
      </c>
      <c r="W12" s="3">
        <v>4.5</v>
      </c>
    </row>
    <row r="13" spans="7:23" x14ac:dyDescent="0.2">
      <c r="H13" s="2">
        <v>546</v>
      </c>
      <c r="I13" s="3"/>
      <c r="J13" s="3">
        <v>5</v>
      </c>
      <c r="K13" s="3">
        <v>2</v>
      </c>
      <c r="L13" s="3">
        <v>3</v>
      </c>
      <c r="M13" s="3">
        <v>5</v>
      </c>
      <c r="N13" s="3"/>
      <c r="O13" s="3">
        <v>5</v>
      </c>
      <c r="P13" s="3">
        <v>5</v>
      </c>
      <c r="Q13" s="3"/>
      <c r="R13" s="3">
        <v>2.5</v>
      </c>
      <c r="S13" s="3">
        <v>2</v>
      </c>
      <c r="T13" s="3">
        <v>3.5</v>
      </c>
      <c r="U13" s="3">
        <v>3.5</v>
      </c>
      <c r="V13" s="3">
        <v>3.5</v>
      </c>
      <c r="W13" s="3">
        <v>5</v>
      </c>
    </row>
    <row r="14" spans="7:23" x14ac:dyDescent="0.2">
      <c r="H14" s="2">
        <v>563</v>
      </c>
      <c r="I14" s="3">
        <v>1</v>
      </c>
      <c r="J14" s="3">
        <v>5</v>
      </c>
      <c r="K14" s="3">
        <v>3</v>
      </c>
      <c r="L14" s="3">
        <v>5</v>
      </c>
      <c r="M14" s="3">
        <v>4</v>
      </c>
      <c r="N14" s="3">
        <v>5</v>
      </c>
      <c r="O14" s="3">
        <v>5</v>
      </c>
      <c r="P14" s="3"/>
      <c r="Q14" s="3">
        <v>2</v>
      </c>
      <c r="R14" s="3">
        <v>5</v>
      </c>
      <c r="S14" s="3">
        <v>5</v>
      </c>
      <c r="T14" s="3">
        <v>3</v>
      </c>
      <c r="U14" s="3">
        <v>3</v>
      </c>
      <c r="V14" s="3">
        <v>4</v>
      </c>
      <c r="W14" s="3">
        <v>5</v>
      </c>
    </row>
    <row r="15" spans="7:23" x14ac:dyDescent="0.2">
      <c r="H15" s="2">
        <v>579</v>
      </c>
      <c r="I15" s="3">
        <v>4.5</v>
      </c>
      <c r="J15" s="3">
        <v>4.5</v>
      </c>
      <c r="K15" s="3">
        <v>3.5</v>
      </c>
      <c r="L15" s="3">
        <v>3</v>
      </c>
      <c r="M15" s="3">
        <v>4</v>
      </c>
      <c r="N15" s="3">
        <v>4.5</v>
      </c>
      <c r="O15" s="3">
        <v>4</v>
      </c>
      <c r="P15" s="3">
        <v>4</v>
      </c>
      <c r="Q15" s="3">
        <v>4</v>
      </c>
      <c r="R15" s="3">
        <v>4</v>
      </c>
      <c r="S15" s="3">
        <v>3.5</v>
      </c>
      <c r="T15" s="3">
        <v>3</v>
      </c>
      <c r="U15" s="3">
        <v>4.5</v>
      </c>
      <c r="V15" s="3">
        <v>4</v>
      </c>
      <c r="W15" s="3">
        <v>4.5</v>
      </c>
    </row>
    <row r="16" spans="7:23" x14ac:dyDescent="0.2">
      <c r="H16" s="2">
        <v>623</v>
      </c>
      <c r="I16" s="3"/>
      <c r="J16" s="3">
        <v>5</v>
      </c>
      <c r="K16" s="3">
        <v>3</v>
      </c>
      <c r="L16" s="3">
        <v>3</v>
      </c>
      <c r="M16" s="3"/>
      <c r="N16" s="3">
        <v>3</v>
      </c>
      <c r="O16" s="3">
        <v>5</v>
      </c>
      <c r="P16" s="3"/>
      <c r="Q16" s="3">
        <v>5</v>
      </c>
      <c r="R16" s="3">
        <v>5</v>
      </c>
      <c r="S16" s="3">
        <v>5</v>
      </c>
      <c r="T16" s="3">
        <v>5</v>
      </c>
      <c r="U16" s="3">
        <v>2</v>
      </c>
      <c r="V16" s="3">
        <v>5</v>
      </c>
      <c r="W16" s="3">
        <v>4</v>
      </c>
    </row>
    <row r="18" spans="2:23" ht="16" thickBot="1" x14ac:dyDescent="0.25"/>
    <row r="19" spans="2:23" ht="16" thickBot="1" x14ac:dyDescent="0.25">
      <c r="G19" s="69"/>
      <c r="H19" s="69" t="s">
        <v>23</v>
      </c>
      <c r="I19" s="9">
        <v>2.6339107195255025</v>
      </c>
      <c r="J19" s="10">
        <v>-2.0107337328585135</v>
      </c>
      <c r="K19" s="10">
        <v>-3.1902265121285858</v>
      </c>
      <c r="L19" s="10">
        <v>0.87443010306586566</v>
      </c>
      <c r="M19" s="10">
        <v>-1.1057800318743818</v>
      </c>
      <c r="N19" s="10">
        <v>1.191619168992168</v>
      </c>
      <c r="O19" s="10">
        <v>-1.6921827832155105</v>
      </c>
      <c r="P19" s="10">
        <v>1.6761700416159011</v>
      </c>
      <c r="Q19" s="10">
        <v>4.2940990614398782</v>
      </c>
      <c r="R19" s="10">
        <v>-2.1481373023047707</v>
      </c>
      <c r="S19" s="10">
        <v>-3.155077838378801</v>
      </c>
      <c r="T19" s="10">
        <v>1.9587951769411367</v>
      </c>
      <c r="U19" s="10">
        <v>-5.5575229310961323</v>
      </c>
      <c r="V19" s="10">
        <v>0.36357286320686838</v>
      </c>
      <c r="W19" s="11">
        <v>-1.3954777201338846</v>
      </c>
    </row>
    <row r="20" spans="2:23" x14ac:dyDescent="0.2">
      <c r="I20" s="4">
        <v>-2.0967051652131294</v>
      </c>
      <c r="J20" s="4">
        <v>1.7696243375950163</v>
      </c>
      <c r="K20" s="4">
        <v>0.12381935182730808</v>
      </c>
      <c r="L20" s="4">
        <v>2.1912057495435193</v>
      </c>
      <c r="M20" s="4">
        <v>2.4390475946928683E-2</v>
      </c>
      <c r="N20" s="4">
        <v>1.9864988654584943</v>
      </c>
      <c r="O20" s="4">
        <v>2.149416311700397</v>
      </c>
      <c r="P20" s="4">
        <v>9.332349710594065E-2</v>
      </c>
      <c r="Q20" s="4">
        <v>-0.50548186473289536</v>
      </c>
      <c r="R20" s="4">
        <v>2.5397298103539376</v>
      </c>
      <c r="S20" s="4">
        <v>2.2682606694718106</v>
      </c>
      <c r="T20" s="4">
        <v>1.5863930589792918</v>
      </c>
      <c r="U20" s="4">
        <v>-0.58123880186176413</v>
      </c>
      <c r="V20" s="4">
        <v>1.4404732758526444</v>
      </c>
      <c r="W20" s="4">
        <v>1.6778095117724929</v>
      </c>
    </row>
    <row r="21" spans="2:23" x14ac:dyDescent="0.2">
      <c r="I21" s="4">
        <v>-0.72766229481866029</v>
      </c>
      <c r="J21" s="4">
        <v>8.0579220876765723E-2</v>
      </c>
      <c r="K21" s="4">
        <v>2.759511770307812</v>
      </c>
      <c r="L21" s="4">
        <v>1.4875409632389596</v>
      </c>
      <c r="M21" s="4">
        <v>1.7381503488077537</v>
      </c>
      <c r="N21" s="4">
        <v>0.42226508794797912</v>
      </c>
      <c r="O21" s="4">
        <v>-0.39743922952270549</v>
      </c>
      <c r="P21" s="4">
        <v>-0.20329158065606054</v>
      </c>
      <c r="Q21" s="4">
        <v>8.3379085736417419E-2</v>
      </c>
      <c r="R21" s="4">
        <v>2.1057885730956922</v>
      </c>
      <c r="S21" s="4">
        <v>2.3891305790380599</v>
      </c>
      <c r="T21" s="4">
        <v>0.55788128862510478</v>
      </c>
      <c r="U21" s="4">
        <v>4.1804077574660683</v>
      </c>
      <c r="V21" s="4">
        <v>0.78613104190081262</v>
      </c>
      <c r="W21" s="4">
        <v>2.2971332919879298E-2</v>
      </c>
    </row>
    <row r="22" spans="2:23" x14ac:dyDescent="0.2">
      <c r="I22" s="4">
        <v>0.9584500922031427</v>
      </c>
      <c r="J22" s="4">
        <v>2.1239514943757953</v>
      </c>
      <c r="K22" s="4">
        <v>0.6156285422656228</v>
      </c>
      <c r="L22" s="4">
        <v>0.26234520272698186</v>
      </c>
      <c r="M22" s="4">
        <v>1.1140805877220727</v>
      </c>
      <c r="N22" s="4">
        <v>0.87068885717084155</v>
      </c>
      <c r="O22" s="4">
        <v>2.2379173897018139</v>
      </c>
      <c r="P22" s="4">
        <v>0.60299989297805501</v>
      </c>
      <c r="Q22" s="4">
        <v>0.19397900859124512</v>
      </c>
      <c r="R22" s="4">
        <v>1.150126309277322</v>
      </c>
      <c r="S22" s="4">
        <v>1.0651598757629239</v>
      </c>
      <c r="T22" s="4">
        <v>0.2156856174377236</v>
      </c>
      <c r="U22" s="4">
        <v>1.6247147678240716</v>
      </c>
      <c r="V22" s="4">
        <v>0.49129213280823592</v>
      </c>
      <c r="W22" s="4">
        <v>1.9536065140618488</v>
      </c>
    </row>
    <row r="23" spans="2:23" ht="16" customHeight="1" x14ac:dyDescent="0.2">
      <c r="B23" s="70" t="s">
        <v>23</v>
      </c>
      <c r="I23" s="4">
        <v>1.6882143190063208</v>
      </c>
      <c r="J23" s="4">
        <v>0.88435128861721612</v>
      </c>
      <c r="K23" s="4">
        <v>2.2494268463677667</v>
      </c>
      <c r="L23" s="4">
        <v>8.1829465507435362E-2</v>
      </c>
      <c r="M23" s="4">
        <v>1.6877721402998616</v>
      </c>
      <c r="N23" s="4">
        <v>0.12574642148044843</v>
      </c>
      <c r="O23" s="4">
        <v>0.49675903372452679</v>
      </c>
      <c r="P23" s="4">
        <v>1.0985555307020978</v>
      </c>
      <c r="Q23" s="4">
        <v>0.19704129302449658</v>
      </c>
      <c r="R23" s="4">
        <v>0.15055835256759098</v>
      </c>
      <c r="S23" s="4">
        <v>0.82109270082258201</v>
      </c>
      <c r="T23" s="4">
        <v>-0.22660358035552727</v>
      </c>
      <c r="U23" s="4">
        <v>2.6080670956166441</v>
      </c>
      <c r="V23" s="4">
        <v>0.41364749628356856</v>
      </c>
      <c r="W23" s="4">
        <v>0.90934609204814454</v>
      </c>
    </row>
    <row r="24" spans="2:23" ht="15" customHeight="1" x14ac:dyDescent="0.2">
      <c r="B24" s="70"/>
      <c r="H24" s="2" t="s">
        <v>0</v>
      </c>
      <c r="I24" s="4">
        <v>2.5760507141862998</v>
      </c>
      <c r="J24" s="4">
        <v>1.772338192281645</v>
      </c>
      <c r="K24" s="4">
        <v>1.3756116103692986</v>
      </c>
      <c r="L24" s="4">
        <v>-1.2322892984442964</v>
      </c>
      <c r="M24" s="4">
        <v>1.3399023505288241</v>
      </c>
      <c r="N24" s="4">
        <v>-0.8934195718256257</v>
      </c>
      <c r="O24" s="4">
        <v>1.4450595527847339</v>
      </c>
      <c r="P24" s="4">
        <v>1.3280825649494019</v>
      </c>
      <c r="Q24" s="4">
        <v>0.6076268955109102</v>
      </c>
      <c r="R24" s="4">
        <v>0.13582594152074531</v>
      </c>
      <c r="S24" s="4">
        <v>0.66397446687734829</v>
      </c>
      <c r="T24" s="4">
        <v>-7.0014902056104902E-2</v>
      </c>
      <c r="U24" s="4">
        <v>1.6686495302236981</v>
      </c>
      <c r="V24" s="4">
        <v>0.45165613642082025</v>
      </c>
      <c r="W24" s="4">
        <v>1.2960399649066618</v>
      </c>
    </row>
    <row r="25" spans="2:23" ht="16" thickBot="1" x14ac:dyDescent="0.25">
      <c r="B25" s="71"/>
      <c r="G25" s="2" t="s">
        <v>1</v>
      </c>
      <c r="I25" s="2">
        <v>27</v>
      </c>
      <c r="J25" s="2">
        <v>49</v>
      </c>
      <c r="K25" s="2">
        <v>57</v>
      </c>
      <c r="L25" s="2">
        <v>72</v>
      </c>
      <c r="M25" s="2">
        <v>79</v>
      </c>
      <c r="N25" s="2">
        <v>89</v>
      </c>
      <c r="O25" s="2">
        <v>92</v>
      </c>
      <c r="P25" s="2">
        <v>99</v>
      </c>
      <c r="Q25" s="2">
        <v>143</v>
      </c>
      <c r="R25" s="2">
        <v>179</v>
      </c>
      <c r="S25" s="2">
        <v>180</v>
      </c>
      <c r="T25" s="2">
        <v>197</v>
      </c>
      <c r="U25" s="2">
        <v>402</v>
      </c>
      <c r="V25" s="2">
        <v>417</v>
      </c>
      <c r="W25" s="2">
        <v>505</v>
      </c>
    </row>
    <row r="26" spans="2:23" x14ac:dyDescent="0.2">
      <c r="B26" s="6">
        <v>-0.20380126265842788</v>
      </c>
      <c r="C26" s="4">
        <v>-0.18411254202658592</v>
      </c>
      <c r="D26" s="4">
        <v>2.0268084332507486</v>
      </c>
      <c r="E26" s="4">
        <v>3.7463563250719623</v>
      </c>
      <c r="F26" s="4">
        <v>-1.9646467431291625</v>
      </c>
      <c r="G26" s="4">
        <v>0.63763485233311124</v>
      </c>
      <c r="H26" s="2">
        <v>14</v>
      </c>
      <c r="I26" s="5">
        <f t="shared" ref="I26:W26" si="0">IF(I2="",0,MMULT($C26:$G26,I$20:I$24))+I$19+$B26</f>
        <v>3.2578376174117345</v>
      </c>
      <c r="J26" s="5">
        <f t="shared" si="0"/>
        <v>4.9727194513308861</v>
      </c>
      <c r="K26" s="5">
        <f t="shared" si="0"/>
        <v>0.94034991894400555</v>
      </c>
      <c r="L26" s="5">
        <f t="shared" si="0"/>
        <v>3.3184829606965049</v>
      </c>
      <c r="M26" s="5">
        <f t="shared" si="0"/>
        <v>3.9210611534491004</v>
      </c>
      <c r="N26" s="5">
        <f t="shared" si="0"/>
        <v>3.9231169448589869</v>
      </c>
      <c r="O26" s="5">
        <f t="shared" si="0"/>
        <v>5.2322485557276837</v>
      </c>
      <c r="P26" s="5">
        <f t="shared" si="0"/>
        <v>1.9907643103152486</v>
      </c>
      <c r="Q26" s="5">
        <f t="shared" si="0"/>
        <v>5.0793988209302601</v>
      </c>
      <c r="R26" s="5">
        <f t="shared" si="0"/>
        <v>5.5480917127197928</v>
      </c>
      <c r="S26" s="5">
        <f t="shared" si="0"/>
        <v>3.8665002652983516</v>
      </c>
      <c r="T26" s="5">
        <f t="shared" si="0"/>
        <v>3.8022247775869573</v>
      </c>
      <c r="U26" s="5">
        <f t="shared" si="0"/>
        <v>4.8453938752496368</v>
      </c>
      <c r="V26" s="5">
        <f t="shared" si="0"/>
        <v>2.8037753060538284</v>
      </c>
      <c r="W26" s="5">
        <f t="shared" si="0"/>
        <v>4.4971362684227367</v>
      </c>
    </row>
    <row r="27" spans="2:23" x14ac:dyDescent="0.2">
      <c r="B27" s="7">
        <v>-0.31865759714385</v>
      </c>
      <c r="C27" s="4">
        <v>1.8592085253960984</v>
      </c>
      <c r="D27" s="4">
        <v>0.66286079815164034</v>
      </c>
      <c r="E27" s="4">
        <v>-0.12121627954851479</v>
      </c>
      <c r="F27" s="4">
        <v>2.0572971749611129</v>
      </c>
      <c r="G27" s="4">
        <v>1.3149596183283838</v>
      </c>
      <c r="H27" s="2">
        <v>29</v>
      </c>
      <c r="I27" s="5">
        <f t="shared" ref="I27:W27" si="1">IF(I3="",0,MMULT($C27:$G27,I$20:I$24))+I$19+$B27</f>
        <v>4.6790836532788003</v>
      </c>
      <c r="J27" s="5">
        <f t="shared" si="1"/>
        <v>4.9065911943946903</v>
      </c>
      <c r="K27" s="5">
        <f t="shared" si="1"/>
        <v>4.9124830728050801</v>
      </c>
      <c r="L27" s="5">
        <f t="shared" si="1"/>
        <v>4.1318498597787068</v>
      </c>
      <c r="M27" s="5">
        <f t="shared" si="1"/>
        <v>4.8721827150237971</v>
      </c>
      <c r="N27" s="5">
        <f t="shared" si="1"/>
        <v>3.8245256060148636</v>
      </c>
      <c r="O27" s="5">
        <f t="shared" si="1"/>
        <v>4.372829760874164</v>
      </c>
      <c r="P27" s="5">
        <f t="shared" si="1"/>
        <v>5.329602995470835</v>
      </c>
      <c r="Q27" s="5">
        <f t="shared" si="1"/>
        <v>4.2717779116370362</v>
      </c>
      <c r="R27" s="5">
        <f t="shared" si="1"/>
        <v>3.9998719798687059</v>
      </c>
      <c r="S27" s="5">
        <f t="shared" si="1"/>
        <v>4.7603117295536377</v>
      </c>
      <c r="T27" s="5">
        <f t="shared" si="1"/>
        <v>4.3749684332482639</v>
      </c>
      <c r="U27" s="5">
        <f t="shared" si="1"/>
        <v>3.1770376965856633</v>
      </c>
      <c r="V27" s="5">
        <f t="shared" si="1"/>
        <v>4.6295037128067023</v>
      </c>
      <c r="W27" s="5">
        <f t="shared" si="1"/>
        <v>4.7587156775624786</v>
      </c>
    </row>
    <row r="28" spans="2:23" x14ac:dyDescent="0.2">
      <c r="B28" s="7">
        <v>-0.26276395027374827</v>
      </c>
      <c r="C28" s="4">
        <v>1.6593133373466833</v>
      </c>
      <c r="D28" s="4">
        <v>1.3714654333994132</v>
      </c>
      <c r="E28" s="4">
        <v>-3.6118517139735629E-2</v>
      </c>
      <c r="F28" s="4">
        <v>0.80701462029752191</v>
      </c>
      <c r="G28" s="4">
        <v>1.9508731229678096</v>
      </c>
      <c r="H28" s="2">
        <v>72</v>
      </c>
      <c r="I28" s="5">
        <f t="shared" ref="I28:W28" si="2">IF(I4="",0,MMULT($C28:$G28,I$20:I$24))+I$19+$B28</f>
        <v>4.2474361828570295</v>
      </c>
      <c r="J28" s="5">
        <f t="shared" si="2"/>
        <v>4.8679525834862618</v>
      </c>
      <c r="K28" s="5">
        <f t="shared" si="2"/>
        <v>5.0137681261072595</v>
      </c>
      <c r="L28" s="5">
        <f t="shared" si="2"/>
        <v>3.9401960730068906</v>
      </c>
      <c r="M28" s="5">
        <f t="shared" si="2"/>
        <v>4.9915379185340276</v>
      </c>
      <c r="N28" s="5">
        <f t="shared" si="2"/>
        <v>3.1312842326154628</v>
      </c>
      <c r="O28" s="5">
        <f t="shared" si="2"/>
        <v>4.2057236428573654</v>
      </c>
      <c r="P28" s="5">
        <f t="shared" si="2"/>
        <v>4.7451431325644071</v>
      </c>
      <c r="Q28" s="5">
        <f t="shared" si="2"/>
        <v>4.6443457945550568</v>
      </c>
      <c r="R28" s="5">
        <f t="shared" si="2"/>
        <v>5.0362636466770283</v>
      </c>
      <c r="S28" s="5">
        <f t="shared" si="2"/>
        <v>5.542015158531167</v>
      </c>
      <c r="T28" s="5">
        <f t="shared" si="2"/>
        <v>4.7662164533382105</v>
      </c>
      <c r="U28" s="5">
        <f t="shared" si="2"/>
        <v>4.2499300682539252</v>
      </c>
      <c r="V28" s="5">
        <f t="shared" si="2"/>
        <v>4.7663556329338244</v>
      </c>
      <c r="W28" s="5">
        <f t="shared" si="2"/>
        <v>4.3489781737216928</v>
      </c>
    </row>
    <row r="29" spans="2:23" x14ac:dyDescent="0.2">
      <c r="B29" s="7">
        <v>-0.84325586845617484</v>
      </c>
      <c r="C29" s="4">
        <v>0.74993513159253911</v>
      </c>
      <c r="D29" s="4">
        <v>0.95882497014712709</v>
      </c>
      <c r="E29" s="4">
        <v>1.5051385529958723</v>
      </c>
      <c r="F29" s="4">
        <v>1.6193966325012097</v>
      </c>
      <c r="G29" s="4">
        <v>0.58567831449962438</v>
      </c>
      <c r="H29" s="2">
        <v>211</v>
      </c>
      <c r="I29" s="5">
        <f t="shared" ref="I29:W29" si="3">IF(I5="",0,MMULT($C29:$G29,I$20:I$24))+I$19+$B29</f>
        <v>5.2057870173645142</v>
      </c>
      <c r="J29" s="5">
        <f t="shared" si="3"/>
        <v>4.2173520510124893</v>
      </c>
      <c r="K29" s="5">
        <f t="shared" si="3"/>
        <v>4.0802492948292075</v>
      </c>
      <c r="L29" s="5">
        <f t="shared" si="3"/>
        <v>2.9063829468213953</v>
      </c>
      <c r="M29" s="5">
        <f t="shared" si="3"/>
        <v>4.9306072451726743</v>
      </c>
      <c r="N29" s="5">
        <f t="shared" si="3"/>
        <v>3.2338711280763919</v>
      </c>
      <c r="O29" s="5">
        <f t="shared" si="3"/>
        <v>3.7145751867727812</v>
      </c>
      <c r="P29" s="5">
        <f t="shared" si="3"/>
        <v>4.1724043700529521</v>
      </c>
      <c r="Q29" s="5">
        <f t="shared" si="3"/>
        <v>4.1186377203273361</v>
      </c>
      <c r="R29" s="5">
        <f t="shared" si="3"/>
        <v>-2.9913931707609454</v>
      </c>
      <c r="S29" s="5">
        <f t="shared" si="3"/>
        <v>3.3152361083652986</v>
      </c>
      <c r="T29" s="5">
        <f t="shared" si="3"/>
        <v>2.7568111592053972</v>
      </c>
      <c r="U29" s="5">
        <f t="shared" si="3"/>
        <v>4.8178168973465807</v>
      </c>
      <c r="V29" s="5">
        <f t="shared" si="3"/>
        <v>3.028187880324829</v>
      </c>
      <c r="W29" s="5">
        <f t="shared" si="3"/>
        <v>-2.2387335885900592</v>
      </c>
    </row>
    <row r="30" spans="2:23" x14ac:dyDescent="0.2">
      <c r="B30" s="7">
        <v>0.26354000007305428</v>
      </c>
      <c r="C30" s="4">
        <v>-5.9083461262814108E-2</v>
      </c>
      <c r="D30" s="4">
        <v>1.8732847688923926</v>
      </c>
      <c r="E30" s="4">
        <v>2.2881955041143116</v>
      </c>
      <c r="F30" s="4">
        <v>-0.66853729283982766</v>
      </c>
      <c r="G30" s="4">
        <v>-0.18352662361207045</v>
      </c>
      <c r="H30" s="2">
        <v>212</v>
      </c>
      <c r="I30" s="5">
        <f t="shared" ref="I30:W30" si="4">IF(I6="",0,MMULT($C30:$G30,I$20:I$24))+I$19+$B30</f>
        <v>2.2499256957330722</v>
      </c>
      <c r="J30" s="5">
        <f t="shared" si="4"/>
        <v>-1.7471937327854592</v>
      </c>
      <c r="K30" s="5">
        <f t="shared" si="4"/>
        <v>1.8877405550161681</v>
      </c>
      <c r="L30" s="5">
        <f t="shared" si="4"/>
        <v>4.5668428709737068</v>
      </c>
      <c r="M30" s="5">
        <f t="shared" si="4"/>
        <v>-0.84224003180132745</v>
      </c>
      <c r="N30" s="5">
        <f t="shared" si="4"/>
        <v>4.2010191317332488</v>
      </c>
      <c r="O30" s="5">
        <f t="shared" si="4"/>
        <v>2.2233290756963724</v>
      </c>
      <c r="P30" s="5">
        <f t="shared" si="4"/>
        <v>1.9397100416889554</v>
      </c>
      <c r="Q30" s="5">
        <f t="shared" si="4"/>
        <v>4.9443141812269182</v>
      </c>
      <c r="R30" s="5">
        <f t="shared" si="4"/>
        <v>4.416220630553787</v>
      </c>
      <c r="S30" s="5">
        <f t="shared" si="4"/>
        <v>3.2164733503371967</v>
      </c>
      <c r="T30" s="5">
        <f t="shared" si="4"/>
        <v>3.8315495078565625</v>
      </c>
      <c r="U30" s="5">
        <f t="shared" si="4"/>
        <v>4.2392861463131171</v>
      </c>
      <c r="V30" s="5">
        <f t="shared" si="4"/>
        <v>2.7793947698244241</v>
      </c>
      <c r="W30" s="5">
        <f t="shared" si="4"/>
        <v>2.4364073635507313</v>
      </c>
    </row>
    <row r="31" spans="2:23" x14ac:dyDescent="0.2">
      <c r="B31" s="7">
        <v>-0.58804131022985784</v>
      </c>
      <c r="C31" s="4">
        <v>1.080417654063617</v>
      </c>
      <c r="D31" s="4">
        <v>1.6651585428382376</v>
      </c>
      <c r="E31" s="4">
        <v>0.45221401243066528</v>
      </c>
      <c r="F31" s="4">
        <v>0.62049398994667582</v>
      </c>
      <c r="G31" s="4">
        <v>1.07763075452631</v>
      </c>
      <c r="H31" s="2">
        <v>293</v>
      </c>
      <c r="I31" s="5">
        <f t="shared" ref="I31:W31" si="5">IF(I7="",0,MMULT($C31:$G31,I$20:I$24))+I$19+$B31</f>
        <v>2.8258619223361268</v>
      </c>
      <c r="J31" s="5">
        <f t="shared" si="5"/>
        <v>-2.5987750430883714</v>
      </c>
      <c r="K31" s="5">
        <f t="shared" si="5"/>
        <v>4.1070864595393175</v>
      </c>
      <c r="L31" s="5">
        <f t="shared" si="5"/>
        <v>3.9722557329254937</v>
      </c>
      <c r="M31" s="5">
        <f t="shared" si="5"/>
        <v>4.2218017639466972</v>
      </c>
      <c r="N31" s="5">
        <f t="shared" si="5"/>
        <v>2.9619508144907249</v>
      </c>
      <c r="O31" s="5">
        <f t="shared" si="5"/>
        <v>-2.2802240934453684</v>
      </c>
      <c r="P31" s="5">
        <f t="shared" si="5"/>
        <v>3.2359590950435897</v>
      </c>
      <c r="Q31" s="5">
        <f t="shared" si="5"/>
        <v>4.1635460114269325</v>
      </c>
      <c r="R31" s="5">
        <f t="shared" si="5"/>
        <v>4.274156140894922</v>
      </c>
      <c r="S31" s="5">
        <f t="shared" si="5"/>
        <v>4.3925135294237716</v>
      </c>
      <c r="T31" s="5">
        <f t="shared" si="5"/>
        <v>3.8951614146034772</v>
      </c>
      <c r="U31" s="5">
        <f t="shared" si="5"/>
        <v>4.3386935805234632</v>
      </c>
      <c r="V31" s="5">
        <f t="shared" si="5"/>
        <v>3.6064306457574031</v>
      </c>
      <c r="W31" s="5">
        <f t="shared" si="5"/>
        <v>-1.9835190303637424</v>
      </c>
    </row>
    <row r="32" spans="2:23" x14ac:dyDescent="0.2">
      <c r="B32" s="7">
        <v>-0.44787592541184934</v>
      </c>
      <c r="C32" s="4">
        <v>1.4427045517284682</v>
      </c>
      <c r="D32" s="4">
        <v>0.85730759935698597</v>
      </c>
      <c r="E32" s="4">
        <v>0.14158127830278569</v>
      </c>
      <c r="F32" s="4">
        <v>2.6160628883315984</v>
      </c>
      <c r="G32" s="4">
        <v>0.12240517880077321</v>
      </c>
      <c r="H32" s="2">
        <v>310</v>
      </c>
      <c r="I32" s="5">
        <f t="shared" ref="I32:W32" si="6">IF(I8="",0,MMULT($C32:$G32,I$20:I$24))+I$19+$B32</f>
        <v>3.4047736585303161</v>
      </c>
      <c r="J32" s="5">
        <f t="shared" si="6"/>
        <v>2.9946903341835949</v>
      </c>
      <c r="K32" s="5">
        <f t="shared" si="6"/>
        <v>5.046468270033647</v>
      </c>
      <c r="L32" s="5">
        <f t="shared" si="6"/>
        <v>4.9634724635679603</v>
      </c>
      <c r="M32" s="5">
        <f t="shared" si="6"/>
        <v>4.7087237969716371</v>
      </c>
      <c r="N32" s="5">
        <f t="shared" si="6"/>
        <v>4.3145598731659929</v>
      </c>
      <c r="O32" s="5">
        <f t="shared" si="6"/>
        <v>2.4134691663464145</v>
      </c>
      <c r="P32" s="5">
        <f t="shared" si="6"/>
        <v>4.3104769674105547</v>
      </c>
      <c r="Q32" s="5">
        <f t="shared" si="6"/>
        <v>3.8057565617306395</v>
      </c>
      <c r="R32" s="5">
        <f t="shared" si="6"/>
        <v>3.4467073466107232</v>
      </c>
      <c r="S32" s="5">
        <f t="shared" si="6"/>
        <v>4.0978067824750175</v>
      </c>
      <c r="T32" s="5">
        <f t="shared" si="6"/>
        <v>3.7070492487188309</v>
      </c>
      <c r="U32" s="5">
        <f t="shared" si="6"/>
        <v>3.9970886942216906</v>
      </c>
      <c r="V32" s="5">
        <f t="shared" si="6"/>
        <v>3.8748010880197139</v>
      </c>
      <c r="W32" s="5">
        <f t="shared" si="6"/>
        <v>3.4110659475567271</v>
      </c>
    </row>
    <row r="33" spans="2:23" x14ac:dyDescent="0.2">
      <c r="B33" s="7">
        <v>-0.79995898203800087</v>
      </c>
      <c r="C33" s="4">
        <v>1.1517038149707193</v>
      </c>
      <c r="D33" s="4">
        <v>1.0087922118280555</v>
      </c>
      <c r="E33" s="4">
        <v>1.3284376027799294</v>
      </c>
      <c r="F33" s="4">
        <v>1.8163260753997827</v>
      </c>
      <c r="G33" s="4">
        <v>0.65267146791860742</v>
      </c>
      <c r="H33" s="2">
        <v>379</v>
      </c>
      <c r="I33" s="5">
        <f t="shared" ref="I33:W33" si="7">IF(I9="",0,MMULT($C33:$G33,I$20:I$24))+I$19+$B33</f>
        <v>4.7060119763944961</v>
      </c>
      <c r="J33" s="5">
        <f t="shared" si="7"/>
        <v>4.8932399827753024</v>
      </c>
      <c r="K33" s="5">
        <f t="shared" si="7"/>
        <v>4.7375308977124284</v>
      </c>
      <c r="L33" s="5">
        <f t="shared" si="7"/>
        <v>3.7915690394861747</v>
      </c>
      <c r="M33" s="5">
        <f t="shared" si="7"/>
        <v>-1.9057390139123827</v>
      </c>
      <c r="N33" s="5">
        <f t="shared" si="7"/>
        <v>3.9074390997862651</v>
      </c>
      <c r="O33" s="5">
        <f t="shared" si="7"/>
        <v>4.4007747395597505</v>
      </c>
      <c r="P33" s="5">
        <f t="shared" si="7"/>
        <v>4.4417975091009954</v>
      </c>
      <c r="Q33" s="5">
        <f t="shared" si="7"/>
        <v>4.0082478451641261</v>
      </c>
      <c r="R33" s="5">
        <f t="shared" si="7"/>
        <v>3.9912071549941834</v>
      </c>
      <c r="S33" s="5">
        <f t="shared" si="7"/>
        <v>-3.9550368204168018</v>
      </c>
      <c r="T33" s="5">
        <f t="shared" si="7"/>
        <v>3.3779195959655097</v>
      </c>
      <c r="U33" s="5">
        <f t="shared" si="7"/>
        <v>5.174778331212865</v>
      </c>
      <c r="V33" s="5">
        <f t="shared" si="7"/>
        <v>3.7144080711258574</v>
      </c>
      <c r="W33" s="5">
        <f t="shared" si="7"/>
        <v>4.8528778943178619</v>
      </c>
    </row>
    <row r="34" spans="2:23" x14ac:dyDescent="0.2">
      <c r="B34" s="7">
        <v>-0.53469000614587059</v>
      </c>
      <c r="C34" s="4">
        <v>1.8204320007992341</v>
      </c>
      <c r="D34" s="4">
        <v>0.39339569334156915</v>
      </c>
      <c r="E34" s="4">
        <v>0.50306453591478306</v>
      </c>
      <c r="F34" s="4">
        <v>2.1503496256255112</v>
      </c>
      <c r="G34" s="4">
        <v>0.71612237403275325</v>
      </c>
      <c r="H34" s="2">
        <v>451</v>
      </c>
      <c r="I34" s="5">
        <f t="shared" ref="I34:W34" si="8">IF(I10="",0,MMULT($C34:$G34,I$20:I$24))+I$19+$B34</f>
        <v>3.9532331541502881</v>
      </c>
      <c r="J34" s="5">
        <f t="shared" si="8"/>
        <v>4.9471167220812573</v>
      </c>
      <c r="K34" s="5">
        <f t="shared" si="8"/>
        <v>3.7179295543089887</v>
      </c>
      <c r="L34" s="5">
        <f t="shared" si="8"/>
        <v>4.3393419626129468</v>
      </c>
      <c r="M34" s="5">
        <f t="shared" si="8"/>
        <v>4.2370007026111933</v>
      </c>
      <c r="N34" s="5">
        <f t="shared" si="8"/>
        <v>4.5079462455555053</v>
      </c>
      <c r="O34" s="5">
        <f t="shared" si="8"/>
        <v>4.7585045190591639</v>
      </c>
      <c r="P34" s="5">
        <f t="shared" si="8"/>
        <v>4.8480910585203185</v>
      </c>
      <c r="Q34" s="5">
        <f t="shared" si="8"/>
        <v>3.8284415117156207</v>
      </c>
      <c r="R34" s="5">
        <f t="shared" si="8"/>
        <v>3.7685951182407305</v>
      </c>
      <c r="S34" s="5">
        <f t="shared" si="8"/>
        <v>4.1562876568710703</v>
      </c>
      <c r="T34" s="5">
        <f t="shared" si="8"/>
        <v>4.1025815805267207</v>
      </c>
      <c r="U34" s="5">
        <f t="shared" si="8"/>
        <v>2.1147855022886848</v>
      </c>
      <c r="V34" s="5">
        <f t="shared" si="8"/>
        <v>4.2205065232293544</v>
      </c>
      <c r="W34" s="5">
        <f t="shared" si="8"/>
        <v>4.9995326231038808</v>
      </c>
    </row>
    <row r="35" spans="2:23" x14ac:dyDescent="0.2">
      <c r="B35" s="7">
        <v>-1.4302693816604586</v>
      </c>
      <c r="C35" s="4">
        <v>1.4138893034252922</v>
      </c>
      <c r="D35" s="4">
        <v>1.0608206909224502</v>
      </c>
      <c r="E35" s="4">
        <v>0.58210939647795168</v>
      </c>
      <c r="F35" s="4">
        <v>1.1721903578489801</v>
      </c>
      <c r="G35" s="4">
        <v>1.2847480874388417</v>
      </c>
      <c r="H35" s="2">
        <v>467</v>
      </c>
      <c r="I35" s="5">
        <f t="shared" ref="I35:W35" si="9">IF(I11="",0,MMULT($C35:$G35,I$20:I$24))+I$19+$B35</f>
        <v>3.3136206936306039</v>
      </c>
      <c r="J35" s="5">
        <f t="shared" si="9"/>
        <v>3.6965381910887896</v>
      </c>
      <c r="K35" s="5">
        <f t="shared" si="9"/>
        <v>3.2443521507756055</v>
      </c>
      <c r="L35" s="5">
        <f t="shared" si="9"/>
        <v>2.7857493234239676</v>
      </c>
      <c r="M35" s="5">
        <f t="shared" si="9"/>
        <v>-2.5360494135348404</v>
      </c>
      <c r="N35" s="5">
        <f t="shared" si="9"/>
        <v>-0.23865021266829056</v>
      </c>
      <c r="O35" s="5">
        <f t="shared" si="9"/>
        <v>3.2365191960516206</v>
      </c>
      <c r="P35" s="5">
        <f t="shared" si="9"/>
        <v>3.5071734789295022</v>
      </c>
      <c r="Q35" s="5">
        <f t="shared" si="9"/>
        <v>3.362118936783391</v>
      </c>
      <c r="R35" s="5">
        <f t="shared" si="9"/>
        <v>3.2668387170660722</v>
      </c>
      <c r="S35" s="5">
        <f t="shared" si="9"/>
        <v>3.5917178751325238</v>
      </c>
      <c r="T35" s="5">
        <f t="shared" si="9"/>
        <v>3.133300567591661</v>
      </c>
      <c r="U35" s="5">
        <f t="shared" si="9"/>
        <v>2.7717705357805809</v>
      </c>
      <c r="V35" s="5">
        <f t="shared" si="9"/>
        <v>3.1550410442312637</v>
      </c>
      <c r="W35" s="5">
        <f t="shared" si="9"/>
        <v>3.4390825814060335</v>
      </c>
    </row>
    <row r="36" spans="2:23" x14ac:dyDescent="0.2">
      <c r="B36" s="7">
        <v>-0.72736660850406165</v>
      </c>
      <c r="C36" s="4">
        <v>0.93114249659297921</v>
      </c>
      <c r="D36" s="4">
        <v>1.6239821659708027</v>
      </c>
      <c r="E36" s="4">
        <v>1.172718668049588</v>
      </c>
      <c r="F36" s="4">
        <v>-4.519269206829267E-2</v>
      </c>
      <c r="G36" s="4">
        <v>1.9363832652872452</v>
      </c>
      <c r="H36" s="2">
        <v>508</v>
      </c>
      <c r="I36" s="5">
        <f t="shared" ref="I36:W36" si="10">IF(I12="",0,MMULT($C36:$G36,I$20:I$24))+I$19+$B36</f>
        <v>4.8084210983685463</v>
      </c>
      <c r="J36" s="5">
        <f t="shared" si="10"/>
        <v>4.9232886680123009</v>
      </c>
      <c r="K36" s="5">
        <f t="shared" si="10"/>
        <v>3.9631109726757114</v>
      </c>
      <c r="L36" s="5">
        <f t="shared" si="10"/>
        <v>2.5209029295660463</v>
      </c>
      <c r="M36" s="5">
        <f t="shared" si="10"/>
        <v>4.8370821615259691</v>
      </c>
      <c r="N36" s="5">
        <f t="shared" si="10"/>
        <v>2.2851045954889737</v>
      </c>
      <c r="O36" s="5">
        <f t="shared" si="10"/>
        <v>4.3366160159414555</v>
      </c>
      <c r="P36" s="5">
        <f t="shared" si="10"/>
        <v>3.9347384089165067</v>
      </c>
      <c r="Q36" s="5">
        <f t="shared" si="10"/>
        <v>4.6266394857869244</v>
      </c>
      <c r="R36" s="5">
        <f t="shared" si="10"/>
        <v>4.5140910698795036</v>
      </c>
      <c r="S36" s="5">
        <f t="shared" si="10"/>
        <v>4.6072694357621682</v>
      </c>
      <c r="T36" s="5">
        <f t="shared" si="10"/>
        <v>3.7421795165742391</v>
      </c>
      <c r="U36" s="5">
        <f t="shared" si="10"/>
        <v>4.9814147472205068</v>
      </c>
      <c r="V36" s="5">
        <f t="shared" si="10"/>
        <v>3.6861879251339924</v>
      </c>
      <c r="W36" s="5">
        <f t="shared" si="10"/>
        <v>4.2363055742827047</v>
      </c>
    </row>
    <row r="37" spans="2:23" x14ac:dyDescent="0.2">
      <c r="B37" s="7">
        <v>1.430384009752153</v>
      </c>
      <c r="C37" s="4">
        <v>-0.30731650730243948</v>
      </c>
      <c r="D37" s="4">
        <v>0.49860479852037903</v>
      </c>
      <c r="E37" s="4">
        <v>2.6056839265796459</v>
      </c>
      <c r="F37" s="4">
        <v>0.37761850281769993</v>
      </c>
      <c r="G37" s="4">
        <v>8.8841408499935617E-2</v>
      </c>
      <c r="H37" s="2">
        <v>546</v>
      </c>
      <c r="I37" s="5">
        <f t="shared" ref="I37:W37" si="11">IF(I13="",0,MMULT($C37:$G37,I$20:I$24))+I$19+$B37</f>
        <v>4.0642947292776554</v>
      </c>
      <c r="J37" s="5">
        <f t="shared" si="11"/>
        <v>4.9417433930596317</v>
      </c>
      <c r="K37" s="5">
        <f t="shared" si="11"/>
        <v>2.1537814453950888</v>
      </c>
      <c r="L37" s="5">
        <f t="shared" si="11"/>
        <v>2.9781261586129295</v>
      </c>
      <c r="M37" s="5">
        <f t="shared" si="11"/>
        <v>4.8430731675963576</v>
      </c>
      <c r="N37" s="5">
        <f t="shared" si="11"/>
        <v>2.622003178744321</v>
      </c>
      <c r="O37" s="5">
        <f t="shared" si="11"/>
        <v>5.0267569058967219</v>
      </c>
      <c r="P37" s="5">
        <f t="shared" si="11"/>
        <v>5.0805627918766092</v>
      </c>
      <c r="Q37" s="5">
        <f t="shared" si="11"/>
        <v>5.7244830711920311</v>
      </c>
      <c r="R37" s="5">
        <f t="shared" si="11"/>
        <v>2.6174883251115117</v>
      </c>
      <c r="S37" s="5">
        <f t="shared" si="11"/>
        <v>1.9139823864974965</v>
      </c>
      <c r="T37" s="5">
        <f t="shared" si="11"/>
        <v>3.6500353194023996</v>
      </c>
      <c r="U37" s="5">
        <f t="shared" si="11"/>
        <v>3.5024494470456888</v>
      </c>
      <c r="V37" s="5">
        <f t="shared" si="11"/>
        <v>3.2197230959906626</v>
      </c>
      <c r="W37" s="5">
        <f t="shared" si="11"/>
        <v>5.0797503656929095</v>
      </c>
    </row>
    <row r="38" spans="2:23" x14ac:dyDescent="0.2">
      <c r="B38" s="7">
        <v>-2.1415127297918799</v>
      </c>
      <c r="C38" s="4">
        <v>2.0472838603879442</v>
      </c>
      <c r="D38" s="4">
        <v>0.87859208045197623</v>
      </c>
      <c r="E38" s="4">
        <v>1.5956115120572556</v>
      </c>
      <c r="F38" s="4">
        <v>2.0850784083634624</v>
      </c>
      <c r="G38" s="4">
        <v>0.13766660664107525</v>
      </c>
      <c r="H38" s="2">
        <v>563</v>
      </c>
      <c r="I38" s="5">
        <f t="shared" ref="I38:W38" si="12">IF(I14="",0,MMULT($C38:$G38,I$20:I$24))+I$19+$B38</f>
        <v>0.96453840198868379</v>
      </c>
      <c r="J38" s="5">
        <f t="shared" si="12"/>
        <v>5.018408165502092</v>
      </c>
      <c r="K38" s="5">
        <f t="shared" si="12"/>
        <v>3.2081504261859424</v>
      </c>
      <c r="L38" s="5">
        <f t="shared" si="12"/>
        <v>4.94545603993806</v>
      </c>
      <c r="M38" s="5">
        <f t="shared" si="12"/>
        <v>3.811003466117584</v>
      </c>
      <c r="N38" s="5">
        <f t="shared" si="12"/>
        <v>5.0165105387745452</v>
      </c>
      <c r="O38" s="5">
        <f t="shared" si="12"/>
        <v>5.0231475821178195</v>
      </c>
      <c r="P38" s="5">
        <f t="shared" si="12"/>
        <v>-0.46534268817597879</v>
      </c>
      <c r="Q38" s="5">
        <f t="shared" si="12"/>
        <v>1.9949892903207607</v>
      </c>
      <c r="R38" s="5">
        <f t="shared" si="12"/>
        <v>4.9278064278185099</v>
      </c>
      <c r="S38" s="5">
        <f t="shared" si="12"/>
        <v>4.949285230950319</v>
      </c>
      <c r="T38" s="5">
        <f t="shared" si="12"/>
        <v>3.417254942578654</v>
      </c>
      <c r="U38" s="5">
        <f t="shared" si="12"/>
        <v>3.0440319642809763</v>
      </c>
      <c r="V38" s="5">
        <f t="shared" si="12"/>
        <v>3.5703831437359037</v>
      </c>
      <c r="W38" s="5">
        <f t="shared" si="12"/>
        <v>5.1098206856785966</v>
      </c>
    </row>
    <row r="39" spans="2:23" x14ac:dyDescent="0.2">
      <c r="B39" s="7">
        <v>-0.65663721721860768</v>
      </c>
      <c r="C39" s="4">
        <v>0.84223497224122745</v>
      </c>
      <c r="D39" s="4">
        <v>0.98547801339338426</v>
      </c>
      <c r="E39" s="4">
        <v>1.7683822156827429</v>
      </c>
      <c r="F39" s="4">
        <v>1.2621278280668158</v>
      </c>
      <c r="G39" s="4">
        <v>0.41554198786861296</v>
      </c>
      <c r="H39" s="2">
        <v>579</v>
      </c>
      <c r="I39" s="5">
        <f t="shared" ref="I39:W39" si="13">IF(I15="",0,MMULT($C39:$G39,I$20:I$24))+I$19+$B39</f>
        <v>4.3903654970200163</v>
      </c>
      <c r="J39" s="5">
        <f t="shared" si="13"/>
        <v>4.5110809616586964</v>
      </c>
      <c r="K39" s="5">
        <f t="shared" si="13"/>
        <v>3.4762146050591678</v>
      </c>
      <c r="L39" s="5">
        <f t="shared" si="13"/>
        <v>3.5843798045229587</v>
      </c>
      <c r="M39" s="5">
        <f t="shared" si="13"/>
        <v>4.6281243856232175</v>
      </c>
      <c r="N39" s="5">
        <f t="shared" si="13"/>
        <v>3.9513791319437779</v>
      </c>
      <c r="O39" s="5">
        <f t="shared" si="13"/>
        <v>4.2547755964069118</v>
      </c>
      <c r="P39" s="5">
        <f t="shared" si="13"/>
        <v>3.9025196162167717</v>
      </c>
      <c r="Q39" s="5">
        <f t="shared" si="13"/>
        <v>4.1381104119356484</v>
      </c>
      <c r="R39" s="5">
        <f t="shared" si="13"/>
        <v>3.6898112658230744</v>
      </c>
      <c r="S39" s="5">
        <f t="shared" si="13"/>
        <v>3.6489720613077949</v>
      </c>
      <c r="T39" s="5">
        <f t="shared" si="13"/>
        <v>3.2543712115075545</v>
      </c>
      <c r="U39" s="5">
        <f t="shared" si="13"/>
        <v>4.2742248402011978</v>
      </c>
      <c r="V39" s="5">
        <f t="shared" si="13"/>
        <v>3.2734178481234766</v>
      </c>
      <c r="W39" s="5">
        <f t="shared" si="13"/>
        <v>4.5246257011533473</v>
      </c>
    </row>
    <row r="40" spans="2:23" ht="16" thickBot="1" x14ac:dyDescent="0.25">
      <c r="B40" s="8">
        <v>-1.5913018927279535E-3</v>
      </c>
      <c r="C40" s="4">
        <v>1.6176553985429889</v>
      </c>
      <c r="D40" s="4">
        <v>1.2801204970963505</v>
      </c>
      <c r="E40" s="4">
        <v>7.1410235600359945E-2</v>
      </c>
      <c r="F40" s="4">
        <v>-0.4323589375735658</v>
      </c>
      <c r="G40" s="4">
        <v>2.4758159995111368</v>
      </c>
      <c r="H40" s="2">
        <v>623</v>
      </c>
      <c r="I40" s="5">
        <f t="shared" ref="I40:W40" si="14">IF(I16="",0,MMULT($C40:$G40,I$20:I$24))+I$19+$B40</f>
        <v>2.6323194176327744</v>
      </c>
      <c r="J40" s="5">
        <f t="shared" si="14"/>
        <v>5.1107663866611004</v>
      </c>
      <c r="K40" s="5">
        <f t="shared" si="14"/>
        <v>3.0181504199219509</v>
      </c>
      <c r="L40" s="5">
        <f t="shared" si="14"/>
        <v>3.2541191594048966</v>
      </c>
      <c r="M40" s="5">
        <f t="shared" si="14"/>
        <v>-1.1073713337671098</v>
      </c>
      <c r="N40" s="5">
        <f t="shared" si="14"/>
        <v>2.7399147123262373</v>
      </c>
      <c r="O40" s="5">
        <f t="shared" si="14"/>
        <v>4.7972042722004646</v>
      </c>
      <c r="P40" s="5">
        <f t="shared" si="14"/>
        <v>1.6745787397231731</v>
      </c>
      <c r="Q40" s="5">
        <f t="shared" si="14"/>
        <v>5.014579481110772</v>
      </c>
      <c r="R40" s="5">
        <f t="shared" si="14"/>
        <v>5.0076577298556231</v>
      </c>
      <c r="S40" s="5">
        <f t="shared" si="14"/>
        <v>4.9359051597336085</v>
      </c>
      <c r="T40" s="5">
        <f t="shared" si="14"/>
        <v>5.1776286729279173</v>
      </c>
      <c r="U40" s="5">
        <f t="shared" si="14"/>
        <v>1.9717366881665876</v>
      </c>
      <c r="V40" s="5">
        <f t="shared" si="14"/>
        <v>4.672969976352376</v>
      </c>
      <c r="W40" s="5">
        <f t="shared" si="14"/>
        <v>4.3015547388520092</v>
      </c>
    </row>
    <row r="42" spans="2:23" x14ac:dyDescent="0.2">
      <c r="W42" s="5">
        <f>SQRT(SUMXMY2(I2:W16,I26:W40)/COUNT(I2:W16))</f>
        <v>0.31946741355862779</v>
      </c>
    </row>
  </sheetData>
  <mergeCells count="1">
    <mergeCell ref="B23:B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Z210"/>
  <sheetViews>
    <sheetView zoomScale="120" zoomScaleNormal="120" workbookViewId="0">
      <pane ySplit="1" topLeftCell="A2" activePane="bottomLeft" state="frozen"/>
      <selection pane="bottomLeft" activeCell="G52" sqref="G52"/>
    </sheetView>
  </sheetViews>
  <sheetFormatPr baseColWidth="10" defaultColWidth="8.83203125" defaultRowHeight="15" x14ac:dyDescent="0.2"/>
  <cols>
    <col min="1" max="1" width="3.1640625" bestFit="1" customWidth="1"/>
    <col min="3" max="7" width="4.6640625" customWidth="1"/>
    <col min="9" max="9" width="5.83203125" bestFit="1" customWidth="1"/>
    <col min="10" max="10" width="7.33203125" bestFit="1" customWidth="1"/>
    <col min="11" max="11" width="5.5" bestFit="1" customWidth="1"/>
    <col min="12" max="12" width="7.1640625" bestFit="1" customWidth="1"/>
    <col min="13" max="17" width="4.6640625" customWidth="1"/>
    <col min="19" max="23" width="4.6640625" customWidth="1"/>
    <col min="26" max="26" width="4.5" customWidth="1"/>
  </cols>
  <sheetData>
    <row r="1" spans="1:26" ht="16" thickBot="1" x14ac:dyDescent="0.25">
      <c r="I1" s="49" t="s">
        <v>14</v>
      </c>
      <c r="J1" s="50"/>
      <c r="K1" s="51"/>
      <c r="M1" s="16" t="s">
        <v>11</v>
      </c>
      <c r="N1" s="17"/>
      <c r="O1" s="17"/>
      <c r="P1" s="17"/>
      <c r="Q1" s="18"/>
      <c r="S1" s="16" t="s">
        <v>12</v>
      </c>
      <c r="T1" s="17"/>
      <c r="U1" s="17"/>
      <c r="V1" s="17"/>
      <c r="W1" s="18"/>
    </row>
    <row r="2" spans="1:26" ht="16" thickBot="1" x14ac:dyDescent="0.25">
      <c r="B2" s="16" t="s">
        <v>7</v>
      </c>
      <c r="C2" s="33" t="s">
        <v>9</v>
      </c>
      <c r="D2" s="17"/>
      <c r="E2" s="17"/>
      <c r="F2" s="17"/>
      <c r="G2" s="18"/>
      <c r="I2" s="27" t="s">
        <v>1</v>
      </c>
      <c r="J2" s="28" t="s">
        <v>0</v>
      </c>
      <c r="K2" s="28" t="s">
        <v>5</v>
      </c>
      <c r="L2" s="32" t="s">
        <v>10</v>
      </c>
      <c r="M2" s="31">
        <v>1</v>
      </c>
      <c r="N2" s="29">
        <v>2</v>
      </c>
      <c r="O2" s="29">
        <v>3</v>
      </c>
      <c r="P2" s="29">
        <v>4</v>
      </c>
      <c r="Q2" s="30">
        <v>5</v>
      </c>
      <c r="R2" s="28" t="s">
        <v>13</v>
      </c>
      <c r="S2" s="31">
        <v>1</v>
      </c>
      <c r="T2" s="29">
        <v>2</v>
      </c>
      <c r="U2" s="29">
        <v>3</v>
      </c>
      <c r="V2" s="29">
        <v>4</v>
      </c>
      <c r="W2" s="30">
        <v>5</v>
      </c>
      <c r="X2" s="14" t="s">
        <v>15</v>
      </c>
      <c r="Y2" s="14" t="s">
        <v>16</v>
      </c>
      <c r="Z2" s="14"/>
    </row>
    <row r="3" spans="1:26" x14ac:dyDescent="0.2">
      <c r="A3" s="14" t="s">
        <v>17</v>
      </c>
      <c r="B3" s="34" t="s">
        <v>6</v>
      </c>
      <c r="C3" s="35"/>
      <c r="D3" s="35"/>
      <c r="E3" s="35"/>
      <c r="F3" s="35"/>
      <c r="G3" s="36"/>
      <c r="H3" s="12"/>
      <c r="I3" s="55">
        <v>14</v>
      </c>
      <c r="J3" s="56">
        <v>417</v>
      </c>
      <c r="K3" s="59">
        <v>2</v>
      </c>
      <c r="L3" s="46">
        <f>MATCH(I3,$B$4:$B$18)</f>
        <v>1</v>
      </c>
      <c r="M3" s="45">
        <f ca="1">OFFSET($B$3,$L3,M$2)</f>
        <v>-0.1513892925109166</v>
      </c>
      <c r="N3" s="39">
        <f t="shared" ref="N3:Q18" ca="1" si="0">OFFSET($B$3,$L3,N$2)</f>
        <v>-0.88006943352712397</v>
      </c>
      <c r="O3" s="39">
        <f t="shared" ca="1" si="0"/>
        <v>-0.83654898936845079</v>
      </c>
      <c r="P3" s="39">
        <f t="shared" ca="1" si="0"/>
        <v>-1.7541053767403869</v>
      </c>
      <c r="Q3" s="40">
        <f t="shared" ca="1" si="0"/>
        <v>1.9399516630386164</v>
      </c>
      <c r="R3" s="17">
        <f>MATCH(J3,$B$22:$B$36)</f>
        <v>14</v>
      </c>
      <c r="S3" s="45">
        <f ca="1">OFFSET($B$21,$R3,S$2)</f>
        <v>1.6632584546517004</v>
      </c>
      <c r="T3" s="39">
        <f t="shared" ref="T3:W18" ca="1" si="1">OFFSET($B$21,$R3,T$2)</f>
        <v>0.66418293481052104</v>
      </c>
      <c r="U3" s="39">
        <f t="shared" ca="1" si="1"/>
        <v>0.57133354005715187</v>
      </c>
      <c r="V3" s="39">
        <f t="shared" ca="1" si="1"/>
        <v>0.46227936802509773</v>
      </c>
      <c r="W3" s="40">
        <f t="shared" ca="1" si="1"/>
        <v>0.46760677914286375</v>
      </c>
      <c r="X3" s="54">
        <f ca="1">SUMPRODUCT(M3:Q3,S3:W3)</f>
        <v>-1.2180272915993513</v>
      </c>
      <c r="Y3" s="54">
        <f ca="1">(K3-X3)^2</f>
        <v>10.355699649478256</v>
      </c>
      <c r="Z3" s="52"/>
    </row>
    <row r="4" spans="1:26" x14ac:dyDescent="0.2">
      <c r="A4">
        <v>1</v>
      </c>
      <c r="B4" s="37">
        <v>14</v>
      </c>
      <c r="C4" s="53">
        <f>dotprod!C28</f>
        <v>-0.1513892925109166</v>
      </c>
      <c r="D4" s="53">
        <f>dotprod!D28</f>
        <v>-0.88006943352712397</v>
      </c>
      <c r="E4" s="53">
        <f>dotprod!E28</f>
        <v>-0.83654898936845079</v>
      </c>
      <c r="F4" s="53">
        <f>dotprod!F28</f>
        <v>-1.7541053767403869</v>
      </c>
      <c r="G4" s="53">
        <f>dotprod!G28</f>
        <v>1.9399516630386164</v>
      </c>
      <c r="H4" s="13"/>
      <c r="I4" s="19">
        <v>29</v>
      </c>
      <c r="J4" s="20">
        <v>417</v>
      </c>
      <c r="K4" s="60">
        <v>4</v>
      </c>
      <c r="L4" s="47">
        <f t="shared" ref="L4:L67" si="2">MATCH(I4,$B$4:$B$18)</f>
        <v>2</v>
      </c>
      <c r="M4" s="21">
        <f t="shared" ref="M4:Q66" ca="1" si="3">OFFSET($B$3,$L4,M$2)</f>
        <v>-0.40864194276818222</v>
      </c>
      <c r="N4" s="22">
        <f t="shared" ca="1" si="0"/>
        <v>-1.7002514525169874</v>
      </c>
      <c r="O4" s="22">
        <f t="shared" ca="1" si="0"/>
        <v>-0.2567547103136183</v>
      </c>
      <c r="P4" s="22">
        <f t="shared" ca="1" si="0"/>
        <v>-0.37966121863097313</v>
      </c>
      <c r="Q4" s="23">
        <f t="shared" ca="1" si="0"/>
        <v>0.90870269602491138</v>
      </c>
      <c r="R4" s="43">
        <f t="shared" ref="R4:R67" si="4">MATCH(J4,$B$22:$B$36)</f>
        <v>14</v>
      </c>
      <c r="S4" s="21">
        <f t="shared" ref="S4:W66" ca="1" si="5">OFFSET($B$21,$R4,S$2)</f>
        <v>1.6632584546517004</v>
      </c>
      <c r="T4" s="22">
        <f t="shared" ca="1" si="1"/>
        <v>0.66418293481052104</v>
      </c>
      <c r="U4" s="22">
        <f t="shared" ca="1" si="1"/>
        <v>0.57133354005715187</v>
      </c>
      <c r="V4" s="22">
        <f t="shared" ca="1" si="1"/>
        <v>0.46227936802509773</v>
      </c>
      <c r="W4" s="23">
        <f t="shared" ca="1" si="1"/>
        <v>0.46760677914286375</v>
      </c>
      <c r="X4" s="54">
        <f t="shared" ref="X4:X67" ca="1" si="6">SUMPRODUCT(M4:Q4,S4:W4)</f>
        <v>-1.7062417507786063</v>
      </c>
      <c r="Y4" s="54">
        <f t="shared" ref="Y4:Y67" ca="1" si="7">(K4-X4)^2</f>
        <v>32.561194918328887</v>
      </c>
      <c r="Z4" s="52"/>
    </row>
    <row r="5" spans="1:26" x14ac:dyDescent="0.2">
      <c r="A5">
        <f>A4+1</f>
        <v>2</v>
      </c>
      <c r="B5" s="37">
        <v>29</v>
      </c>
      <c r="C5" s="53">
        <f>dotprod!C29</f>
        <v>-0.40864194276818222</v>
      </c>
      <c r="D5" s="53">
        <f>dotprod!D29</f>
        <v>-1.7002514525169874</v>
      </c>
      <c r="E5" s="53">
        <f>dotprod!E29</f>
        <v>-0.2567547103136183</v>
      </c>
      <c r="F5" s="53">
        <f>dotprod!F29</f>
        <v>-0.37966121863097313</v>
      </c>
      <c r="G5" s="53">
        <f>dotprod!G29</f>
        <v>0.90870269602491138</v>
      </c>
      <c r="H5" s="13"/>
      <c r="I5" s="19">
        <v>72</v>
      </c>
      <c r="J5" s="20">
        <v>417</v>
      </c>
      <c r="K5" s="60">
        <v>5</v>
      </c>
      <c r="L5" s="47">
        <f t="shared" si="2"/>
        <v>3</v>
      </c>
      <c r="M5" s="21">
        <f t="shared" ca="1" si="3"/>
        <v>-1.3682827978903707</v>
      </c>
      <c r="N5" s="22">
        <f t="shared" ca="1" si="0"/>
        <v>-1.4207841877808005</v>
      </c>
      <c r="O5" s="22">
        <f t="shared" ca="1" si="0"/>
        <v>-0.36148767817240302</v>
      </c>
      <c r="P5" s="22">
        <f t="shared" ca="1" si="0"/>
        <v>-0.57787292365346632</v>
      </c>
      <c r="Q5" s="23">
        <f t="shared" ca="1" si="0"/>
        <v>1.3744414278377148</v>
      </c>
      <c r="R5" s="43">
        <f t="shared" si="4"/>
        <v>14</v>
      </c>
      <c r="S5" s="21">
        <f t="shared" ca="1" si="5"/>
        <v>1.6632584546517004</v>
      </c>
      <c r="T5" s="22">
        <f t="shared" ca="1" si="1"/>
        <v>0.66418293481052104</v>
      </c>
      <c r="U5" s="22">
        <f t="shared" ca="1" si="1"/>
        <v>0.57133354005715187</v>
      </c>
      <c r="V5" s="22">
        <f t="shared" ca="1" si="1"/>
        <v>0.46227936802509773</v>
      </c>
      <c r="W5" s="23">
        <f t="shared" ca="1" si="1"/>
        <v>0.46760677914286375</v>
      </c>
      <c r="X5" s="54">
        <f t="shared" ca="1" si="6"/>
        <v>-3.0504391791291843</v>
      </c>
      <c r="Y5" s="54">
        <f t="shared" ca="1" si="7"/>
        <v>64.809570976858183</v>
      </c>
      <c r="Z5" s="52"/>
    </row>
    <row r="6" spans="1:26" x14ac:dyDescent="0.2">
      <c r="A6">
        <f t="shared" ref="A6:A18" si="8">A5+1</f>
        <v>3</v>
      </c>
      <c r="B6" s="37">
        <v>72</v>
      </c>
      <c r="C6" s="53">
        <f>dotprod!C30</f>
        <v>-1.3682827978903707</v>
      </c>
      <c r="D6" s="53">
        <f>dotprod!D30</f>
        <v>-1.4207841877808005</v>
      </c>
      <c r="E6" s="53">
        <f>dotprod!E30</f>
        <v>-0.36148767817240302</v>
      </c>
      <c r="F6" s="53">
        <f>dotprod!F30</f>
        <v>-0.57787292365346632</v>
      </c>
      <c r="G6" s="53">
        <f>dotprod!G30</f>
        <v>1.3744414278377148</v>
      </c>
      <c r="H6" s="13"/>
      <c r="I6" s="19">
        <v>211</v>
      </c>
      <c r="J6" s="20">
        <v>417</v>
      </c>
      <c r="K6" s="60">
        <v>3</v>
      </c>
      <c r="L6" s="47">
        <f t="shared" si="2"/>
        <v>4</v>
      </c>
      <c r="M6" s="21">
        <f t="shared" ca="1" si="3"/>
        <v>-1.1586347585275487</v>
      </c>
      <c r="N6" s="22">
        <f t="shared" ca="1" si="0"/>
        <v>-0.48838713451138616</v>
      </c>
      <c r="O6" s="22">
        <f t="shared" ca="1" si="0"/>
        <v>-1.8114347918122073</v>
      </c>
      <c r="P6" s="22">
        <f t="shared" ca="1" si="0"/>
        <v>-0.37383911576397333</v>
      </c>
      <c r="Q6" s="23">
        <f t="shared" ca="1" si="0"/>
        <v>-3.8382091788599498E-2</v>
      </c>
      <c r="R6" s="43">
        <f t="shared" si="4"/>
        <v>14</v>
      </c>
      <c r="S6" s="21">
        <f t="shared" ca="1" si="5"/>
        <v>1.6632584546517004</v>
      </c>
      <c r="T6" s="22">
        <f t="shared" ca="1" si="1"/>
        <v>0.66418293481052104</v>
      </c>
      <c r="U6" s="22">
        <f t="shared" ca="1" si="1"/>
        <v>0.57133354005715187</v>
      </c>
      <c r="V6" s="22">
        <f t="shared" ca="1" si="1"/>
        <v>0.46227936802509773</v>
      </c>
      <c r="W6" s="23">
        <f t="shared" ca="1" si="1"/>
        <v>0.46760677914286375</v>
      </c>
      <c r="X6" s="54">
        <f t="shared" ca="1" si="6"/>
        <v>-3.4771867469829716</v>
      </c>
      <c r="Y6" s="54">
        <f t="shared" ca="1" si="7"/>
        <v>41.953948155291847</v>
      </c>
      <c r="Z6" s="52"/>
    </row>
    <row r="7" spans="1:26" x14ac:dyDescent="0.2">
      <c r="A7">
        <f t="shared" si="8"/>
        <v>4</v>
      </c>
      <c r="B7" s="37">
        <v>211</v>
      </c>
      <c r="C7" s="53">
        <f>dotprod!C31</f>
        <v>-1.1586347585275487</v>
      </c>
      <c r="D7" s="53">
        <f>dotprod!D31</f>
        <v>-0.48838713451138616</v>
      </c>
      <c r="E7" s="53">
        <f>dotprod!E31</f>
        <v>-1.8114347918122073</v>
      </c>
      <c r="F7" s="53">
        <f>dotprod!F31</f>
        <v>-0.37383911576397333</v>
      </c>
      <c r="G7" s="53">
        <f>dotprod!G31</f>
        <v>-3.8382091788599498E-2</v>
      </c>
      <c r="H7" s="13"/>
      <c r="I7" s="19">
        <v>212</v>
      </c>
      <c r="J7" s="20">
        <v>417</v>
      </c>
      <c r="K7" s="60">
        <v>3</v>
      </c>
      <c r="L7" s="47">
        <f t="shared" si="2"/>
        <v>5</v>
      </c>
      <c r="M7" s="21">
        <f t="shared" ca="1" si="3"/>
        <v>-1.2387101772225619</v>
      </c>
      <c r="N7" s="22">
        <f t="shared" ca="1" si="0"/>
        <v>-1.1344526470907639</v>
      </c>
      <c r="O7" s="22">
        <f t="shared" ca="1" si="0"/>
        <v>-0.70660669171486745</v>
      </c>
      <c r="P7" s="22">
        <f t="shared" ca="1" si="0"/>
        <v>-1.6474634261628465</v>
      </c>
      <c r="Q7" s="23">
        <f t="shared" ca="1" si="0"/>
        <v>-7.0977633844857779E-2</v>
      </c>
      <c r="R7" s="43">
        <f t="shared" si="4"/>
        <v>14</v>
      </c>
      <c r="S7" s="21">
        <f t="shared" ca="1" si="5"/>
        <v>1.6632584546517004</v>
      </c>
      <c r="T7" s="22">
        <f t="shared" ca="1" si="1"/>
        <v>0.66418293481052104</v>
      </c>
      <c r="U7" s="22">
        <f t="shared" ca="1" si="1"/>
        <v>0.57133354005715187</v>
      </c>
      <c r="V7" s="22">
        <f t="shared" ca="1" si="1"/>
        <v>0.46227936802509773</v>
      </c>
      <c r="W7" s="23">
        <f t="shared" ca="1" si="1"/>
        <v>0.46760677914286375</v>
      </c>
      <c r="X7" s="54">
        <f t="shared" ca="1" si="6"/>
        <v>-4.0122653405267652</v>
      </c>
      <c r="Y7" s="54">
        <f t="shared" ca="1" si="7"/>
        <v>49.171865205952948</v>
      </c>
      <c r="Z7" s="52"/>
    </row>
    <row r="8" spans="1:26" x14ac:dyDescent="0.2">
      <c r="A8">
        <f t="shared" si="8"/>
        <v>5</v>
      </c>
      <c r="B8" s="37">
        <v>212</v>
      </c>
      <c r="C8" s="53">
        <f>dotprod!C32</f>
        <v>-1.2387101772225619</v>
      </c>
      <c r="D8" s="53">
        <f>dotprod!D32</f>
        <v>-1.1344526470907639</v>
      </c>
      <c r="E8" s="53">
        <f>dotprod!E32</f>
        <v>-0.70660669171486745</v>
      </c>
      <c r="F8" s="53">
        <f>dotprod!F32</f>
        <v>-1.6474634261628465</v>
      </c>
      <c r="G8" s="53">
        <f>dotprod!G32</f>
        <v>-7.0977633844857779E-2</v>
      </c>
      <c r="H8" s="13"/>
      <c r="I8" s="19">
        <v>293</v>
      </c>
      <c r="J8" s="20">
        <v>417</v>
      </c>
      <c r="K8" s="60">
        <v>4</v>
      </c>
      <c r="L8" s="47">
        <f t="shared" si="2"/>
        <v>6</v>
      </c>
      <c r="M8" s="21">
        <f t="shared" ca="1" si="3"/>
        <v>-1.7156837202393831</v>
      </c>
      <c r="N8" s="22">
        <f t="shared" ca="1" si="0"/>
        <v>-1.9528963082074877</v>
      </c>
      <c r="O8" s="22">
        <f t="shared" ca="1" si="0"/>
        <v>-0.31311151564089323</v>
      </c>
      <c r="P8" s="22">
        <f t="shared" ca="1" si="0"/>
        <v>-1.235206472822562</v>
      </c>
      <c r="Q8" s="23">
        <f t="shared" ca="1" si="0"/>
        <v>0.59206446291383741</v>
      </c>
      <c r="R8" s="43">
        <f t="shared" si="4"/>
        <v>14</v>
      </c>
      <c r="S8" s="21">
        <f t="shared" ca="1" si="5"/>
        <v>1.6632584546517004</v>
      </c>
      <c r="T8" s="22">
        <f t="shared" ca="1" si="1"/>
        <v>0.66418293481052104</v>
      </c>
      <c r="U8" s="22">
        <f t="shared" ca="1" si="1"/>
        <v>0.57133354005715187</v>
      </c>
      <c r="V8" s="22">
        <f t="shared" ca="1" si="1"/>
        <v>0.46227936802509773</v>
      </c>
      <c r="W8" s="23">
        <f t="shared" ca="1" si="1"/>
        <v>0.46760677914286375</v>
      </c>
      <c r="X8" s="54">
        <f t="shared" ca="1" si="6"/>
        <v>-4.6237540763149241</v>
      </c>
      <c r="Y8" s="54">
        <f t="shared" ca="1" si="7"/>
        <v>74.369134368758267</v>
      </c>
      <c r="Z8" s="52"/>
    </row>
    <row r="9" spans="1:26" x14ac:dyDescent="0.2">
      <c r="A9">
        <f t="shared" si="8"/>
        <v>6</v>
      </c>
      <c r="B9" s="37">
        <v>293</v>
      </c>
      <c r="C9" s="53">
        <f>dotprod!C33</f>
        <v>-1.7156837202393831</v>
      </c>
      <c r="D9" s="53">
        <f>dotprod!D33</f>
        <v>-1.9528963082074877</v>
      </c>
      <c r="E9" s="53">
        <f>dotprod!E33</f>
        <v>-0.31311151564089323</v>
      </c>
      <c r="F9" s="53">
        <f>dotprod!F33</f>
        <v>-1.235206472822562</v>
      </c>
      <c r="G9" s="53">
        <f>dotprod!G33</f>
        <v>0.59206446291383741</v>
      </c>
      <c r="H9" s="13"/>
      <c r="I9" s="19">
        <v>310</v>
      </c>
      <c r="J9" s="20">
        <v>417</v>
      </c>
      <c r="K9" s="60">
        <v>3</v>
      </c>
      <c r="L9" s="47">
        <f t="shared" si="2"/>
        <v>7</v>
      </c>
      <c r="M9" s="21">
        <f t="shared" ca="1" si="3"/>
        <v>-8.268519042997724E-2</v>
      </c>
      <c r="N9" s="22">
        <f t="shared" ca="1" si="0"/>
        <v>-0.16655730501699706</v>
      </c>
      <c r="O9" s="22">
        <f t="shared" ca="1" si="0"/>
        <v>-1.0925623091948855</v>
      </c>
      <c r="P9" s="22">
        <f t="shared" ca="1" si="0"/>
        <v>-1.627300000183399</v>
      </c>
      <c r="Q9" s="23">
        <f t="shared" ca="1" si="0"/>
        <v>-0.92230216046750724</v>
      </c>
      <c r="R9" s="43">
        <f t="shared" si="4"/>
        <v>14</v>
      </c>
      <c r="S9" s="21">
        <f t="shared" ca="1" si="5"/>
        <v>1.6632584546517004</v>
      </c>
      <c r="T9" s="22">
        <f t="shared" ca="1" si="1"/>
        <v>0.66418293481052104</v>
      </c>
      <c r="U9" s="22">
        <f t="shared" ca="1" si="1"/>
        <v>0.57133354005715187</v>
      </c>
      <c r="V9" s="22">
        <f t="shared" ca="1" si="1"/>
        <v>0.46227936802509773</v>
      </c>
      <c r="W9" s="23">
        <f t="shared" ca="1" si="1"/>
        <v>0.46760677914286375</v>
      </c>
      <c r="X9" s="54">
        <f t="shared" ca="1" si="6"/>
        <v>-2.0559108118875353</v>
      </c>
      <c r="Y9" s="54">
        <f t="shared" ca="1" si="7"/>
        <v>25.56223413776128</v>
      </c>
      <c r="Z9" s="52"/>
    </row>
    <row r="10" spans="1:26" x14ac:dyDescent="0.2">
      <c r="A10">
        <f t="shared" si="8"/>
        <v>7</v>
      </c>
      <c r="B10" s="37">
        <v>310</v>
      </c>
      <c r="C10" s="53">
        <f>dotprod!C34</f>
        <v>-8.268519042997724E-2</v>
      </c>
      <c r="D10" s="53">
        <f>dotprod!D34</f>
        <v>-0.16655730501699706</v>
      </c>
      <c r="E10" s="53">
        <f>dotprod!E34</f>
        <v>-1.0925623091948855</v>
      </c>
      <c r="F10" s="53">
        <f>dotprod!F34</f>
        <v>-1.627300000183399</v>
      </c>
      <c r="G10" s="53">
        <f>dotprod!G34</f>
        <v>-0.92230216046750724</v>
      </c>
      <c r="H10" s="13"/>
      <c r="I10" s="19">
        <v>379</v>
      </c>
      <c r="J10" s="20">
        <v>417</v>
      </c>
      <c r="K10" s="60">
        <v>4</v>
      </c>
      <c r="L10" s="47">
        <f t="shared" si="2"/>
        <v>8</v>
      </c>
      <c r="M10" s="21">
        <f t="shared" ca="1" si="3"/>
        <v>-1.3608185114716582</v>
      </c>
      <c r="N10" s="22">
        <f t="shared" ca="1" si="0"/>
        <v>-0.1265345657550061</v>
      </c>
      <c r="O10" s="22">
        <f t="shared" ca="1" si="0"/>
        <v>-1.5108423603157008</v>
      </c>
      <c r="P10" s="22">
        <f t="shared" ca="1" si="0"/>
        <v>-0.56130035283859914</v>
      </c>
      <c r="Q10" s="23">
        <f t="shared" ca="1" si="0"/>
        <v>9.5641140918142506E-2</v>
      </c>
      <c r="R10" s="43">
        <f t="shared" si="4"/>
        <v>14</v>
      </c>
      <c r="S10" s="21">
        <f t="shared" ca="1" si="5"/>
        <v>1.6632584546517004</v>
      </c>
      <c r="T10" s="22">
        <f t="shared" ca="1" si="1"/>
        <v>0.66418293481052104</v>
      </c>
      <c r="U10" s="22">
        <f t="shared" ca="1" si="1"/>
        <v>0.57133354005715187</v>
      </c>
      <c r="V10" s="22">
        <f t="shared" ca="1" si="1"/>
        <v>0.46227936802509773</v>
      </c>
      <c r="W10" s="23">
        <f t="shared" ca="1" si="1"/>
        <v>0.46760677914286375</v>
      </c>
      <c r="X10" s="54">
        <f t="shared" ca="1" si="6"/>
        <v>-3.4253850344015953</v>
      </c>
      <c r="Y10" s="54">
        <f t="shared" ca="1" si="7"/>
        <v>55.136342909115172</v>
      </c>
      <c r="Z10" s="52"/>
    </row>
    <row r="11" spans="1:26" x14ac:dyDescent="0.2">
      <c r="A11">
        <f t="shared" si="8"/>
        <v>8</v>
      </c>
      <c r="B11" s="37">
        <v>379</v>
      </c>
      <c r="C11" s="53">
        <f>dotprod!C35</f>
        <v>-1.3608185114716582</v>
      </c>
      <c r="D11" s="53">
        <f>dotprod!D35</f>
        <v>-0.1265345657550061</v>
      </c>
      <c r="E11" s="53">
        <f>dotprod!E35</f>
        <v>-1.5108423603157008</v>
      </c>
      <c r="F11" s="53">
        <f>dotprod!F35</f>
        <v>-0.56130035283859914</v>
      </c>
      <c r="G11" s="53">
        <f>dotprod!G35</f>
        <v>9.5641140918142506E-2</v>
      </c>
      <c r="H11" s="13"/>
      <c r="I11" s="19">
        <v>451</v>
      </c>
      <c r="J11" s="20">
        <v>417</v>
      </c>
      <c r="K11" s="60">
        <v>3.5</v>
      </c>
      <c r="L11" s="47">
        <f t="shared" si="2"/>
        <v>9</v>
      </c>
      <c r="M11" s="21">
        <f t="shared" ca="1" si="3"/>
        <v>-0.7483699729663742</v>
      </c>
      <c r="N11" s="22">
        <f t="shared" ca="1" si="0"/>
        <v>-1.5988690626360003</v>
      </c>
      <c r="O11" s="22">
        <f t="shared" ca="1" si="0"/>
        <v>-0.7659145664578888</v>
      </c>
      <c r="P11" s="22">
        <f t="shared" ca="1" si="0"/>
        <v>-1.090032698774305</v>
      </c>
      <c r="Q11" s="23">
        <f t="shared" ca="1" si="0"/>
        <v>1.1270412591502561</v>
      </c>
      <c r="R11" s="43">
        <f t="shared" si="4"/>
        <v>14</v>
      </c>
      <c r="S11" s="21">
        <f t="shared" ca="1" si="5"/>
        <v>1.6632584546517004</v>
      </c>
      <c r="T11" s="22">
        <f t="shared" ca="1" si="1"/>
        <v>0.66418293481052104</v>
      </c>
      <c r="U11" s="22">
        <f t="shared" ca="1" si="1"/>
        <v>0.57133354005715187</v>
      </c>
      <c r="V11" s="22">
        <f t="shared" ca="1" si="1"/>
        <v>0.46227936802509773</v>
      </c>
      <c r="W11" s="23">
        <f t="shared" ca="1" si="1"/>
        <v>0.46760677914286375</v>
      </c>
      <c r="X11" s="54">
        <f t="shared" ca="1" si="6"/>
        <v>-2.7211544057425447</v>
      </c>
      <c r="Y11" s="54">
        <f t="shared" ca="1" si="7"/>
        <v>38.702762140089874</v>
      </c>
      <c r="Z11" s="52"/>
    </row>
    <row r="12" spans="1:26" x14ac:dyDescent="0.2">
      <c r="A12">
        <f t="shared" si="8"/>
        <v>9</v>
      </c>
      <c r="B12" s="37">
        <v>451</v>
      </c>
      <c r="C12" s="53">
        <f>dotprod!C36</f>
        <v>-0.7483699729663742</v>
      </c>
      <c r="D12" s="53">
        <f>dotprod!D36</f>
        <v>-1.5988690626360003</v>
      </c>
      <c r="E12" s="53">
        <f>dotprod!E36</f>
        <v>-0.7659145664578888</v>
      </c>
      <c r="F12" s="53">
        <f>dotprod!F36</f>
        <v>-1.090032698774305</v>
      </c>
      <c r="G12" s="53">
        <f>dotprod!G36</f>
        <v>1.1270412591502561</v>
      </c>
      <c r="H12" s="13"/>
      <c r="I12" s="19">
        <v>467</v>
      </c>
      <c r="J12" s="20">
        <v>417</v>
      </c>
      <c r="K12" s="60">
        <v>4</v>
      </c>
      <c r="L12" s="47">
        <f t="shared" si="2"/>
        <v>10</v>
      </c>
      <c r="M12" s="21">
        <f t="shared" ca="1" si="3"/>
        <v>-0.77993809087190291</v>
      </c>
      <c r="N12" s="22">
        <f t="shared" ca="1" si="0"/>
        <v>-0.95828817837509628</v>
      </c>
      <c r="O12" s="22">
        <f t="shared" ca="1" si="0"/>
        <v>-0.32655165986224555</v>
      </c>
      <c r="P12" s="22">
        <f t="shared" ca="1" si="0"/>
        <v>-0.26759534078170666</v>
      </c>
      <c r="Q12" s="23">
        <f t="shared" ca="1" si="0"/>
        <v>1.0642375458193034</v>
      </c>
      <c r="R12" s="43">
        <f t="shared" si="4"/>
        <v>14</v>
      </c>
      <c r="S12" s="21">
        <f t="shared" ca="1" si="5"/>
        <v>1.6632584546517004</v>
      </c>
      <c r="T12" s="22">
        <f t="shared" ca="1" si="1"/>
        <v>0.66418293481052104</v>
      </c>
      <c r="U12" s="22">
        <f t="shared" ca="1" si="1"/>
        <v>0.57133354005715187</v>
      </c>
      <c r="V12" s="22">
        <f t="shared" ca="1" si="1"/>
        <v>0.46227936802509773</v>
      </c>
      <c r="W12" s="23">
        <f t="shared" ca="1" si="1"/>
        <v>0.46760677914286375</v>
      </c>
      <c r="X12" s="54">
        <f t="shared" ca="1" si="6"/>
        <v>-1.7463463082751918</v>
      </c>
      <c r="Y12" s="54">
        <f t="shared" ca="1" si="7"/>
        <v>33.020495894627928</v>
      </c>
      <c r="Z12" s="52"/>
    </row>
    <row r="13" spans="1:26" x14ac:dyDescent="0.2">
      <c r="A13">
        <f t="shared" si="8"/>
        <v>10</v>
      </c>
      <c r="B13" s="37">
        <v>467</v>
      </c>
      <c r="C13" s="53">
        <f>dotprod!C37</f>
        <v>-0.77993809087190291</v>
      </c>
      <c r="D13" s="53">
        <f>dotprod!D37</f>
        <v>-0.95828817837509628</v>
      </c>
      <c r="E13" s="53">
        <f>dotprod!E37</f>
        <v>-0.32655165986224555</v>
      </c>
      <c r="F13" s="53">
        <f>dotprod!F37</f>
        <v>-0.26759534078170666</v>
      </c>
      <c r="G13" s="53">
        <f>dotprod!G37</f>
        <v>1.0642375458193034</v>
      </c>
      <c r="H13" s="13"/>
      <c r="I13" s="19">
        <v>508</v>
      </c>
      <c r="J13" s="20">
        <v>417</v>
      </c>
      <c r="K13" s="60">
        <v>3</v>
      </c>
      <c r="L13" s="47">
        <f t="shared" si="2"/>
        <v>11</v>
      </c>
      <c r="M13" s="21">
        <f t="shared" ca="1" si="3"/>
        <v>-1.446109809422047</v>
      </c>
      <c r="N13" s="22">
        <f t="shared" ca="1" si="0"/>
        <v>-0.25942242523724546</v>
      </c>
      <c r="O13" s="22">
        <f t="shared" ca="1" si="0"/>
        <v>-1.1296117836371236</v>
      </c>
      <c r="P13" s="22">
        <f t="shared" ca="1" si="0"/>
        <v>-0.60389822849344399</v>
      </c>
      <c r="Q13" s="23">
        <f t="shared" ca="1" si="0"/>
        <v>1.6145583365011373</v>
      </c>
      <c r="R13" s="43">
        <f t="shared" si="4"/>
        <v>14</v>
      </c>
      <c r="S13" s="21">
        <f t="shared" ca="1" si="5"/>
        <v>1.6632584546517004</v>
      </c>
      <c r="T13" s="22">
        <f t="shared" ca="1" si="1"/>
        <v>0.66418293481052104</v>
      </c>
      <c r="U13" s="22">
        <f t="shared" ca="1" si="1"/>
        <v>0.57133354005715187</v>
      </c>
      <c r="V13" s="22">
        <f t="shared" ca="1" si="1"/>
        <v>0.46227936802509773</v>
      </c>
      <c r="W13" s="23">
        <f t="shared" ca="1" si="1"/>
        <v>0.46760677914286375</v>
      </c>
      <c r="X13" s="54">
        <f t="shared" ca="1" si="6"/>
        <v>-2.7471346818112559</v>
      </c>
      <c r="Y13" s="54">
        <f t="shared" ca="1" si="7"/>
        <v>33.029557050877763</v>
      </c>
      <c r="Z13" s="52"/>
    </row>
    <row r="14" spans="1:26" x14ac:dyDescent="0.2">
      <c r="A14">
        <f t="shared" si="8"/>
        <v>11</v>
      </c>
      <c r="B14" s="37">
        <v>508</v>
      </c>
      <c r="C14" s="53">
        <f>dotprod!C38</f>
        <v>-1.446109809422047</v>
      </c>
      <c r="D14" s="53">
        <f>dotprod!D38</f>
        <v>-0.25942242523724546</v>
      </c>
      <c r="E14" s="53">
        <f>dotprod!E38</f>
        <v>-1.1296117836371236</v>
      </c>
      <c r="F14" s="53">
        <f>dotprod!F38</f>
        <v>-0.60389822849344399</v>
      </c>
      <c r="G14" s="53">
        <f>dotprod!G38</f>
        <v>1.6145583365011373</v>
      </c>
      <c r="H14" s="13"/>
      <c r="I14" s="19">
        <v>546</v>
      </c>
      <c r="J14" s="20">
        <v>417</v>
      </c>
      <c r="K14" s="60">
        <v>3.5</v>
      </c>
      <c r="L14" s="47">
        <f t="shared" si="2"/>
        <v>12</v>
      </c>
      <c r="M14" s="21">
        <f t="shared" ca="1" si="3"/>
        <v>-0.1825841059876927</v>
      </c>
      <c r="N14" s="22">
        <f t="shared" ca="1" si="0"/>
        <v>-0.22972853452733033</v>
      </c>
      <c r="O14" s="22">
        <f t="shared" ca="1" si="0"/>
        <v>-1.0263579627582851</v>
      </c>
      <c r="P14" s="22">
        <f t="shared" ca="1" si="0"/>
        <v>-0.7230433521887627</v>
      </c>
      <c r="Q14" s="23">
        <f t="shared" ca="1" si="0"/>
        <v>-0.4529974644050126</v>
      </c>
      <c r="R14" s="43">
        <f t="shared" si="4"/>
        <v>14</v>
      </c>
      <c r="S14" s="21">
        <f t="shared" ca="1" si="5"/>
        <v>1.6632584546517004</v>
      </c>
      <c r="T14" s="22">
        <f t="shared" ca="1" si="1"/>
        <v>0.66418293481052104</v>
      </c>
      <c r="U14" s="22">
        <f t="shared" ca="1" si="1"/>
        <v>0.57133354005715187</v>
      </c>
      <c r="V14" s="22">
        <f t="shared" ca="1" si="1"/>
        <v>0.46227936802509773</v>
      </c>
      <c r="W14" s="23">
        <f t="shared" ca="1" si="1"/>
        <v>0.46760677914286375</v>
      </c>
      <c r="X14" s="54">
        <f t="shared" ca="1" si="6"/>
        <v>-1.5887317676645532</v>
      </c>
      <c r="Y14" s="54">
        <f t="shared" ca="1" si="7"/>
        <v>25.895191003238409</v>
      </c>
      <c r="Z14" s="52"/>
    </row>
    <row r="15" spans="1:26" x14ac:dyDescent="0.2">
      <c r="A15">
        <f t="shared" si="8"/>
        <v>12</v>
      </c>
      <c r="B15" s="37">
        <v>546</v>
      </c>
      <c r="C15" s="53">
        <f>dotprod!C39</f>
        <v>-0.1825841059876927</v>
      </c>
      <c r="D15" s="53">
        <f>dotprod!D39</f>
        <v>-0.22972853452733033</v>
      </c>
      <c r="E15" s="53">
        <f>dotprod!E39</f>
        <v>-1.0263579627582851</v>
      </c>
      <c r="F15" s="53">
        <f>dotprod!F39</f>
        <v>-0.7230433521887627</v>
      </c>
      <c r="G15" s="53">
        <f>dotprod!G39</f>
        <v>-0.4529974644050126</v>
      </c>
      <c r="H15" s="13"/>
      <c r="I15" s="19">
        <v>563</v>
      </c>
      <c r="J15" s="20">
        <v>417</v>
      </c>
      <c r="K15" s="60">
        <v>4</v>
      </c>
      <c r="L15" s="47">
        <f t="shared" si="2"/>
        <v>13</v>
      </c>
      <c r="M15" s="21">
        <f t="shared" ca="1" si="3"/>
        <v>-1.5376092197959297</v>
      </c>
      <c r="N15" s="22">
        <f t="shared" ca="1" si="0"/>
        <v>-1.2493286904461376</v>
      </c>
      <c r="O15" s="22">
        <f t="shared" ca="1" si="0"/>
        <v>-0.30465286188814056</v>
      </c>
      <c r="P15" s="22">
        <f t="shared" ca="1" si="0"/>
        <v>-0.16315234614508256</v>
      </c>
      <c r="Q15" s="23">
        <f t="shared" ca="1" si="0"/>
        <v>0.85844498938005764</v>
      </c>
      <c r="R15" s="43">
        <f t="shared" si="4"/>
        <v>14</v>
      </c>
      <c r="S15" s="21">
        <f t="shared" ca="1" si="5"/>
        <v>1.6632584546517004</v>
      </c>
      <c r="T15" s="22">
        <f t="shared" ca="1" si="1"/>
        <v>0.66418293481052104</v>
      </c>
      <c r="U15" s="22">
        <f t="shared" ca="1" si="1"/>
        <v>0.57133354005715187</v>
      </c>
      <c r="V15" s="22">
        <f t="shared" ca="1" si="1"/>
        <v>0.46227936802509773</v>
      </c>
      <c r="W15" s="23">
        <f t="shared" ca="1" si="1"/>
        <v>0.46760677914286375</v>
      </c>
      <c r="X15" s="54">
        <f t="shared" ca="1" si="6"/>
        <v>-3.2352899959230013</v>
      </c>
      <c r="Y15" s="54">
        <f t="shared" ca="1" si="7"/>
        <v>52.349421325103457</v>
      </c>
      <c r="Z15" s="52"/>
    </row>
    <row r="16" spans="1:26" x14ac:dyDescent="0.2">
      <c r="A16">
        <f t="shared" si="8"/>
        <v>13</v>
      </c>
      <c r="B16" s="37">
        <v>563</v>
      </c>
      <c r="C16" s="53">
        <f>dotprod!C40</f>
        <v>-1.5376092197959297</v>
      </c>
      <c r="D16" s="53">
        <f>dotprod!D40</f>
        <v>-1.2493286904461376</v>
      </c>
      <c r="E16" s="53">
        <f>dotprod!E40</f>
        <v>-0.30465286188814056</v>
      </c>
      <c r="F16" s="53">
        <f>dotprod!F40</f>
        <v>-0.16315234614508256</v>
      </c>
      <c r="G16" s="53">
        <f>dotprod!G40</f>
        <v>0.85844498938005764</v>
      </c>
      <c r="H16" s="13"/>
      <c r="I16" s="19">
        <v>579</v>
      </c>
      <c r="J16" s="20">
        <v>417</v>
      </c>
      <c r="K16" s="60">
        <v>4</v>
      </c>
      <c r="L16" s="47">
        <f t="shared" si="2"/>
        <v>14</v>
      </c>
      <c r="M16" s="21">
        <f t="shared" ca="1" si="3"/>
        <v>-1.3149796894794139</v>
      </c>
      <c r="N16" s="22">
        <f t="shared" ca="1" si="0"/>
        <v>-0.15306948397267606</v>
      </c>
      <c r="O16" s="22">
        <f t="shared" ca="1" si="0"/>
        <v>-0.87192387964155782</v>
      </c>
      <c r="P16" s="22">
        <f t="shared" ca="1" si="0"/>
        <v>-1.4316080394372648</v>
      </c>
      <c r="Q16" s="23">
        <f t="shared" ca="1" si="0"/>
        <v>0.40611335141522809</v>
      </c>
      <c r="R16" s="43">
        <f t="shared" si="4"/>
        <v>14</v>
      </c>
      <c r="S16" s="21">
        <f t="shared" ca="1" si="5"/>
        <v>1.6632584546517004</v>
      </c>
      <c r="T16" s="22">
        <f t="shared" ca="1" si="1"/>
        <v>0.66418293481052104</v>
      </c>
      <c r="U16" s="22">
        <f t="shared" ca="1" si="1"/>
        <v>0.57133354005715187</v>
      </c>
      <c r="V16" s="22">
        <f t="shared" ca="1" si="1"/>
        <v>0.46227936802509773</v>
      </c>
      <c r="W16" s="23">
        <f t="shared" ca="1" si="1"/>
        <v>0.46760677914286375</v>
      </c>
      <c r="X16" s="54">
        <f t="shared" ca="1" si="6"/>
        <v>-3.2588780856413027</v>
      </c>
      <c r="Y16" s="54">
        <f t="shared" ca="1" si="7"/>
        <v>52.691311062203546</v>
      </c>
      <c r="Z16" s="52"/>
    </row>
    <row r="17" spans="1:26" x14ac:dyDescent="0.2">
      <c r="A17">
        <f t="shared" si="8"/>
        <v>14</v>
      </c>
      <c r="B17" s="37">
        <v>579</v>
      </c>
      <c r="C17" s="53">
        <f>dotprod!C41</f>
        <v>-1.3149796894794139</v>
      </c>
      <c r="D17" s="53">
        <f>dotprod!D41</f>
        <v>-0.15306948397267606</v>
      </c>
      <c r="E17" s="53">
        <f>dotprod!E41</f>
        <v>-0.87192387964155782</v>
      </c>
      <c r="F17" s="53">
        <f>dotprod!F41</f>
        <v>-1.4316080394372648</v>
      </c>
      <c r="G17" s="53">
        <f>dotprod!G41</f>
        <v>0.40611335141522809</v>
      </c>
      <c r="H17" s="13"/>
      <c r="I17" s="19">
        <v>623</v>
      </c>
      <c r="J17" s="20">
        <v>417</v>
      </c>
      <c r="K17" s="60">
        <v>5</v>
      </c>
      <c r="L17" s="47">
        <f t="shared" si="2"/>
        <v>15</v>
      </c>
      <c r="M17" s="21">
        <f t="shared" ca="1" si="3"/>
        <v>-0.77737044988019766</v>
      </c>
      <c r="N17" s="22">
        <f t="shared" ca="1" si="0"/>
        <v>-1.7120954990696651</v>
      </c>
      <c r="O17" s="22">
        <f t="shared" ca="1" si="0"/>
        <v>-0.34157797109837618</v>
      </c>
      <c r="P17" s="22">
        <f t="shared" ca="1" si="0"/>
        <v>-0.5586524692132957</v>
      </c>
      <c r="Q17" s="23">
        <f t="shared" ca="1" si="0"/>
        <v>3.3507909915018668</v>
      </c>
      <c r="R17" s="43">
        <f t="shared" si="4"/>
        <v>14</v>
      </c>
      <c r="S17" s="21">
        <f t="shared" ca="1" si="5"/>
        <v>1.6632584546517004</v>
      </c>
      <c r="T17" s="22">
        <f t="shared" ca="1" si="1"/>
        <v>0.66418293481052104</v>
      </c>
      <c r="U17" s="22">
        <f t="shared" ca="1" si="1"/>
        <v>0.57133354005715187</v>
      </c>
      <c r="V17" s="22">
        <f t="shared" ca="1" si="1"/>
        <v>0.46227936802509773</v>
      </c>
      <c r="W17" s="23">
        <f t="shared" ca="1" si="1"/>
        <v>0.46760677914286375</v>
      </c>
      <c r="X17" s="54">
        <f t="shared" ca="1" si="6"/>
        <v>-1.3166684651372553</v>
      </c>
      <c r="Y17" s="54">
        <f t="shared" ca="1" si="7"/>
        <v>39.900300498459444</v>
      </c>
      <c r="Z17" s="52"/>
    </row>
    <row r="18" spans="1:26" ht="16" thickBot="1" x14ac:dyDescent="0.25">
      <c r="A18">
        <f t="shared" si="8"/>
        <v>15</v>
      </c>
      <c r="B18" s="38">
        <v>623</v>
      </c>
      <c r="C18" s="53">
        <f>dotprod!C42</f>
        <v>-0.77737044988019766</v>
      </c>
      <c r="D18" s="53">
        <f>dotprod!D42</f>
        <v>-1.7120954990696651</v>
      </c>
      <c r="E18" s="53">
        <f>dotprod!E42</f>
        <v>-0.34157797109837618</v>
      </c>
      <c r="F18" s="53">
        <f>dotprod!F42</f>
        <v>-0.5586524692132957</v>
      </c>
      <c r="G18" s="53">
        <f>dotprod!G42</f>
        <v>3.3507909915018668</v>
      </c>
      <c r="H18" s="13"/>
      <c r="I18" s="19">
        <v>14</v>
      </c>
      <c r="J18" s="20">
        <v>27</v>
      </c>
      <c r="K18" s="60">
        <v>3</v>
      </c>
      <c r="L18" s="47">
        <f t="shared" si="2"/>
        <v>1</v>
      </c>
      <c r="M18" s="21">
        <f t="shared" ca="1" si="3"/>
        <v>-0.1513892925109166</v>
      </c>
      <c r="N18" s="22">
        <f t="shared" ca="1" si="0"/>
        <v>-0.88006943352712397</v>
      </c>
      <c r="O18" s="22">
        <f t="shared" ca="1" si="0"/>
        <v>-0.83654898936845079</v>
      </c>
      <c r="P18" s="22">
        <f t="shared" ca="1" si="0"/>
        <v>-1.7541053767403869</v>
      </c>
      <c r="Q18" s="23">
        <f t="shared" ca="1" si="0"/>
        <v>1.9399516630386164</v>
      </c>
      <c r="R18" s="43">
        <f t="shared" si="4"/>
        <v>1</v>
      </c>
      <c r="S18" s="21">
        <f t="shared" ca="1" si="5"/>
        <v>-1.6857405495304201</v>
      </c>
      <c r="T18" s="22">
        <f t="shared" ca="1" si="1"/>
        <v>1.0071183871916407</v>
      </c>
      <c r="U18" s="22">
        <f t="shared" ca="1" si="1"/>
        <v>0.82223836748919732</v>
      </c>
      <c r="V18" s="22">
        <f t="shared" ca="1" si="1"/>
        <v>1.8850374854194634</v>
      </c>
      <c r="W18" s="23">
        <f t="shared" ca="1" si="1"/>
        <v>2.3917333906274831</v>
      </c>
      <c r="X18" s="54">
        <f t="shared" ca="1" si="6"/>
        <v>1.431906545813888E-2</v>
      </c>
      <c r="Y18" s="54">
        <f t="shared" ca="1" si="7"/>
        <v>8.9142906428867619</v>
      </c>
      <c r="Z18" s="52"/>
    </row>
    <row r="19" spans="1:26" ht="16" thickBot="1" x14ac:dyDescent="0.25">
      <c r="C19" s="15"/>
      <c r="D19" s="15"/>
      <c r="E19" s="15"/>
      <c r="F19" s="15"/>
      <c r="G19" s="15"/>
      <c r="I19" s="19">
        <v>29</v>
      </c>
      <c r="J19" s="20">
        <v>27</v>
      </c>
      <c r="K19" s="60">
        <v>5</v>
      </c>
      <c r="L19" s="47">
        <f t="shared" si="2"/>
        <v>2</v>
      </c>
      <c r="M19" s="21">
        <f t="shared" ca="1" si="3"/>
        <v>-0.40864194276818222</v>
      </c>
      <c r="N19" s="22">
        <f t="shared" ca="1" si="3"/>
        <v>-1.7002514525169874</v>
      </c>
      <c r="O19" s="22">
        <f t="shared" ca="1" si="3"/>
        <v>-0.2567547103136183</v>
      </c>
      <c r="P19" s="22">
        <f t="shared" ca="1" si="3"/>
        <v>-0.37966121863097313</v>
      </c>
      <c r="Q19" s="23">
        <f t="shared" ca="1" si="3"/>
        <v>0.90870269602491138</v>
      </c>
      <c r="R19" s="43">
        <f t="shared" si="4"/>
        <v>1</v>
      </c>
      <c r="S19" s="21">
        <f t="shared" ca="1" si="5"/>
        <v>-1.6857405495304201</v>
      </c>
      <c r="T19" s="22">
        <f t="shared" ca="1" si="5"/>
        <v>1.0071183871916407</v>
      </c>
      <c r="U19" s="22">
        <f t="shared" ca="1" si="5"/>
        <v>0.82223836748919732</v>
      </c>
      <c r="V19" s="22">
        <f t="shared" ca="1" si="5"/>
        <v>1.8850374854194634</v>
      </c>
      <c r="W19" s="23">
        <f t="shared" ca="1" si="5"/>
        <v>2.3917333906274831</v>
      </c>
      <c r="X19" s="54">
        <f t="shared" ca="1" si="6"/>
        <v>0.22309516998720769</v>
      </c>
      <c r="Y19" s="54">
        <f t="shared" ca="1" si="7"/>
        <v>22.818819754999549</v>
      </c>
      <c r="Z19" s="52"/>
    </row>
    <row r="20" spans="1:26" x14ac:dyDescent="0.2">
      <c r="B20" s="16" t="s">
        <v>8</v>
      </c>
      <c r="C20" s="39"/>
      <c r="D20" s="39"/>
      <c r="E20" s="39"/>
      <c r="F20" s="39"/>
      <c r="G20" s="40"/>
      <c r="I20" s="19">
        <v>72</v>
      </c>
      <c r="J20" s="20">
        <v>27</v>
      </c>
      <c r="K20" s="60">
        <v>4</v>
      </c>
      <c r="L20" s="47">
        <f t="shared" si="2"/>
        <v>3</v>
      </c>
      <c r="M20" s="21">
        <f t="shared" ca="1" si="3"/>
        <v>-1.3682827978903707</v>
      </c>
      <c r="N20" s="22">
        <f t="shared" ca="1" si="3"/>
        <v>-1.4207841877808005</v>
      </c>
      <c r="O20" s="22">
        <f t="shared" ca="1" si="3"/>
        <v>-0.36148767817240302</v>
      </c>
      <c r="P20" s="22">
        <f t="shared" ca="1" si="3"/>
        <v>-0.57787292365346632</v>
      </c>
      <c r="Q20" s="23">
        <f t="shared" ca="1" si="3"/>
        <v>1.3744414278377148</v>
      </c>
      <c r="R20" s="43">
        <f t="shared" si="4"/>
        <v>1</v>
      </c>
      <c r="S20" s="21">
        <f t="shared" ca="1" si="5"/>
        <v>-1.6857405495304201</v>
      </c>
      <c r="T20" s="22">
        <f t="shared" ca="1" si="5"/>
        <v>1.0071183871916407</v>
      </c>
      <c r="U20" s="22">
        <f t="shared" ca="1" si="5"/>
        <v>0.82223836748919732</v>
      </c>
      <c r="V20" s="22">
        <f t="shared" ca="1" si="5"/>
        <v>1.8850374854194634</v>
      </c>
      <c r="W20" s="23">
        <f t="shared" ca="1" si="5"/>
        <v>2.3917333906274831</v>
      </c>
      <c r="X20" s="54">
        <f t="shared" ca="1" si="6"/>
        <v>2.7764282110410656</v>
      </c>
      <c r="Y20" s="54">
        <f t="shared" ca="1" si="7"/>
        <v>1.4971279227361671</v>
      </c>
      <c r="Z20" s="52"/>
    </row>
    <row r="21" spans="1:26" x14ac:dyDescent="0.2">
      <c r="A21" s="14" t="s">
        <v>17</v>
      </c>
      <c r="B21" s="34" t="s">
        <v>6</v>
      </c>
      <c r="C21" s="41"/>
      <c r="D21" s="41"/>
      <c r="E21" s="41"/>
      <c r="F21" s="41"/>
      <c r="G21" s="42"/>
      <c r="H21" s="12"/>
      <c r="I21" s="19">
        <v>211</v>
      </c>
      <c r="J21" s="20">
        <v>27</v>
      </c>
      <c r="K21" s="60">
        <v>5</v>
      </c>
      <c r="L21" s="47">
        <f t="shared" si="2"/>
        <v>4</v>
      </c>
      <c r="M21" s="21">
        <f t="shared" ca="1" si="3"/>
        <v>-1.1586347585275487</v>
      </c>
      <c r="N21" s="22">
        <f t="shared" ca="1" si="3"/>
        <v>-0.48838713451138616</v>
      </c>
      <c r="O21" s="22">
        <f t="shared" ca="1" si="3"/>
        <v>-1.8114347918122073</v>
      </c>
      <c r="P21" s="22">
        <f t="shared" ca="1" si="3"/>
        <v>-0.37383911576397333</v>
      </c>
      <c r="Q21" s="23">
        <f t="shared" ca="1" si="3"/>
        <v>-3.8382091788599498E-2</v>
      </c>
      <c r="R21" s="43">
        <f t="shared" si="4"/>
        <v>1</v>
      </c>
      <c r="S21" s="21">
        <f t="shared" ca="1" si="5"/>
        <v>-1.6857405495304201</v>
      </c>
      <c r="T21" s="22">
        <f t="shared" ca="1" si="5"/>
        <v>1.0071183871916407</v>
      </c>
      <c r="U21" s="22">
        <f t="shared" ca="1" si="5"/>
        <v>0.82223836748919732</v>
      </c>
      <c r="V21" s="22">
        <f t="shared" ca="1" si="5"/>
        <v>1.8850374854194634</v>
      </c>
      <c r="W21" s="23">
        <f t="shared" ca="1" si="5"/>
        <v>2.3917333906274831</v>
      </c>
      <c r="X21" s="54">
        <f t="shared" ca="1" si="6"/>
        <v>-0.82463773198586021</v>
      </c>
      <c r="Y21" s="54">
        <f t="shared" ca="1" si="7"/>
        <v>33.926404708873385</v>
      </c>
      <c r="Z21" s="52"/>
    </row>
    <row r="22" spans="1:26" x14ac:dyDescent="0.2">
      <c r="A22">
        <v>1</v>
      </c>
      <c r="B22" s="37">
        <v>27</v>
      </c>
      <c r="C22" s="53">
        <v>-1.6857405495304201</v>
      </c>
      <c r="D22" s="53">
        <v>1.0071183871916407</v>
      </c>
      <c r="E22" s="53">
        <v>0.82223836748919732</v>
      </c>
      <c r="F22" s="53">
        <v>1.8850374854194634</v>
      </c>
      <c r="G22" s="53">
        <v>2.3917333906274831</v>
      </c>
      <c r="H22" s="13"/>
      <c r="I22" s="19">
        <v>212</v>
      </c>
      <c r="J22" s="20">
        <v>27</v>
      </c>
      <c r="K22" s="60">
        <v>2.5</v>
      </c>
      <c r="L22" s="47">
        <f t="shared" si="2"/>
        <v>5</v>
      </c>
      <c r="M22" s="21">
        <f t="shared" ca="1" si="3"/>
        <v>-1.2387101772225619</v>
      </c>
      <c r="N22" s="22">
        <f t="shared" ca="1" si="3"/>
        <v>-1.1344526470907639</v>
      </c>
      <c r="O22" s="22">
        <f t="shared" ca="1" si="3"/>
        <v>-0.70660669171486745</v>
      </c>
      <c r="P22" s="22">
        <f t="shared" ca="1" si="3"/>
        <v>-1.6474634261628465</v>
      </c>
      <c r="Q22" s="23">
        <f t="shared" ca="1" si="3"/>
        <v>-7.0977633844857779E-2</v>
      </c>
      <c r="R22" s="43">
        <f t="shared" si="4"/>
        <v>1</v>
      </c>
      <c r="S22" s="21">
        <f t="shared" ca="1" si="5"/>
        <v>-1.6857405495304201</v>
      </c>
      <c r="T22" s="22">
        <f t="shared" ca="1" si="5"/>
        <v>1.0071183871916407</v>
      </c>
      <c r="U22" s="22">
        <f t="shared" ca="1" si="5"/>
        <v>0.82223836748919732</v>
      </c>
      <c r="V22" s="22">
        <f t="shared" ca="1" si="5"/>
        <v>1.8850374854194634</v>
      </c>
      <c r="W22" s="23">
        <f t="shared" ca="1" si="5"/>
        <v>2.3917333906274831</v>
      </c>
      <c r="X22" s="54">
        <f t="shared" ca="1" si="6"/>
        <v>-2.9106731691048506</v>
      </c>
      <c r="Y22" s="54">
        <f t="shared" ca="1" si="7"/>
        <v>29.275384142871122</v>
      </c>
      <c r="Z22" s="52"/>
    </row>
    <row r="23" spans="1:26" x14ac:dyDescent="0.2">
      <c r="A23">
        <f>A22+1</f>
        <v>2</v>
      </c>
      <c r="B23" s="37">
        <v>49</v>
      </c>
      <c r="C23" s="53">
        <v>1.4914432952562398</v>
      </c>
      <c r="D23" s="53">
        <v>0.12207509627890435</v>
      </c>
      <c r="E23" s="53">
        <v>1.4839111097584035</v>
      </c>
      <c r="F23" s="53">
        <v>0.50109311680926427</v>
      </c>
      <c r="G23" s="53">
        <v>1.1265361637945597</v>
      </c>
      <c r="H23" s="13"/>
      <c r="I23" s="19">
        <v>293</v>
      </c>
      <c r="J23" s="20">
        <v>27</v>
      </c>
      <c r="K23" s="60">
        <v>3</v>
      </c>
      <c r="L23" s="47">
        <f t="shared" si="2"/>
        <v>6</v>
      </c>
      <c r="M23" s="21">
        <f t="shared" ca="1" si="3"/>
        <v>-1.7156837202393831</v>
      </c>
      <c r="N23" s="22">
        <f t="shared" ca="1" si="3"/>
        <v>-1.9528963082074877</v>
      </c>
      <c r="O23" s="22">
        <f t="shared" ca="1" si="3"/>
        <v>-0.31311151564089323</v>
      </c>
      <c r="P23" s="22">
        <f t="shared" ca="1" si="3"/>
        <v>-1.235206472822562</v>
      </c>
      <c r="Q23" s="23">
        <f t="shared" ca="1" si="3"/>
        <v>0.59206446291383741</v>
      </c>
      <c r="R23" s="43">
        <f t="shared" si="4"/>
        <v>1</v>
      </c>
      <c r="S23" s="21">
        <f t="shared" ca="1" si="5"/>
        <v>-1.6857405495304201</v>
      </c>
      <c r="T23" s="22">
        <f t="shared" ca="1" si="5"/>
        <v>1.0071183871916407</v>
      </c>
      <c r="U23" s="22">
        <f t="shared" ca="1" si="5"/>
        <v>0.82223836748919732</v>
      </c>
      <c r="V23" s="22">
        <f t="shared" ca="1" si="5"/>
        <v>1.8850374854194634</v>
      </c>
      <c r="W23" s="23">
        <f t="shared" ca="1" si="5"/>
        <v>2.3917333906274831</v>
      </c>
      <c r="X23" s="54">
        <f t="shared" ca="1" si="6"/>
        <v>-0.24440262250867217</v>
      </c>
      <c r="Y23" s="54">
        <f t="shared" ca="1" si="7"/>
        <v>10.526148376941149</v>
      </c>
      <c r="Z23" s="52"/>
    </row>
    <row r="24" spans="1:26" x14ac:dyDescent="0.2">
      <c r="A24">
        <f t="shared" ref="A24:A36" si="9">A23+1</f>
        <v>3</v>
      </c>
      <c r="B24" s="37">
        <v>57</v>
      </c>
      <c r="C24" s="53">
        <v>-0.1396988282494237</v>
      </c>
      <c r="D24" s="53">
        <v>1.3644439460431255</v>
      </c>
      <c r="E24" s="53">
        <v>1.5302004004888565E-2</v>
      </c>
      <c r="F24" s="53">
        <v>1.7354672184972419</v>
      </c>
      <c r="G24" s="53">
        <v>1.149068290239418</v>
      </c>
      <c r="H24" s="13"/>
      <c r="I24" s="19">
        <v>310</v>
      </c>
      <c r="J24" s="20">
        <v>27</v>
      </c>
      <c r="K24" s="60">
        <v>3</v>
      </c>
      <c r="L24" s="47">
        <f t="shared" si="2"/>
        <v>7</v>
      </c>
      <c r="M24" s="21">
        <f t="shared" ca="1" si="3"/>
        <v>-8.268519042997724E-2</v>
      </c>
      <c r="N24" s="22">
        <f t="shared" ca="1" si="3"/>
        <v>-0.16655730501699706</v>
      </c>
      <c r="O24" s="22">
        <f t="shared" ca="1" si="3"/>
        <v>-1.0925623091948855</v>
      </c>
      <c r="P24" s="22">
        <f t="shared" ca="1" si="3"/>
        <v>-1.627300000183399</v>
      </c>
      <c r="Q24" s="23">
        <f t="shared" ca="1" si="3"/>
        <v>-0.92230216046750724</v>
      </c>
      <c r="R24" s="43">
        <f t="shared" si="4"/>
        <v>1</v>
      </c>
      <c r="S24" s="21">
        <f t="shared" ca="1" si="5"/>
        <v>-1.6857405495304201</v>
      </c>
      <c r="T24" s="22">
        <f t="shared" ca="1" si="5"/>
        <v>1.0071183871916407</v>
      </c>
      <c r="U24" s="22">
        <f t="shared" ca="1" si="5"/>
        <v>0.82223836748919732</v>
      </c>
      <c r="V24" s="22">
        <f t="shared" ca="1" si="5"/>
        <v>1.8850374854194634</v>
      </c>
      <c r="W24" s="23">
        <f t="shared" ca="1" si="5"/>
        <v>2.3917333906274831</v>
      </c>
      <c r="X24" s="54">
        <f t="shared" ca="1" si="6"/>
        <v>-6.200126169349689</v>
      </c>
      <c r="Y24" s="54">
        <f t="shared" ca="1" si="7"/>
        <v>84.642321531952987</v>
      </c>
      <c r="Z24" s="52"/>
    </row>
    <row r="25" spans="1:26" x14ac:dyDescent="0.2">
      <c r="A25">
        <f t="shared" si="9"/>
        <v>4</v>
      </c>
      <c r="B25" s="37">
        <v>72</v>
      </c>
      <c r="C25" s="53">
        <v>1.9483436551859907</v>
      </c>
      <c r="D25" s="53">
        <v>1.4926768092312415</v>
      </c>
      <c r="E25" s="53">
        <v>0.53326150491428559</v>
      </c>
      <c r="F25" s="53">
        <v>0.40572088287609309</v>
      </c>
      <c r="G25" s="53">
        <v>-0.74222806038219957</v>
      </c>
      <c r="H25" s="13"/>
      <c r="I25" s="19">
        <v>379</v>
      </c>
      <c r="J25" s="20">
        <v>27</v>
      </c>
      <c r="K25" s="60">
        <v>5</v>
      </c>
      <c r="L25" s="47">
        <f t="shared" si="2"/>
        <v>8</v>
      </c>
      <c r="M25" s="21">
        <f t="shared" ca="1" si="3"/>
        <v>-1.3608185114716582</v>
      </c>
      <c r="N25" s="22">
        <f t="shared" ca="1" si="3"/>
        <v>-0.1265345657550061</v>
      </c>
      <c r="O25" s="22">
        <f t="shared" ca="1" si="3"/>
        <v>-1.5108423603157008</v>
      </c>
      <c r="P25" s="22">
        <f t="shared" ca="1" si="3"/>
        <v>-0.56130035283859914</v>
      </c>
      <c r="Q25" s="23">
        <f t="shared" ca="1" si="3"/>
        <v>9.5641140918142506E-2</v>
      </c>
      <c r="R25" s="43">
        <f t="shared" si="4"/>
        <v>1</v>
      </c>
      <c r="S25" s="21">
        <f t="shared" ca="1" si="5"/>
        <v>-1.6857405495304201</v>
      </c>
      <c r="T25" s="22">
        <f t="shared" ca="1" si="5"/>
        <v>1.0071183871916407</v>
      </c>
      <c r="U25" s="22">
        <f t="shared" ca="1" si="5"/>
        <v>0.82223836748919732</v>
      </c>
      <c r="V25" s="22">
        <f t="shared" ca="1" si="5"/>
        <v>1.8850374854194634</v>
      </c>
      <c r="W25" s="23">
        <f t="shared" ca="1" si="5"/>
        <v>2.3917333906274831</v>
      </c>
      <c r="X25" s="54">
        <f t="shared" ca="1" si="6"/>
        <v>9.4955006244416551E-2</v>
      </c>
      <c r="Y25" s="54">
        <f t="shared" ca="1" si="7"/>
        <v>24.059466390766715</v>
      </c>
      <c r="Z25" s="52"/>
    </row>
    <row r="26" spans="1:26" x14ac:dyDescent="0.2">
      <c r="A26">
        <f t="shared" si="9"/>
        <v>5</v>
      </c>
      <c r="B26" s="37">
        <v>79</v>
      </c>
      <c r="C26" s="53">
        <v>-9.4971252107842616E-2</v>
      </c>
      <c r="D26" s="53">
        <v>1.1743473812531937</v>
      </c>
      <c r="E26" s="53">
        <v>1.0673338955113434</v>
      </c>
      <c r="F26" s="53">
        <v>1.5685284090440552</v>
      </c>
      <c r="G26" s="53">
        <v>1.1360449022448689</v>
      </c>
      <c r="H26" s="13"/>
      <c r="I26" s="19">
        <v>451</v>
      </c>
      <c r="J26" s="20">
        <v>27</v>
      </c>
      <c r="K26" s="60">
        <v>4</v>
      </c>
      <c r="L26" s="47">
        <f t="shared" si="2"/>
        <v>9</v>
      </c>
      <c r="M26" s="21">
        <f t="shared" ca="1" si="3"/>
        <v>-0.7483699729663742</v>
      </c>
      <c r="N26" s="22">
        <f t="shared" ca="1" si="3"/>
        <v>-1.5988690626360003</v>
      </c>
      <c r="O26" s="22">
        <f t="shared" ca="1" si="3"/>
        <v>-0.7659145664578888</v>
      </c>
      <c r="P26" s="22">
        <f t="shared" ca="1" si="3"/>
        <v>-1.090032698774305</v>
      </c>
      <c r="Q26" s="23">
        <f t="shared" ca="1" si="3"/>
        <v>1.1270412591502561</v>
      </c>
      <c r="R26" s="43">
        <f t="shared" si="4"/>
        <v>1</v>
      </c>
      <c r="S26" s="21">
        <f t="shared" ca="1" si="5"/>
        <v>-1.6857405495304201</v>
      </c>
      <c r="T26" s="22">
        <f t="shared" ca="1" si="5"/>
        <v>1.0071183871916407</v>
      </c>
      <c r="U26" s="22">
        <f t="shared" ca="1" si="5"/>
        <v>0.82223836748919732</v>
      </c>
      <c r="V26" s="22">
        <f t="shared" ca="1" si="5"/>
        <v>1.8850374854194634</v>
      </c>
      <c r="W26" s="23">
        <f t="shared" ca="1" si="5"/>
        <v>2.3917333906274831</v>
      </c>
      <c r="X26" s="54">
        <f t="shared" ca="1" si="6"/>
        <v>-0.33762745037070596</v>
      </c>
      <c r="Y26" s="54">
        <f t="shared" ca="1" si="7"/>
        <v>18.815011898209466</v>
      </c>
      <c r="Z26" s="52"/>
    </row>
    <row r="27" spans="1:26" x14ac:dyDescent="0.2">
      <c r="A27">
        <f t="shared" si="9"/>
        <v>6</v>
      </c>
      <c r="B27" s="37">
        <v>89</v>
      </c>
      <c r="C27" s="53">
        <v>1.7994136115077934</v>
      </c>
      <c r="D27" s="53">
        <v>0.72995496026664508</v>
      </c>
      <c r="E27" s="53">
        <v>1.235157069662236</v>
      </c>
      <c r="F27" s="53">
        <v>0.48868221204438106</v>
      </c>
      <c r="G27" s="53">
        <v>-0.63458377779059483</v>
      </c>
      <c r="H27" s="13"/>
      <c r="I27" s="19">
        <v>467</v>
      </c>
      <c r="J27" s="20">
        <v>27</v>
      </c>
      <c r="K27" s="60">
        <v>3</v>
      </c>
      <c r="L27" s="47">
        <f t="shared" si="2"/>
        <v>10</v>
      </c>
      <c r="M27" s="21">
        <f t="shared" ca="1" si="3"/>
        <v>-0.77993809087190291</v>
      </c>
      <c r="N27" s="22">
        <f t="shared" ca="1" si="3"/>
        <v>-0.95828817837509628</v>
      </c>
      <c r="O27" s="22">
        <f t="shared" ca="1" si="3"/>
        <v>-0.32655165986224555</v>
      </c>
      <c r="P27" s="22">
        <f t="shared" ca="1" si="3"/>
        <v>-0.26759534078170666</v>
      </c>
      <c r="Q27" s="23">
        <f t="shared" ca="1" si="3"/>
        <v>1.0642375458193034</v>
      </c>
      <c r="R27" s="43">
        <f t="shared" si="4"/>
        <v>1</v>
      </c>
      <c r="S27" s="21">
        <f t="shared" ca="1" si="5"/>
        <v>-1.6857405495304201</v>
      </c>
      <c r="T27" s="22">
        <f t="shared" ca="1" si="5"/>
        <v>1.0071183871916407</v>
      </c>
      <c r="U27" s="22">
        <f t="shared" ca="1" si="5"/>
        <v>0.82223836748919732</v>
      </c>
      <c r="V27" s="22">
        <f t="shared" ca="1" si="5"/>
        <v>1.8850374854194634</v>
      </c>
      <c r="W27" s="23">
        <f t="shared" ca="1" si="5"/>
        <v>2.3917333906274831</v>
      </c>
      <c r="X27" s="54">
        <f t="shared" ca="1" si="6"/>
        <v>2.1221055431285065</v>
      </c>
      <c r="Y27" s="54">
        <f t="shared" ca="1" si="7"/>
        <v>0.77069867740569453</v>
      </c>
      <c r="Z27" s="52"/>
    </row>
    <row r="28" spans="1:26" x14ac:dyDescent="0.2">
      <c r="A28">
        <f t="shared" si="9"/>
        <v>7</v>
      </c>
      <c r="B28" s="37">
        <v>92</v>
      </c>
      <c r="C28" s="53">
        <v>1.7387081046993125</v>
      </c>
      <c r="D28" s="53">
        <v>-0.19855798441134595</v>
      </c>
      <c r="E28" s="53">
        <v>1.643532194666649</v>
      </c>
      <c r="F28" s="53">
        <v>0.1970622360463743</v>
      </c>
      <c r="G28" s="53">
        <v>0.89736337409389044</v>
      </c>
      <c r="H28" s="13"/>
      <c r="I28" s="19">
        <v>508</v>
      </c>
      <c r="J28" s="20">
        <v>27</v>
      </c>
      <c r="K28" s="60">
        <v>5</v>
      </c>
      <c r="L28" s="47">
        <f t="shared" si="2"/>
        <v>11</v>
      </c>
      <c r="M28" s="21">
        <f t="shared" ca="1" si="3"/>
        <v>-1.446109809422047</v>
      </c>
      <c r="N28" s="22">
        <f t="shared" ca="1" si="3"/>
        <v>-0.25942242523724546</v>
      </c>
      <c r="O28" s="22">
        <f t="shared" ca="1" si="3"/>
        <v>-1.1296117836371236</v>
      </c>
      <c r="P28" s="22">
        <f t="shared" ca="1" si="3"/>
        <v>-0.60389822849344399</v>
      </c>
      <c r="Q28" s="23">
        <f t="shared" ca="1" si="3"/>
        <v>1.6145583365011373</v>
      </c>
      <c r="R28" s="43">
        <f t="shared" si="4"/>
        <v>1</v>
      </c>
      <c r="S28" s="21">
        <f t="shared" ca="1" si="5"/>
        <v>-1.6857405495304201</v>
      </c>
      <c r="T28" s="22">
        <f t="shared" ca="1" si="5"/>
        <v>1.0071183871916407</v>
      </c>
      <c r="U28" s="22">
        <f t="shared" ca="1" si="5"/>
        <v>0.82223836748919732</v>
      </c>
      <c r="V28" s="22">
        <f t="shared" ca="1" si="5"/>
        <v>1.8850374854194634</v>
      </c>
      <c r="W28" s="23">
        <f t="shared" ca="1" si="5"/>
        <v>2.3917333906274831</v>
      </c>
      <c r="X28" s="54">
        <f t="shared" ca="1" si="6"/>
        <v>3.9709089878730088</v>
      </c>
      <c r="Y28" s="54">
        <f t="shared" ca="1" si="7"/>
        <v>1.0590283112405552</v>
      </c>
      <c r="Z28" s="52"/>
    </row>
    <row r="29" spans="1:26" x14ac:dyDescent="0.2">
      <c r="A29">
        <f t="shared" si="9"/>
        <v>8</v>
      </c>
      <c r="B29" s="37">
        <v>99</v>
      </c>
      <c r="C29" s="53">
        <v>0.67516752257575718</v>
      </c>
      <c r="D29" s="53">
        <v>-6.6167589199235318E-3</v>
      </c>
      <c r="E29" s="53">
        <v>0.95109265978440183</v>
      </c>
      <c r="F29" s="53">
        <v>1.5368574447333136</v>
      </c>
      <c r="G29" s="53">
        <v>1.2446222835061145</v>
      </c>
      <c r="H29" s="13"/>
      <c r="I29" s="19">
        <v>563</v>
      </c>
      <c r="J29" s="20">
        <v>27</v>
      </c>
      <c r="K29" s="60">
        <v>1</v>
      </c>
      <c r="L29" s="47">
        <f t="shared" si="2"/>
        <v>13</v>
      </c>
      <c r="M29" s="21">
        <f t="shared" ca="1" si="3"/>
        <v>-1.5376092197959297</v>
      </c>
      <c r="N29" s="22">
        <f t="shared" ca="1" si="3"/>
        <v>-1.2493286904461376</v>
      </c>
      <c r="O29" s="22">
        <f t="shared" ca="1" si="3"/>
        <v>-0.30465286188814056</v>
      </c>
      <c r="P29" s="22">
        <f t="shared" ca="1" si="3"/>
        <v>-0.16315234614508256</v>
      </c>
      <c r="Q29" s="23">
        <f t="shared" ca="1" si="3"/>
        <v>0.85844498938005764</v>
      </c>
      <c r="R29" s="43">
        <f t="shared" si="4"/>
        <v>1</v>
      </c>
      <c r="S29" s="21">
        <f t="shared" ca="1" si="5"/>
        <v>-1.6857405495304201</v>
      </c>
      <c r="T29" s="22">
        <f t="shared" ca="1" si="5"/>
        <v>1.0071183871916407</v>
      </c>
      <c r="U29" s="22">
        <f t="shared" ca="1" si="5"/>
        <v>0.82223836748919732</v>
      </c>
      <c r="V29" s="22">
        <f t="shared" ca="1" si="5"/>
        <v>1.8850374854194634</v>
      </c>
      <c r="W29" s="23">
        <f t="shared" ca="1" si="5"/>
        <v>2.3917333906274831</v>
      </c>
      <c r="X29" s="54">
        <f t="shared" ca="1" si="6"/>
        <v>2.8289143003371819</v>
      </c>
      <c r="Y29" s="54">
        <f t="shared" ca="1" si="7"/>
        <v>3.3449275179778439</v>
      </c>
      <c r="Z29" s="52"/>
    </row>
    <row r="30" spans="1:26" x14ac:dyDescent="0.2">
      <c r="A30">
        <f t="shared" si="9"/>
        <v>9</v>
      </c>
      <c r="B30" s="37">
        <v>143</v>
      </c>
      <c r="C30" s="53">
        <v>0.2177224023375981</v>
      </c>
      <c r="D30" s="53">
        <v>2.0600117374126037</v>
      </c>
      <c r="E30" s="53">
        <v>0.42610087670860752</v>
      </c>
      <c r="F30" s="53">
        <v>0.42709138509384548</v>
      </c>
      <c r="G30" s="53">
        <v>1.1144773442191098</v>
      </c>
      <c r="H30" s="13"/>
      <c r="I30" s="19">
        <v>579</v>
      </c>
      <c r="J30" s="20">
        <v>27</v>
      </c>
      <c r="K30" s="60">
        <v>4.5</v>
      </c>
      <c r="L30" s="47">
        <f t="shared" si="2"/>
        <v>14</v>
      </c>
      <c r="M30" s="21">
        <f t="shared" ca="1" si="3"/>
        <v>-1.3149796894794139</v>
      </c>
      <c r="N30" s="22">
        <f t="shared" ca="1" si="3"/>
        <v>-0.15306948397267606</v>
      </c>
      <c r="O30" s="22">
        <f t="shared" ca="1" si="3"/>
        <v>-0.87192387964155782</v>
      </c>
      <c r="P30" s="22">
        <f t="shared" ca="1" si="3"/>
        <v>-1.4316080394372648</v>
      </c>
      <c r="Q30" s="23">
        <f t="shared" ca="1" si="3"/>
        <v>0.40611335141522809</v>
      </c>
      <c r="R30" s="43">
        <f t="shared" si="4"/>
        <v>1</v>
      </c>
      <c r="S30" s="21">
        <f t="shared" ca="1" si="5"/>
        <v>-1.6857405495304201</v>
      </c>
      <c r="T30" s="22">
        <f t="shared" ca="1" si="5"/>
        <v>1.0071183871916407</v>
      </c>
      <c r="U30" s="22">
        <f t="shared" ca="1" si="5"/>
        <v>0.82223836748919732</v>
      </c>
      <c r="V30" s="22">
        <f t="shared" ca="1" si="5"/>
        <v>1.8850374854194634</v>
      </c>
      <c r="W30" s="23">
        <f t="shared" ca="1" si="5"/>
        <v>2.3917333906274831</v>
      </c>
      <c r="X30" s="54">
        <f t="shared" ca="1" si="6"/>
        <v>-0.38169373064144685</v>
      </c>
      <c r="Y30" s="54">
        <f t="shared" ca="1" si="7"/>
        <v>23.83093367978401</v>
      </c>
      <c r="Z30" s="52"/>
    </row>
    <row r="31" spans="1:26" x14ac:dyDescent="0.2">
      <c r="A31">
        <f t="shared" si="9"/>
        <v>10</v>
      </c>
      <c r="B31" s="37">
        <v>179</v>
      </c>
      <c r="C31" s="53">
        <v>1.9204901656018543</v>
      </c>
      <c r="D31" s="53">
        <v>1.3987647991628116</v>
      </c>
      <c r="E31" s="53">
        <v>0.81730690720925425</v>
      </c>
      <c r="F31" s="53">
        <v>-0.22034319007196504</v>
      </c>
      <c r="G31" s="53">
        <v>0.19035322138084523</v>
      </c>
      <c r="H31" s="13"/>
      <c r="I31" s="19">
        <v>14</v>
      </c>
      <c r="J31" s="20">
        <v>143</v>
      </c>
      <c r="K31" s="60">
        <v>5</v>
      </c>
      <c r="L31" s="47">
        <f t="shared" si="2"/>
        <v>1</v>
      </c>
      <c r="M31" s="21">
        <f t="shared" ca="1" si="3"/>
        <v>-0.1513892925109166</v>
      </c>
      <c r="N31" s="22">
        <f t="shared" ca="1" si="3"/>
        <v>-0.88006943352712397</v>
      </c>
      <c r="O31" s="22">
        <f t="shared" ca="1" si="3"/>
        <v>-0.83654898936845079</v>
      </c>
      <c r="P31" s="22">
        <f t="shared" ca="1" si="3"/>
        <v>-1.7541053767403869</v>
      </c>
      <c r="Q31" s="23">
        <f t="shared" ca="1" si="3"/>
        <v>1.9399516630386164</v>
      </c>
      <c r="R31" s="43">
        <f t="shared" si="4"/>
        <v>9</v>
      </c>
      <c r="S31" s="21">
        <f t="shared" ca="1" si="5"/>
        <v>0.2177224023375981</v>
      </c>
      <c r="T31" s="22">
        <f t="shared" ca="1" si="5"/>
        <v>2.0600117374126037</v>
      </c>
      <c r="U31" s="22">
        <f t="shared" ca="1" si="5"/>
        <v>0.42610087670860752</v>
      </c>
      <c r="V31" s="22">
        <f t="shared" ca="1" si="5"/>
        <v>0.42709138509384548</v>
      </c>
      <c r="W31" s="23">
        <f t="shared" ca="1" si="5"/>
        <v>1.1144773442191098</v>
      </c>
      <c r="X31" s="54">
        <f t="shared" ca="1" si="6"/>
        <v>-0.78949957865308962</v>
      </c>
      <c r="Y31" s="54">
        <f t="shared" ca="1" si="7"/>
        <v>33.518305371224294</v>
      </c>
      <c r="Z31" s="52"/>
    </row>
    <row r="32" spans="1:26" x14ac:dyDescent="0.2">
      <c r="A32">
        <f t="shared" si="9"/>
        <v>11</v>
      </c>
      <c r="B32" s="37">
        <v>180</v>
      </c>
      <c r="C32" s="53">
        <v>1.8735439419695032</v>
      </c>
      <c r="D32" s="53">
        <v>1.2346261495877318</v>
      </c>
      <c r="E32" s="53">
        <v>0.42319374211574978</v>
      </c>
      <c r="F32" s="53">
        <v>0.24773369001245549</v>
      </c>
      <c r="G32" s="53">
        <v>0.43222764614671111</v>
      </c>
      <c r="H32" s="13"/>
      <c r="I32" s="19">
        <v>29</v>
      </c>
      <c r="J32" s="20">
        <v>143</v>
      </c>
      <c r="K32" s="60">
        <v>4</v>
      </c>
      <c r="L32" s="47">
        <f t="shared" si="2"/>
        <v>2</v>
      </c>
      <c r="M32" s="21">
        <f t="shared" ca="1" si="3"/>
        <v>-0.40864194276818222</v>
      </c>
      <c r="N32" s="22">
        <f t="shared" ca="1" si="3"/>
        <v>-1.7002514525169874</v>
      </c>
      <c r="O32" s="22">
        <f t="shared" ca="1" si="3"/>
        <v>-0.2567547103136183</v>
      </c>
      <c r="P32" s="22">
        <f t="shared" ca="1" si="3"/>
        <v>-0.37966121863097313</v>
      </c>
      <c r="Q32" s="23">
        <f t="shared" ca="1" si="3"/>
        <v>0.90870269602491138</v>
      </c>
      <c r="R32" s="43">
        <f t="shared" si="4"/>
        <v>9</v>
      </c>
      <c r="S32" s="21">
        <f t="shared" ca="1" si="5"/>
        <v>0.2177224023375981</v>
      </c>
      <c r="T32" s="22">
        <f t="shared" ca="1" si="5"/>
        <v>2.0600117374126037</v>
      </c>
      <c r="U32" s="22">
        <f t="shared" ca="1" si="5"/>
        <v>0.42610087670860752</v>
      </c>
      <c r="V32" s="22">
        <f t="shared" ca="1" si="5"/>
        <v>0.42709138509384548</v>
      </c>
      <c r="W32" s="23">
        <f t="shared" ca="1" si="5"/>
        <v>1.1144773442191098</v>
      </c>
      <c r="X32" s="54">
        <f t="shared" ca="1" si="6"/>
        <v>-2.8503333297578428</v>
      </c>
      <c r="Y32" s="54">
        <f t="shared" ca="1" si="7"/>
        <v>46.927066728791182</v>
      </c>
      <c r="Z32" s="52"/>
    </row>
    <row r="33" spans="1:26" x14ac:dyDescent="0.2">
      <c r="A33">
        <f t="shared" si="9"/>
        <v>12</v>
      </c>
      <c r="B33" s="37">
        <v>197</v>
      </c>
      <c r="C33" s="53">
        <v>1.6855897800989401</v>
      </c>
      <c r="D33" s="53">
        <v>0.91365904724561442</v>
      </c>
      <c r="E33" s="53">
        <v>0.70570798371005616</v>
      </c>
      <c r="F33" s="53">
        <v>0.19102196953193859</v>
      </c>
      <c r="G33" s="53">
        <v>0.42586950991323053</v>
      </c>
      <c r="H33" s="13"/>
      <c r="I33" s="19">
        <v>72</v>
      </c>
      <c r="J33" s="20">
        <v>143</v>
      </c>
      <c r="K33" s="60">
        <v>4.5</v>
      </c>
      <c r="L33" s="47">
        <f t="shared" si="2"/>
        <v>3</v>
      </c>
      <c r="M33" s="21">
        <f t="shared" ca="1" si="3"/>
        <v>-1.3682827978903707</v>
      </c>
      <c r="N33" s="22">
        <f t="shared" ca="1" si="3"/>
        <v>-1.4207841877808005</v>
      </c>
      <c r="O33" s="22">
        <f t="shared" ca="1" si="3"/>
        <v>-0.36148767817240302</v>
      </c>
      <c r="P33" s="22">
        <f t="shared" ca="1" si="3"/>
        <v>-0.57787292365346632</v>
      </c>
      <c r="Q33" s="23">
        <f t="shared" ca="1" si="3"/>
        <v>1.3744414278377148</v>
      </c>
      <c r="R33" s="43">
        <f t="shared" si="4"/>
        <v>9</v>
      </c>
      <c r="S33" s="21">
        <f t="shared" ca="1" si="5"/>
        <v>0.2177224023375981</v>
      </c>
      <c r="T33" s="22">
        <f t="shared" ca="1" si="5"/>
        <v>2.0600117374126037</v>
      </c>
      <c r="U33" s="22">
        <f t="shared" ca="1" si="5"/>
        <v>0.42610087670860752</v>
      </c>
      <c r="V33" s="22">
        <f t="shared" ca="1" si="5"/>
        <v>0.42709138509384548</v>
      </c>
      <c r="W33" s="23">
        <f t="shared" ca="1" si="5"/>
        <v>1.1144773442191098</v>
      </c>
      <c r="X33" s="54">
        <f t="shared" ca="1" si="6"/>
        <v>-2.0937888526712944</v>
      </c>
      <c r="Y33" s="54">
        <f t="shared" ca="1" si="7"/>
        <v>43.478051433612222</v>
      </c>
      <c r="Z33" s="52"/>
    </row>
    <row r="34" spans="1:26" x14ac:dyDescent="0.2">
      <c r="A34">
        <f t="shared" si="9"/>
        <v>13</v>
      </c>
      <c r="B34" s="37">
        <v>402</v>
      </c>
      <c r="C34" s="53">
        <v>-1.162066312825117</v>
      </c>
      <c r="D34" s="53">
        <v>1.9312377383805577</v>
      </c>
      <c r="E34" s="53">
        <v>0.98987183024831571</v>
      </c>
      <c r="F34" s="53">
        <v>1.3949277383381824</v>
      </c>
      <c r="G34" s="53">
        <v>1.1101059889746769</v>
      </c>
      <c r="H34" s="13"/>
      <c r="I34" s="19">
        <v>211</v>
      </c>
      <c r="J34" s="20">
        <v>143</v>
      </c>
      <c r="K34" s="60">
        <v>4</v>
      </c>
      <c r="L34" s="47">
        <f t="shared" si="2"/>
        <v>4</v>
      </c>
      <c r="M34" s="21">
        <f t="shared" ca="1" si="3"/>
        <v>-1.1586347585275487</v>
      </c>
      <c r="N34" s="22">
        <f t="shared" ca="1" si="3"/>
        <v>-0.48838713451138616</v>
      </c>
      <c r="O34" s="22">
        <f t="shared" ca="1" si="3"/>
        <v>-1.8114347918122073</v>
      </c>
      <c r="P34" s="22">
        <f t="shared" ca="1" si="3"/>
        <v>-0.37383911576397333</v>
      </c>
      <c r="Q34" s="23">
        <f t="shared" ca="1" si="3"/>
        <v>-3.8382091788599498E-2</v>
      </c>
      <c r="R34" s="43">
        <f t="shared" si="4"/>
        <v>9</v>
      </c>
      <c r="S34" s="21">
        <f t="shared" ca="1" si="5"/>
        <v>0.2177224023375981</v>
      </c>
      <c r="T34" s="22">
        <f t="shared" ca="1" si="5"/>
        <v>2.0600117374126037</v>
      </c>
      <c r="U34" s="22">
        <f t="shared" ca="1" si="5"/>
        <v>0.42610087670860752</v>
      </c>
      <c r="V34" s="22">
        <f t="shared" ca="1" si="5"/>
        <v>0.42709138509384548</v>
      </c>
      <c r="W34" s="23">
        <f t="shared" ca="1" si="5"/>
        <v>1.1144773442191098</v>
      </c>
      <c r="X34" s="54">
        <f t="shared" ca="1" si="6"/>
        <v>-2.2326373629209058</v>
      </c>
      <c r="Y34" s="54">
        <f t="shared" ca="1" si="7"/>
        <v>38.845768497677668</v>
      </c>
      <c r="Z34" s="52"/>
    </row>
    <row r="35" spans="1:26" x14ac:dyDescent="0.2">
      <c r="A35">
        <f t="shared" si="9"/>
        <v>14</v>
      </c>
      <c r="B35" s="37">
        <v>417</v>
      </c>
      <c r="C35" s="53">
        <v>1.6632584546517004</v>
      </c>
      <c r="D35" s="53">
        <v>0.66418293481052104</v>
      </c>
      <c r="E35" s="53">
        <v>0.57133354005715187</v>
      </c>
      <c r="F35" s="53">
        <v>0.46227936802509773</v>
      </c>
      <c r="G35" s="53">
        <v>0.46760677914286375</v>
      </c>
      <c r="H35" s="13"/>
      <c r="I35" s="19">
        <v>212</v>
      </c>
      <c r="J35" s="20">
        <v>143</v>
      </c>
      <c r="K35" s="60">
        <v>5</v>
      </c>
      <c r="L35" s="47">
        <f t="shared" si="2"/>
        <v>5</v>
      </c>
      <c r="M35" s="21">
        <f t="shared" ca="1" si="3"/>
        <v>-1.2387101772225619</v>
      </c>
      <c r="N35" s="22">
        <f t="shared" ca="1" si="3"/>
        <v>-1.1344526470907639</v>
      </c>
      <c r="O35" s="22">
        <f t="shared" ca="1" si="3"/>
        <v>-0.70660669171486745</v>
      </c>
      <c r="P35" s="22">
        <f t="shared" ca="1" si="3"/>
        <v>-1.6474634261628465</v>
      </c>
      <c r="Q35" s="23">
        <f t="shared" ca="1" si="3"/>
        <v>-7.0977633844857779E-2</v>
      </c>
      <c r="R35" s="43">
        <f t="shared" si="4"/>
        <v>9</v>
      </c>
      <c r="S35" s="21">
        <f t="shared" ca="1" si="5"/>
        <v>0.2177224023375981</v>
      </c>
      <c r="T35" s="22">
        <f t="shared" ca="1" si="5"/>
        <v>2.0600117374126037</v>
      </c>
      <c r="U35" s="22">
        <f t="shared" ca="1" si="5"/>
        <v>0.42610087670860752</v>
      </c>
      <c r="V35" s="22">
        <f t="shared" ca="1" si="5"/>
        <v>0.42709138509384548</v>
      </c>
      <c r="W35" s="23">
        <f t="shared" ca="1" si="5"/>
        <v>1.1144773442191098</v>
      </c>
      <c r="X35" s="54">
        <f t="shared" ca="1" si="6"/>
        <v>-3.6904868563962894</v>
      </c>
      <c r="Y35" s="54">
        <f t="shared" ca="1" si="7"/>
        <v>75.524561801196654</v>
      </c>
      <c r="Z35" s="52"/>
    </row>
    <row r="36" spans="1:26" ht="16" thickBot="1" x14ac:dyDescent="0.25">
      <c r="A36">
        <f t="shared" si="9"/>
        <v>15</v>
      </c>
      <c r="B36" s="38">
        <v>505</v>
      </c>
      <c r="C36" s="53">
        <v>1.3470437181049575</v>
      </c>
      <c r="D36" s="53">
        <v>8.0509284258593661E-2</v>
      </c>
      <c r="E36" s="53">
        <v>1.4723840556616736</v>
      </c>
      <c r="F36" s="53">
        <v>0.71971024860023869</v>
      </c>
      <c r="G36" s="53">
        <v>0.90335733744206215</v>
      </c>
      <c r="H36" s="13"/>
      <c r="I36" s="19">
        <v>293</v>
      </c>
      <c r="J36" s="20">
        <v>143</v>
      </c>
      <c r="K36" s="60">
        <v>4</v>
      </c>
      <c r="L36" s="47">
        <f t="shared" si="2"/>
        <v>6</v>
      </c>
      <c r="M36" s="21">
        <f t="shared" ca="1" si="3"/>
        <v>-1.7156837202393831</v>
      </c>
      <c r="N36" s="22">
        <f t="shared" ca="1" si="3"/>
        <v>-1.9528963082074877</v>
      </c>
      <c r="O36" s="22">
        <f t="shared" ca="1" si="3"/>
        <v>-0.31311151564089323</v>
      </c>
      <c r="P36" s="22">
        <f t="shared" ca="1" si="3"/>
        <v>-1.235206472822562</v>
      </c>
      <c r="Q36" s="23">
        <f t="shared" ca="1" si="3"/>
        <v>0.59206446291383741</v>
      </c>
      <c r="R36" s="43">
        <f t="shared" si="4"/>
        <v>9</v>
      </c>
      <c r="S36" s="21">
        <f t="shared" ca="1" si="5"/>
        <v>0.2177224023375981</v>
      </c>
      <c r="T36" s="22">
        <f t="shared" ca="1" si="5"/>
        <v>2.0600117374126037</v>
      </c>
      <c r="U36" s="22">
        <f t="shared" ca="1" si="5"/>
        <v>0.42610087670860752</v>
      </c>
      <c r="V36" s="22">
        <f t="shared" ca="1" si="5"/>
        <v>0.42709138509384548</v>
      </c>
      <c r="W36" s="23">
        <f t="shared" ca="1" si="5"/>
        <v>1.1144773442191098</v>
      </c>
      <c r="X36" s="54">
        <f t="shared" ca="1" si="6"/>
        <v>-4.3976528025212813</v>
      </c>
      <c r="Y36" s="54">
        <f t="shared" ca="1" si="7"/>
        <v>70.520572591693551</v>
      </c>
      <c r="Z36" s="52"/>
    </row>
    <row r="37" spans="1:26" x14ac:dyDescent="0.2">
      <c r="I37" s="19">
        <v>310</v>
      </c>
      <c r="J37" s="20">
        <v>143</v>
      </c>
      <c r="K37" s="60">
        <v>4</v>
      </c>
      <c r="L37" s="47">
        <f t="shared" si="2"/>
        <v>7</v>
      </c>
      <c r="M37" s="21">
        <f t="shared" ca="1" si="3"/>
        <v>-8.268519042997724E-2</v>
      </c>
      <c r="N37" s="22">
        <f t="shared" ca="1" si="3"/>
        <v>-0.16655730501699706</v>
      </c>
      <c r="O37" s="22">
        <f t="shared" ca="1" si="3"/>
        <v>-1.0925623091948855</v>
      </c>
      <c r="P37" s="22">
        <f t="shared" ca="1" si="3"/>
        <v>-1.627300000183399</v>
      </c>
      <c r="Q37" s="23">
        <f t="shared" ca="1" si="3"/>
        <v>-0.92230216046750724</v>
      </c>
      <c r="R37" s="43">
        <f t="shared" si="4"/>
        <v>9</v>
      </c>
      <c r="S37" s="21">
        <f t="shared" ca="1" si="5"/>
        <v>0.2177224023375981</v>
      </c>
      <c r="T37" s="22">
        <f t="shared" ca="1" si="5"/>
        <v>2.0600117374126037</v>
      </c>
      <c r="U37" s="22">
        <f t="shared" ca="1" si="5"/>
        <v>0.42610087670860752</v>
      </c>
      <c r="V37" s="22">
        <f t="shared" ca="1" si="5"/>
        <v>0.42709138509384548</v>
      </c>
      <c r="W37" s="23">
        <f t="shared" ca="1" si="5"/>
        <v>1.1144773442191098</v>
      </c>
      <c r="X37" s="54">
        <f t="shared" ca="1" si="6"/>
        <v>-2.5495448527986202</v>
      </c>
      <c r="Y37" s="54">
        <f t="shared" ca="1" si="7"/>
        <v>42.8965377788209</v>
      </c>
      <c r="Z37" s="52"/>
    </row>
    <row r="38" spans="1:26" x14ac:dyDescent="0.2">
      <c r="I38" s="19">
        <v>379</v>
      </c>
      <c r="J38" s="20">
        <v>143</v>
      </c>
      <c r="K38" s="60">
        <v>4</v>
      </c>
      <c r="L38" s="47">
        <f t="shared" si="2"/>
        <v>8</v>
      </c>
      <c r="M38" s="21">
        <f t="shared" ca="1" si="3"/>
        <v>-1.3608185114716582</v>
      </c>
      <c r="N38" s="22">
        <f t="shared" ca="1" si="3"/>
        <v>-0.1265345657550061</v>
      </c>
      <c r="O38" s="22">
        <f t="shared" ca="1" si="3"/>
        <v>-1.5108423603157008</v>
      </c>
      <c r="P38" s="22">
        <f t="shared" ca="1" si="3"/>
        <v>-0.56130035283859914</v>
      </c>
      <c r="Q38" s="23">
        <f t="shared" ca="1" si="3"/>
        <v>9.5641140918142506E-2</v>
      </c>
      <c r="R38" s="43">
        <f t="shared" si="4"/>
        <v>9</v>
      </c>
      <c r="S38" s="21">
        <f t="shared" ca="1" si="5"/>
        <v>0.2177224023375981</v>
      </c>
      <c r="T38" s="22">
        <f t="shared" ca="1" si="5"/>
        <v>2.0600117374126037</v>
      </c>
      <c r="U38" s="22">
        <f t="shared" ca="1" si="5"/>
        <v>0.42610087670860752</v>
      </c>
      <c r="V38" s="22">
        <f t="shared" ca="1" si="5"/>
        <v>0.42709138509384548</v>
      </c>
      <c r="W38" s="23">
        <f t="shared" ca="1" si="5"/>
        <v>1.1144773442191098</v>
      </c>
      <c r="X38" s="54">
        <f t="shared" ca="1" si="6"/>
        <v>-1.3338512808247895</v>
      </c>
      <c r="Y38" s="54">
        <f t="shared" ca="1" si="7"/>
        <v>28.449969485956245</v>
      </c>
      <c r="Z38" s="52"/>
    </row>
    <row r="39" spans="1:26" x14ac:dyDescent="0.2">
      <c r="I39" s="19">
        <v>451</v>
      </c>
      <c r="J39" s="20">
        <v>143</v>
      </c>
      <c r="K39" s="60">
        <v>4</v>
      </c>
      <c r="L39" s="47">
        <f t="shared" si="2"/>
        <v>9</v>
      </c>
      <c r="M39" s="21">
        <f t="shared" ca="1" si="3"/>
        <v>-0.7483699729663742</v>
      </c>
      <c r="N39" s="22">
        <f t="shared" ca="1" si="3"/>
        <v>-1.5988690626360003</v>
      </c>
      <c r="O39" s="22">
        <f t="shared" ca="1" si="3"/>
        <v>-0.7659145664578888</v>
      </c>
      <c r="P39" s="22">
        <f t="shared" ca="1" si="3"/>
        <v>-1.090032698774305</v>
      </c>
      <c r="Q39" s="23">
        <f t="shared" ca="1" si="3"/>
        <v>1.1270412591502561</v>
      </c>
      <c r="R39" s="43">
        <f t="shared" si="4"/>
        <v>9</v>
      </c>
      <c r="S39" s="21">
        <f t="shared" ca="1" si="5"/>
        <v>0.2177224023375981</v>
      </c>
      <c r="T39" s="22">
        <f t="shared" ca="1" si="5"/>
        <v>2.0600117374126037</v>
      </c>
      <c r="U39" s="22">
        <f t="shared" ca="1" si="5"/>
        <v>0.42610087670860752</v>
      </c>
      <c r="V39" s="22">
        <f t="shared" ca="1" si="5"/>
        <v>0.42709138509384548</v>
      </c>
      <c r="W39" s="23">
        <f t="shared" ca="1" si="5"/>
        <v>1.1144773442191098</v>
      </c>
      <c r="X39" s="54">
        <f t="shared" ca="1" si="6"/>
        <v>-2.9924644380131706</v>
      </c>
      <c r="Y39" s="54">
        <f t="shared" ca="1" si="7"/>
        <v>48.894558916878843</v>
      </c>
      <c r="Z39" s="52"/>
    </row>
    <row r="40" spans="1:26" x14ac:dyDescent="0.2">
      <c r="I40" s="19">
        <v>467</v>
      </c>
      <c r="J40" s="20">
        <v>143</v>
      </c>
      <c r="K40" s="60">
        <v>3.5</v>
      </c>
      <c r="L40" s="47">
        <f t="shared" si="2"/>
        <v>10</v>
      </c>
      <c r="M40" s="21">
        <f t="shared" ca="1" si="3"/>
        <v>-0.77993809087190291</v>
      </c>
      <c r="N40" s="22">
        <f t="shared" ca="1" si="3"/>
        <v>-0.95828817837509628</v>
      </c>
      <c r="O40" s="22">
        <f t="shared" ca="1" si="3"/>
        <v>-0.32655165986224555</v>
      </c>
      <c r="P40" s="22">
        <f t="shared" ca="1" si="3"/>
        <v>-0.26759534078170666</v>
      </c>
      <c r="Q40" s="23">
        <f t="shared" ca="1" si="3"/>
        <v>1.0642375458193034</v>
      </c>
      <c r="R40" s="43">
        <f t="shared" si="4"/>
        <v>9</v>
      </c>
      <c r="S40" s="21">
        <f t="shared" ca="1" si="5"/>
        <v>0.2177224023375981</v>
      </c>
      <c r="T40" s="22">
        <f t="shared" ca="1" si="5"/>
        <v>2.0600117374126037</v>
      </c>
      <c r="U40" s="22">
        <f t="shared" ca="1" si="5"/>
        <v>0.42610087670860752</v>
      </c>
      <c r="V40" s="22">
        <f t="shared" ca="1" si="5"/>
        <v>0.42709138509384548</v>
      </c>
      <c r="W40" s="23">
        <f t="shared" ca="1" si="5"/>
        <v>1.1144773442191098</v>
      </c>
      <c r="X40" s="54">
        <f t="shared" ca="1" si="6"/>
        <v>-1.211257869709784</v>
      </c>
      <c r="Y40" s="54">
        <f t="shared" ca="1" si="7"/>
        <v>22.195950714902374</v>
      </c>
      <c r="Z40" s="52"/>
    </row>
    <row r="41" spans="1:26" x14ac:dyDescent="0.2">
      <c r="I41" s="19">
        <v>508</v>
      </c>
      <c r="J41" s="20">
        <v>143</v>
      </c>
      <c r="K41" s="60">
        <v>5</v>
      </c>
      <c r="L41" s="47">
        <f t="shared" si="2"/>
        <v>11</v>
      </c>
      <c r="M41" s="21">
        <f t="shared" ca="1" si="3"/>
        <v>-1.446109809422047</v>
      </c>
      <c r="N41" s="22">
        <f t="shared" ca="1" si="3"/>
        <v>-0.25942242523724546</v>
      </c>
      <c r="O41" s="22">
        <f t="shared" ca="1" si="3"/>
        <v>-1.1296117836371236</v>
      </c>
      <c r="P41" s="22">
        <f t="shared" ca="1" si="3"/>
        <v>-0.60389822849344399</v>
      </c>
      <c r="Q41" s="23">
        <f t="shared" ca="1" si="3"/>
        <v>1.6145583365011373</v>
      </c>
      <c r="R41" s="43">
        <f t="shared" si="4"/>
        <v>9</v>
      </c>
      <c r="S41" s="21">
        <f t="shared" ca="1" si="5"/>
        <v>0.2177224023375981</v>
      </c>
      <c r="T41" s="22">
        <f t="shared" ca="1" si="5"/>
        <v>2.0600117374126037</v>
      </c>
      <c r="U41" s="22">
        <f t="shared" ca="1" si="5"/>
        <v>0.42610087670860752</v>
      </c>
      <c r="V41" s="22">
        <f t="shared" ca="1" si="5"/>
        <v>0.42709138509384548</v>
      </c>
      <c r="W41" s="23">
        <f t="shared" ca="1" si="5"/>
        <v>1.1144773442191098</v>
      </c>
      <c r="X41" s="54">
        <f t="shared" ca="1" si="6"/>
        <v>0.2108766420513708</v>
      </c>
      <c r="Y41" s="54">
        <f t="shared" ca="1" si="7"/>
        <v>22.935702537649153</v>
      </c>
      <c r="Z41" s="52"/>
    </row>
    <row r="42" spans="1:26" x14ac:dyDescent="0.2">
      <c r="I42" s="19">
        <v>563</v>
      </c>
      <c r="J42" s="20">
        <v>143</v>
      </c>
      <c r="K42" s="60">
        <v>2</v>
      </c>
      <c r="L42" s="47">
        <f t="shared" si="2"/>
        <v>13</v>
      </c>
      <c r="M42" s="21">
        <f t="shared" ca="1" si="3"/>
        <v>-1.5376092197959297</v>
      </c>
      <c r="N42" s="22">
        <f t="shared" ca="1" si="3"/>
        <v>-1.2493286904461376</v>
      </c>
      <c r="O42" s="22">
        <f t="shared" ca="1" si="3"/>
        <v>-0.30465286188814056</v>
      </c>
      <c r="P42" s="22">
        <f t="shared" ca="1" si="3"/>
        <v>-0.16315234614508256</v>
      </c>
      <c r="Q42" s="23">
        <f t="shared" ca="1" si="3"/>
        <v>0.85844498938005764</v>
      </c>
      <c r="R42" s="43">
        <f t="shared" si="4"/>
        <v>9</v>
      </c>
      <c r="S42" s="21">
        <f t="shared" ca="1" si="5"/>
        <v>0.2177224023375981</v>
      </c>
      <c r="T42" s="22">
        <f t="shared" ca="1" si="5"/>
        <v>2.0600117374126037</v>
      </c>
      <c r="U42" s="22">
        <f t="shared" ca="1" si="5"/>
        <v>0.42610087670860752</v>
      </c>
      <c r="V42" s="22">
        <f t="shared" ca="1" si="5"/>
        <v>0.42709138509384548</v>
      </c>
      <c r="W42" s="23">
        <f t="shared" ca="1" si="5"/>
        <v>1.1144773442191098</v>
      </c>
      <c r="X42" s="54">
        <f t="shared" ca="1" si="6"/>
        <v>-2.1511800605120186</v>
      </c>
      <c r="Y42" s="54">
        <f t="shared" ca="1" si="7"/>
        <v>17.232295894792568</v>
      </c>
      <c r="Z42" s="52"/>
    </row>
    <row r="43" spans="1:26" x14ac:dyDescent="0.2">
      <c r="I43" s="19">
        <v>579</v>
      </c>
      <c r="J43" s="20">
        <v>143</v>
      </c>
      <c r="K43" s="60">
        <v>4</v>
      </c>
      <c r="L43" s="47">
        <f t="shared" si="2"/>
        <v>14</v>
      </c>
      <c r="M43" s="21">
        <f t="shared" ca="1" si="3"/>
        <v>-1.3149796894794139</v>
      </c>
      <c r="N43" s="22">
        <f t="shared" ca="1" si="3"/>
        <v>-0.15306948397267606</v>
      </c>
      <c r="O43" s="22">
        <f t="shared" ca="1" si="3"/>
        <v>-0.87192387964155782</v>
      </c>
      <c r="P43" s="22">
        <f t="shared" ca="1" si="3"/>
        <v>-1.4316080394372648</v>
      </c>
      <c r="Q43" s="23">
        <f t="shared" ca="1" si="3"/>
        <v>0.40611335141522809</v>
      </c>
      <c r="R43" s="43">
        <f t="shared" si="4"/>
        <v>9</v>
      </c>
      <c r="S43" s="21">
        <f t="shared" ca="1" si="5"/>
        <v>0.2177224023375981</v>
      </c>
      <c r="T43" s="22">
        <f t="shared" ca="1" si="5"/>
        <v>2.0600117374126037</v>
      </c>
      <c r="U43" s="22">
        <f t="shared" ca="1" si="5"/>
        <v>0.42610087670860752</v>
      </c>
      <c r="V43" s="22">
        <f t="shared" ca="1" si="5"/>
        <v>0.42709138509384548</v>
      </c>
      <c r="W43" s="23">
        <f t="shared" ca="1" si="5"/>
        <v>1.1144773442191098</v>
      </c>
      <c r="X43" s="54">
        <f t="shared" ca="1" si="6"/>
        <v>-1.1319763313180284</v>
      </c>
      <c r="Y43" s="54">
        <f t="shared" ca="1" si="7"/>
        <v>26.337181065208455</v>
      </c>
      <c r="Z43" s="52"/>
    </row>
    <row r="44" spans="1:26" x14ac:dyDescent="0.2">
      <c r="I44" s="19">
        <v>623</v>
      </c>
      <c r="J44" s="20">
        <v>143</v>
      </c>
      <c r="K44" s="60">
        <v>5</v>
      </c>
      <c r="L44" s="47">
        <f t="shared" si="2"/>
        <v>15</v>
      </c>
      <c r="M44" s="21">
        <f t="shared" ca="1" si="3"/>
        <v>-0.77737044988019766</v>
      </c>
      <c r="N44" s="22">
        <f t="shared" ca="1" si="3"/>
        <v>-1.7120954990696651</v>
      </c>
      <c r="O44" s="22">
        <f t="shared" ca="1" si="3"/>
        <v>-0.34157797109837618</v>
      </c>
      <c r="P44" s="22">
        <f t="shared" ca="1" si="3"/>
        <v>-0.5586524692132957</v>
      </c>
      <c r="Q44" s="23">
        <f t="shared" ca="1" si="3"/>
        <v>3.3507909915018668</v>
      </c>
      <c r="R44" s="43">
        <f t="shared" si="4"/>
        <v>9</v>
      </c>
      <c r="S44" s="21">
        <f t="shared" ca="1" si="5"/>
        <v>0.2177224023375981</v>
      </c>
      <c r="T44" s="22">
        <f t="shared" ca="1" si="5"/>
        <v>2.0600117374126037</v>
      </c>
      <c r="U44" s="22">
        <f t="shared" ca="1" si="5"/>
        <v>0.42610087670860752</v>
      </c>
      <c r="V44" s="22">
        <f t="shared" ca="1" si="5"/>
        <v>0.42709138509384548</v>
      </c>
      <c r="W44" s="23">
        <f t="shared" ca="1" si="5"/>
        <v>1.1144773442191098</v>
      </c>
      <c r="X44" s="54">
        <f t="shared" ca="1" si="6"/>
        <v>-0.34594947007842691</v>
      </c>
      <c r="Y44" s="54">
        <f t="shared" ca="1" si="7"/>
        <v>28.579175736631814</v>
      </c>
      <c r="Z44" s="52"/>
    </row>
    <row r="45" spans="1:26" x14ac:dyDescent="0.2">
      <c r="I45" s="19">
        <v>14</v>
      </c>
      <c r="J45" s="20">
        <v>49</v>
      </c>
      <c r="K45" s="60">
        <v>5</v>
      </c>
      <c r="L45" s="47">
        <f t="shared" si="2"/>
        <v>1</v>
      </c>
      <c r="M45" s="21">
        <f t="shared" ca="1" si="3"/>
        <v>-0.1513892925109166</v>
      </c>
      <c r="N45" s="22">
        <f t="shared" ca="1" si="3"/>
        <v>-0.88006943352712397</v>
      </c>
      <c r="O45" s="22">
        <f t="shared" ca="1" si="3"/>
        <v>-0.83654898936845079</v>
      </c>
      <c r="P45" s="22">
        <f t="shared" ca="1" si="3"/>
        <v>-1.7541053767403869</v>
      </c>
      <c r="Q45" s="23">
        <f t="shared" ca="1" si="3"/>
        <v>1.9399516630386164</v>
      </c>
      <c r="R45" s="43">
        <f t="shared" si="4"/>
        <v>2</v>
      </c>
      <c r="S45" s="21">
        <f t="shared" ca="1" si="5"/>
        <v>1.4914432952562398</v>
      </c>
      <c r="T45" s="22">
        <f t="shared" ca="1" si="5"/>
        <v>0.12207509627890435</v>
      </c>
      <c r="U45" s="22">
        <f t="shared" ca="1" si="5"/>
        <v>1.4839111097584035</v>
      </c>
      <c r="V45" s="22">
        <f t="shared" ca="1" si="5"/>
        <v>0.50109311680926427</v>
      </c>
      <c r="W45" s="23">
        <f t="shared" ca="1" si="5"/>
        <v>1.1265361637945597</v>
      </c>
      <c r="X45" s="54">
        <f t="shared" ca="1" si="6"/>
        <v>-0.26813187131627547</v>
      </c>
      <c r="Y45" s="54">
        <f t="shared" ca="1" si="7"/>
        <v>27.753213413578322</v>
      </c>
      <c r="Z45" s="52"/>
    </row>
    <row r="46" spans="1:26" x14ac:dyDescent="0.2">
      <c r="I46" s="19">
        <v>29</v>
      </c>
      <c r="J46" s="20">
        <v>49</v>
      </c>
      <c r="K46" s="60">
        <v>5</v>
      </c>
      <c r="L46" s="47">
        <f t="shared" si="2"/>
        <v>2</v>
      </c>
      <c r="M46" s="21">
        <f t="shared" ca="1" si="3"/>
        <v>-0.40864194276818222</v>
      </c>
      <c r="N46" s="22">
        <f t="shared" ca="1" si="3"/>
        <v>-1.7002514525169874</v>
      </c>
      <c r="O46" s="22">
        <f t="shared" ca="1" si="3"/>
        <v>-0.2567547103136183</v>
      </c>
      <c r="P46" s="22">
        <f t="shared" ca="1" si="3"/>
        <v>-0.37966121863097313</v>
      </c>
      <c r="Q46" s="23">
        <f t="shared" ca="1" si="3"/>
        <v>0.90870269602491138</v>
      </c>
      <c r="R46" s="43">
        <f t="shared" si="4"/>
        <v>2</v>
      </c>
      <c r="S46" s="21">
        <f t="shared" ca="1" si="5"/>
        <v>1.4914432952562398</v>
      </c>
      <c r="T46" s="22">
        <f t="shared" ca="1" si="5"/>
        <v>0.12207509627890435</v>
      </c>
      <c r="U46" s="22">
        <f t="shared" ca="1" si="5"/>
        <v>1.4839111097584035</v>
      </c>
      <c r="V46" s="22">
        <f t="shared" ca="1" si="5"/>
        <v>0.50109311680926427</v>
      </c>
      <c r="W46" s="23">
        <f t="shared" ca="1" si="5"/>
        <v>1.1265361637945597</v>
      </c>
      <c r="X46" s="54">
        <f t="shared" ca="1" si="6"/>
        <v>-0.36458498674934647</v>
      </c>
      <c r="Y46" s="54">
        <f t="shared" ca="1" si="7"/>
        <v>28.778772080056481</v>
      </c>
      <c r="Z46" s="52"/>
    </row>
    <row r="47" spans="1:26" x14ac:dyDescent="0.2">
      <c r="I47" s="19">
        <v>72</v>
      </c>
      <c r="J47" s="20">
        <v>49</v>
      </c>
      <c r="K47" s="60">
        <v>5</v>
      </c>
      <c r="L47" s="47">
        <f t="shared" si="2"/>
        <v>3</v>
      </c>
      <c r="M47" s="21">
        <f t="shared" ca="1" si="3"/>
        <v>-1.3682827978903707</v>
      </c>
      <c r="N47" s="22">
        <f t="shared" ca="1" si="3"/>
        <v>-1.4207841877808005</v>
      </c>
      <c r="O47" s="22">
        <f t="shared" ca="1" si="3"/>
        <v>-0.36148767817240302</v>
      </c>
      <c r="P47" s="22">
        <f t="shared" ca="1" si="3"/>
        <v>-0.57787292365346632</v>
      </c>
      <c r="Q47" s="23">
        <f t="shared" ca="1" si="3"/>
        <v>1.3744414278377148</v>
      </c>
      <c r="R47" s="43">
        <f t="shared" si="4"/>
        <v>2</v>
      </c>
      <c r="S47" s="21">
        <f t="shared" ca="1" si="5"/>
        <v>1.4914432952562398</v>
      </c>
      <c r="T47" s="22">
        <f t="shared" ca="1" si="5"/>
        <v>0.12207509627890435</v>
      </c>
      <c r="U47" s="22">
        <f t="shared" ca="1" si="5"/>
        <v>1.4839111097584035</v>
      </c>
      <c r="V47" s="22">
        <f t="shared" ca="1" si="5"/>
        <v>0.50109311680926427</v>
      </c>
      <c r="W47" s="23">
        <f t="shared" ca="1" si="5"/>
        <v>1.1265361637945597</v>
      </c>
      <c r="X47" s="54">
        <f t="shared" ca="1" si="6"/>
        <v>-1.4917843240803084</v>
      </c>
      <c r="Y47" s="54">
        <f t="shared" ca="1" si="7"/>
        <v>42.143263710374825</v>
      </c>
      <c r="Z47" s="52"/>
    </row>
    <row r="48" spans="1:26" x14ac:dyDescent="0.2">
      <c r="I48" s="19">
        <v>211</v>
      </c>
      <c r="J48" s="20">
        <v>49</v>
      </c>
      <c r="K48" s="60">
        <v>4</v>
      </c>
      <c r="L48" s="47">
        <f t="shared" si="2"/>
        <v>4</v>
      </c>
      <c r="M48" s="21">
        <f t="shared" ca="1" si="3"/>
        <v>-1.1586347585275487</v>
      </c>
      <c r="N48" s="22">
        <f t="shared" ca="1" si="3"/>
        <v>-0.48838713451138616</v>
      </c>
      <c r="O48" s="22">
        <f t="shared" ca="1" si="3"/>
        <v>-1.8114347918122073</v>
      </c>
      <c r="P48" s="22">
        <f t="shared" ca="1" si="3"/>
        <v>-0.37383911576397333</v>
      </c>
      <c r="Q48" s="23">
        <f t="shared" ca="1" si="3"/>
        <v>-3.8382091788599498E-2</v>
      </c>
      <c r="R48" s="43">
        <f t="shared" si="4"/>
        <v>2</v>
      </c>
      <c r="S48" s="21">
        <f t="shared" ca="1" si="5"/>
        <v>1.4914432952562398</v>
      </c>
      <c r="T48" s="22">
        <f t="shared" ca="1" si="5"/>
        <v>0.12207509627890435</v>
      </c>
      <c r="U48" s="22">
        <f t="shared" ca="1" si="5"/>
        <v>1.4839111097584035</v>
      </c>
      <c r="V48" s="22">
        <f t="shared" ca="1" si="5"/>
        <v>0.50109311680926427</v>
      </c>
      <c r="W48" s="23">
        <f t="shared" ca="1" si="5"/>
        <v>1.1265361637945597</v>
      </c>
      <c r="X48" s="54">
        <f t="shared" ca="1" si="6"/>
        <v>-4.7062331830419639</v>
      </c>
      <c r="Y48" s="54">
        <f t="shared" ca="1" si="7"/>
        <v>75.798496237500984</v>
      </c>
      <c r="Z48" s="52"/>
    </row>
    <row r="49" spans="9:26" x14ac:dyDescent="0.2">
      <c r="I49" s="19">
        <v>310</v>
      </c>
      <c r="J49" s="20">
        <v>49</v>
      </c>
      <c r="K49" s="60">
        <v>3</v>
      </c>
      <c r="L49" s="47">
        <f t="shared" si="2"/>
        <v>7</v>
      </c>
      <c r="M49" s="21">
        <f t="shared" ca="1" si="3"/>
        <v>-8.268519042997724E-2</v>
      </c>
      <c r="N49" s="22">
        <f t="shared" ca="1" si="3"/>
        <v>-0.16655730501699706</v>
      </c>
      <c r="O49" s="22">
        <f t="shared" ca="1" si="3"/>
        <v>-1.0925623091948855</v>
      </c>
      <c r="P49" s="22">
        <f t="shared" ca="1" si="3"/>
        <v>-1.627300000183399</v>
      </c>
      <c r="Q49" s="23">
        <f t="shared" ca="1" si="3"/>
        <v>-0.92230216046750724</v>
      </c>
      <c r="R49" s="43">
        <f t="shared" si="4"/>
        <v>2</v>
      </c>
      <c r="S49" s="21">
        <f t="shared" ca="1" si="5"/>
        <v>1.4914432952562398</v>
      </c>
      <c r="T49" s="22">
        <f t="shared" ca="1" si="5"/>
        <v>0.12207509627890435</v>
      </c>
      <c r="U49" s="22">
        <f t="shared" ca="1" si="5"/>
        <v>1.4839111097584035</v>
      </c>
      <c r="V49" s="22">
        <f t="shared" ca="1" si="5"/>
        <v>0.50109311680926427</v>
      </c>
      <c r="W49" s="23">
        <f t="shared" ca="1" si="5"/>
        <v>1.1265361637945597</v>
      </c>
      <c r="X49" s="54">
        <f t="shared" ca="1" si="6"/>
        <v>-3.6193536874353822</v>
      </c>
      <c r="Y49" s="54">
        <f t="shared" ca="1" si="7"/>
        <v>43.815843239364384</v>
      </c>
      <c r="Z49" s="52"/>
    </row>
    <row r="50" spans="9:26" x14ac:dyDescent="0.2">
      <c r="I50" s="19">
        <v>379</v>
      </c>
      <c r="J50" s="20">
        <v>49</v>
      </c>
      <c r="K50" s="60">
        <v>5</v>
      </c>
      <c r="L50" s="47">
        <f t="shared" si="2"/>
        <v>8</v>
      </c>
      <c r="M50" s="21">
        <f t="shared" ca="1" si="3"/>
        <v>-1.3608185114716582</v>
      </c>
      <c r="N50" s="22">
        <f t="shared" ca="1" si="3"/>
        <v>-0.1265345657550061</v>
      </c>
      <c r="O50" s="22">
        <f t="shared" ca="1" si="3"/>
        <v>-1.5108423603157008</v>
      </c>
      <c r="P50" s="22">
        <f t="shared" ca="1" si="3"/>
        <v>-0.56130035283859914</v>
      </c>
      <c r="Q50" s="23">
        <f t="shared" ca="1" si="3"/>
        <v>9.5641140918142506E-2</v>
      </c>
      <c r="R50" s="43">
        <f t="shared" si="4"/>
        <v>2</v>
      </c>
      <c r="S50" s="21">
        <f t="shared" ca="1" si="5"/>
        <v>1.4914432952562398</v>
      </c>
      <c r="T50" s="22">
        <f t="shared" ca="1" si="5"/>
        <v>0.12207509627890435</v>
      </c>
      <c r="U50" s="22">
        <f t="shared" ca="1" si="5"/>
        <v>1.4839111097584035</v>
      </c>
      <c r="V50" s="22">
        <f t="shared" ca="1" si="5"/>
        <v>0.50109311680926427</v>
      </c>
      <c r="W50" s="23">
        <f t="shared" ca="1" si="5"/>
        <v>1.1265361637945597</v>
      </c>
      <c r="X50" s="54">
        <f t="shared" ca="1" si="6"/>
        <v>-4.4605066671373841</v>
      </c>
      <c r="Y50" s="54">
        <f t="shared" ca="1" si="7"/>
        <v>89.501186398950892</v>
      </c>
      <c r="Z50" s="52"/>
    </row>
    <row r="51" spans="9:26" x14ac:dyDescent="0.2">
      <c r="I51" s="19">
        <v>451</v>
      </c>
      <c r="J51" s="20">
        <v>49</v>
      </c>
      <c r="K51" s="60">
        <v>5</v>
      </c>
      <c r="L51" s="47">
        <f t="shared" si="2"/>
        <v>9</v>
      </c>
      <c r="M51" s="21">
        <f t="shared" ca="1" si="3"/>
        <v>-0.7483699729663742</v>
      </c>
      <c r="N51" s="22">
        <f t="shared" ca="1" si="3"/>
        <v>-1.5988690626360003</v>
      </c>
      <c r="O51" s="22">
        <f t="shared" ca="1" si="3"/>
        <v>-0.7659145664578888</v>
      </c>
      <c r="P51" s="22">
        <f t="shared" ca="1" si="3"/>
        <v>-1.090032698774305</v>
      </c>
      <c r="Q51" s="23">
        <f t="shared" ca="1" si="3"/>
        <v>1.1270412591502561</v>
      </c>
      <c r="R51" s="43">
        <f t="shared" si="4"/>
        <v>2</v>
      </c>
      <c r="S51" s="21">
        <f t="shared" ca="1" si="5"/>
        <v>1.4914432952562398</v>
      </c>
      <c r="T51" s="22">
        <f t="shared" ca="1" si="5"/>
        <v>0.12207509627890435</v>
      </c>
      <c r="U51" s="22">
        <f t="shared" ca="1" si="5"/>
        <v>1.4839111097584035</v>
      </c>
      <c r="V51" s="22">
        <f t="shared" ca="1" si="5"/>
        <v>0.50109311680926427</v>
      </c>
      <c r="W51" s="23">
        <f t="shared" ca="1" si="5"/>
        <v>1.1265361637945597</v>
      </c>
      <c r="X51" s="54">
        <f t="shared" ca="1" si="6"/>
        <v>-1.7244377535346063</v>
      </c>
      <c r="Y51" s="54">
        <f t="shared" ca="1" si="7"/>
        <v>45.21806310116154</v>
      </c>
      <c r="Z51" s="52"/>
    </row>
    <row r="52" spans="9:26" x14ac:dyDescent="0.2">
      <c r="I52" s="19">
        <v>467</v>
      </c>
      <c r="J52" s="20">
        <v>49</v>
      </c>
      <c r="K52" s="60">
        <v>3.5</v>
      </c>
      <c r="L52" s="47">
        <f t="shared" si="2"/>
        <v>10</v>
      </c>
      <c r="M52" s="21">
        <f t="shared" ca="1" si="3"/>
        <v>-0.77993809087190291</v>
      </c>
      <c r="N52" s="22">
        <f t="shared" ca="1" si="3"/>
        <v>-0.95828817837509628</v>
      </c>
      <c r="O52" s="22">
        <f t="shared" ca="1" si="3"/>
        <v>-0.32655165986224555</v>
      </c>
      <c r="P52" s="22">
        <f t="shared" ca="1" si="3"/>
        <v>-0.26759534078170666</v>
      </c>
      <c r="Q52" s="23">
        <f t="shared" ca="1" si="3"/>
        <v>1.0642375458193034</v>
      </c>
      <c r="R52" s="43">
        <f t="shared" si="4"/>
        <v>2</v>
      </c>
      <c r="S52" s="21">
        <f t="shared" ca="1" si="5"/>
        <v>1.4914432952562398</v>
      </c>
      <c r="T52" s="22">
        <f t="shared" ca="1" si="5"/>
        <v>0.12207509627890435</v>
      </c>
      <c r="U52" s="22">
        <f t="shared" ca="1" si="5"/>
        <v>1.4839111097584035</v>
      </c>
      <c r="V52" s="22">
        <f t="shared" ca="1" si="5"/>
        <v>0.50109311680926427</v>
      </c>
      <c r="W52" s="23">
        <f t="shared" ca="1" si="5"/>
        <v>1.1265361637945597</v>
      </c>
      <c r="X52" s="54">
        <f t="shared" ca="1" si="6"/>
        <v>-0.69997829508608822</v>
      </c>
      <c r="Y52" s="54">
        <f t="shared" ca="1" si="7"/>
        <v>17.639817679194248</v>
      </c>
      <c r="Z52" s="52"/>
    </row>
    <row r="53" spans="9:26" x14ac:dyDescent="0.2">
      <c r="I53" s="19">
        <v>508</v>
      </c>
      <c r="J53" s="20">
        <v>49</v>
      </c>
      <c r="K53" s="60">
        <v>5</v>
      </c>
      <c r="L53" s="47">
        <f t="shared" si="2"/>
        <v>11</v>
      </c>
      <c r="M53" s="21">
        <f t="shared" ca="1" si="3"/>
        <v>-1.446109809422047</v>
      </c>
      <c r="N53" s="22">
        <f t="shared" ca="1" si="3"/>
        <v>-0.25942242523724546</v>
      </c>
      <c r="O53" s="22">
        <f t="shared" ca="1" si="3"/>
        <v>-1.1296117836371236</v>
      </c>
      <c r="P53" s="22">
        <f t="shared" ca="1" si="3"/>
        <v>-0.60389822849344399</v>
      </c>
      <c r="Q53" s="23">
        <f t="shared" ca="1" si="3"/>
        <v>1.6145583365011373</v>
      </c>
      <c r="R53" s="43">
        <f t="shared" si="4"/>
        <v>2</v>
      </c>
      <c r="S53" s="21">
        <f t="shared" ca="1" si="5"/>
        <v>1.4914432952562398</v>
      </c>
      <c r="T53" s="22">
        <f t="shared" ca="1" si="5"/>
        <v>0.12207509627890435</v>
      </c>
      <c r="U53" s="22">
        <f t="shared" ca="1" si="5"/>
        <v>1.4839111097584035</v>
      </c>
      <c r="V53" s="22">
        <f t="shared" ca="1" si="5"/>
        <v>0.50109311680926427</v>
      </c>
      <c r="W53" s="23">
        <f t="shared" ca="1" si="5"/>
        <v>1.1265361637945597</v>
      </c>
      <c r="X53" s="54">
        <f t="shared" ca="1" si="6"/>
        <v>-2.348454163384524</v>
      </c>
      <c r="Y53" s="54">
        <f t="shared" ca="1" si="7"/>
        <v>53.999778591363345</v>
      </c>
      <c r="Z53" s="52"/>
    </row>
    <row r="54" spans="9:26" x14ac:dyDescent="0.2">
      <c r="I54" s="19">
        <v>546</v>
      </c>
      <c r="J54" s="20">
        <v>49</v>
      </c>
      <c r="K54" s="60">
        <v>5</v>
      </c>
      <c r="L54" s="47">
        <f t="shared" si="2"/>
        <v>12</v>
      </c>
      <c r="M54" s="21">
        <f t="shared" ca="1" si="3"/>
        <v>-0.1825841059876927</v>
      </c>
      <c r="N54" s="22">
        <f t="shared" ca="1" si="3"/>
        <v>-0.22972853452733033</v>
      </c>
      <c r="O54" s="22">
        <f t="shared" ca="1" si="3"/>
        <v>-1.0263579627582851</v>
      </c>
      <c r="P54" s="22">
        <f t="shared" ca="1" si="3"/>
        <v>-0.7230433521887627</v>
      </c>
      <c r="Q54" s="23">
        <f t="shared" ca="1" si="3"/>
        <v>-0.4529974644050126</v>
      </c>
      <c r="R54" s="43">
        <f t="shared" si="4"/>
        <v>2</v>
      </c>
      <c r="S54" s="21">
        <f t="shared" ca="1" si="5"/>
        <v>1.4914432952562398</v>
      </c>
      <c r="T54" s="22">
        <f t="shared" ca="1" si="5"/>
        <v>0.12207509627890435</v>
      </c>
      <c r="U54" s="22">
        <f t="shared" ca="1" si="5"/>
        <v>1.4839111097584035</v>
      </c>
      <c r="V54" s="22">
        <f t="shared" ca="1" si="5"/>
        <v>0.50109311680926427</v>
      </c>
      <c r="W54" s="23">
        <f t="shared" ca="1" si="5"/>
        <v>1.1265361637945597</v>
      </c>
      <c r="X54" s="54">
        <f t="shared" ca="1" si="6"/>
        <v>-2.6960120298881263</v>
      </c>
      <c r="Y54" s="54">
        <f t="shared" ca="1" si="7"/>
        <v>59.228601164182756</v>
      </c>
      <c r="Z54" s="52"/>
    </row>
    <row r="55" spans="9:26" x14ac:dyDescent="0.2">
      <c r="I55" s="19">
        <v>563</v>
      </c>
      <c r="J55" s="20">
        <v>49</v>
      </c>
      <c r="K55" s="60">
        <v>5</v>
      </c>
      <c r="L55" s="47">
        <f t="shared" si="2"/>
        <v>13</v>
      </c>
      <c r="M55" s="21">
        <f t="shared" ca="1" si="3"/>
        <v>-1.5376092197959297</v>
      </c>
      <c r="N55" s="22">
        <f t="shared" ca="1" si="3"/>
        <v>-1.2493286904461376</v>
      </c>
      <c r="O55" s="22">
        <f t="shared" ca="1" si="3"/>
        <v>-0.30465286188814056</v>
      </c>
      <c r="P55" s="22">
        <f t="shared" ca="1" si="3"/>
        <v>-0.16315234614508256</v>
      </c>
      <c r="Q55" s="23">
        <f t="shared" ca="1" si="3"/>
        <v>0.85844498938005764</v>
      </c>
      <c r="R55" s="43">
        <f t="shared" si="4"/>
        <v>2</v>
      </c>
      <c r="S55" s="21">
        <f t="shared" ca="1" si="5"/>
        <v>1.4914432952562398</v>
      </c>
      <c r="T55" s="22">
        <f t="shared" ca="1" si="5"/>
        <v>0.12207509627890435</v>
      </c>
      <c r="U55" s="22">
        <f t="shared" ca="1" si="5"/>
        <v>1.4839111097584035</v>
      </c>
      <c r="V55" s="22">
        <f t="shared" ca="1" si="5"/>
        <v>0.50109311680926427</v>
      </c>
      <c r="W55" s="23">
        <f t="shared" ca="1" si="5"/>
        <v>1.1265361637945597</v>
      </c>
      <c r="X55" s="54">
        <f t="shared" ca="1" si="6"/>
        <v>-2.0125318406142432</v>
      </c>
      <c r="Y55" s="54">
        <f t="shared" ca="1" si="7"/>
        <v>49.175602815628586</v>
      </c>
      <c r="Z55" s="52"/>
    </row>
    <row r="56" spans="9:26" x14ac:dyDescent="0.2">
      <c r="I56" s="19">
        <v>579</v>
      </c>
      <c r="J56" s="20">
        <v>49</v>
      </c>
      <c r="K56" s="60">
        <v>4.5</v>
      </c>
      <c r="L56" s="47">
        <f t="shared" si="2"/>
        <v>14</v>
      </c>
      <c r="M56" s="21">
        <f t="shared" ca="1" si="3"/>
        <v>-1.3149796894794139</v>
      </c>
      <c r="N56" s="22">
        <f t="shared" ca="1" si="3"/>
        <v>-0.15306948397267606</v>
      </c>
      <c r="O56" s="22">
        <f t="shared" ca="1" si="3"/>
        <v>-0.87192387964155782</v>
      </c>
      <c r="P56" s="22">
        <f t="shared" ca="1" si="3"/>
        <v>-1.4316080394372648</v>
      </c>
      <c r="Q56" s="23">
        <f t="shared" ca="1" si="3"/>
        <v>0.40611335141522809</v>
      </c>
      <c r="R56" s="43">
        <f t="shared" si="4"/>
        <v>2</v>
      </c>
      <c r="S56" s="21">
        <f t="shared" ca="1" si="5"/>
        <v>1.4914432952562398</v>
      </c>
      <c r="T56" s="22">
        <f t="shared" ca="1" si="5"/>
        <v>0.12207509627890435</v>
      </c>
      <c r="U56" s="22">
        <f t="shared" ca="1" si="5"/>
        <v>1.4839111097584035</v>
      </c>
      <c r="V56" s="22">
        <f t="shared" ca="1" si="5"/>
        <v>0.50109311680926427</v>
      </c>
      <c r="W56" s="23">
        <f t="shared" ca="1" si="5"/>
        <v>1.1265361637945597</v>
      </c>
      <c r="X56" s="54">
        <f t="shared" ca="1" si="6"/>
        <v>-3.5336287026910433</v>
      </c>
      <c r="Y56" s="54">
        <f t="shared" ca="1" si="7"/>
        <v>64.539190132701378</v>
      </c>
      <c r="Z56" s="52"/>
    </row>
    <row r="57" spans="9:26" x14ac:dyDescent="0.2">
      <c r="I57" s="19">
        <v>623</v>
      </c>
      <c r="J57" s="20">
        <v>49</v>
      </c>
      <c r="K57" s="60">
        <v>5</v>
      </c>
      <c r="L57" s="47">
        <f t="shared" si="2"/>
        <v>15</v>
      </c>
      <c r="M57" s="21">
        <f t="shared" ca="1" si="3"/>
        <v>-0.77737044988019766</v>
      </c>
      <c r="N57" s="22">
        <f t="shared" ca="1" si="3"/>
        <v>-1.7120954990696651</v>
      </c>
      <c r="O57" s="22">
        <f t="shared" ca="1" si="3"/>
        <v>-0.34157797109837618</v>
      </c>
      <c r="P57" s="22">
        <f t="shared" ca="1" si="3"/>
        <v>-0.5586524692132957</v>
      </c>
      <c r="Q57" s="23">
        <f t="shared" ca="1" si="3"/>
        <v>3.3507909915018668</v>
      </c>
      <c r="R57" s="43">
        <f t="shared" si="4"/>
        <v>2</v>
      </c>
      <c r="S57" s="21">
        <f t="shared" ca="1" si="5"/>
        <v>1.4914432952562398</v>
      </c>
      <c r="T57" s="22">
        <f t="shared" ca="1" si="5"/>
        <v>0.12207509627890435</v>
      </c>
      <c r="U57" s="22">
        <f t="shared" ca="1" si="5"/>
        <v>1.4839111097584035</v>
      </c>
      <c r="V57" s="22">
        <f t="shared" ca="1" si="5"/>
        <v>0.50109311680926427</v>
      </c>
      <c r="W57" s="23">
        <f t="shared" ca="1" si="5"/>
        <v>1.1265361637945597</v>
      </c>
      <c r="X57" s="54">
        <f t="shared" ca="1" si="6"/>
        <v>1.6195708077792292</v>
      </c>
      <c r="Y57" s="54">
        <f t="shared" ca="1" si="7"/>
        <v>11.427301523618373</v>
      </c>
      <c r="Z57" s="52"/>
    </row>
    <row r="58" spans="9:26" x14ac:dyDescent="0.2">
      <c r="I58" s="19">
        <v>14</v>
      </c>
      <c r="J58" s="20">
        <v>99</v>
      </c>
      <c r="K58" s="60">
        <v>2</v>
      </c>
      <c r="L58" s="47">
        <f t="shared" si="2"/>
        <v>1</v>
      </c>
      <c r="M58" s="21">
        <f t="shared" ca="1" si="3"/>
        <v>-0.1513892925109166</v>
      </c>
      <c r="N58" s="22">
        <f t="shared" ca="1" si="3"/>
        <v>-0.88006943352712397</v>
      </c>
      <c r="O58" s="22">
        <f t="shared" ca="1" si="3"/>
        <v>-0.83654898936845079</v>
      </c>
      <c r="P58" s="22">
        <f t="shared" ca="1" si="3"/>
        <v>-1.7541053767403869</v>
      </c>
      <c r="Q58" s="23">
        <f t="shared" ca="1" si="3"/>
        <v>1.9399516630386164</v>
      </c>
      <c r="R58" s="43">
        <f t="shared" si="4"/>
        <v>8</v>
      </c>
      <c r="S58" s="21">
        <f t="shared" ca="1" si="5"/>
        <v>0.67516752257575718</v>
      </c>
      <c r="T58" s="22">
        <f t="shared" ca="1" si="5"/>
        <v>-6.6167589199235318E-3</v>
      </c>
      <c r="U58" s="22">
        <f t="shared" ca="1" si="5"/>
        <v>0.95109265978440183</v>
      </c>
      <c r="V58" s="22">
        <f t="shared" ca="1" si="5"/>
        <v>1.5368574447333136</v>
      </c>
      <c r="W58" s="23">
        <f t="shared" ca="1" si="5"/>
        <v>1.2446222835061145</v>
      </c>
      <c r="X58" s="54">
        <f t="shared" ca="1" si="6"/>
        <v>-1.1733283679806328</v>
      </c>
      <c r="Y58" s="54">
        <f t="shared" ca="1" si="7"/>
        <v>10.070012931030627</v>
      </c>
      <c r="Z58" s="52"/>
    </row>
    <row r="59" spans="9:26" x14ac:dyDescent="0.2">
      <c r="I59" s="19">
        <v>29</v>
      </c>
      <c r="J59" s="20">
        <v>99</v>
      </c>
      <c r="K59" s="60">
        <v>5</v>
      </c>
      <c r="L59" s="47">
        <f t="shared" si="2"/>
        <v>2</v>
      </c>
      <c r="M59" s="21">
        <f t="shared" ca="1" si="3"/>
        <v>-0.40864194276818222</v>
      </c>
      <c r="N59" s="22">
        <f t="shared" ca="1" si="3"/>
        <v>-1.7002514525169874</v>
      </c>
      <c r="O59" s="22">
        <f t="shared" ca="1" si="3"/>
        <v>-0.2567547103136183</v>
      </c>
      <c r="P59" s="22">
        <f t="shared" ca="1" si="3"/>
        <v>-0.37966121863097313</v>
      </c>
      <c r="Q59" s="23">
        <f t="shared" ca="1" si="3"/>
        <v>0.90870269602491138</v>
      </c>
      <c r="R59" s="43">
        <f t="shared" si="4"/>
        <v>8</v>
      </c>
      <c r="S59" s="21">
        <f t="shared" ca="1" si="5"/>
        <v>0.67516752257575718</v>
      </c>
      <c r="T59" s="22">
        <f t="shared" ca="1" si="5"/>
        <v>-6.6167589199235318E-3</v>
      </c>
      <c r="U59" s="22">
        <f t="shared" ca="1" si="5"/>
        <v>0.95109265978440183</v>
      </c>
      <c r="V59" s="22">
        <f t="shared" ca="1" si="5"/>
        <v>1.5368574447333136</v>
      </c>
      <c r="W59" s="23">
        <f t="shared" ca="1" si="5"/>
        <v>1.2446222835061145</v>
      </c>
      <c r="X59" s="54">
        <f t="shared" ca="1" si="6"/>
        <v>3.8657319726018491E-2</v>
      </c>
      <c r="Y59" s="54">
        <f t="shared" ca="1" si="7"/>
        <v>24.614921191108213</v>
      </c>
      <c r="Z59" s="52"/>
    </row>
    <row r="60" spans="9:26" x14ac:dyDescent="0.2">
      <c r="I60" s="19">
        <v>72</v>
      </c>
      <c r="J60" s="20">
        <v>99</v>
      </c>
      <c r="K60" s="60">
        <v>5</v>
      </c>
      <c r="L60" s="47">
        <f t="shared" si="2"/>
        <v>3</v>
      </c>
      <c r="M60" s="21">
        <f t="shared" ca="1" si="3"/>
        <v>-1.3682827978903707</v>
      </c>
      <c r="N60" s="22">
        <f t="shared" ca="1" si="3"/>
        <v>-1.4207841877808005</v>
      </c>
      <c r="O60" s="22">
        <f t="shared" ca="1" si="3"/>
        <v>-0.36148767817240302</v>
      </c>
      <c r="P60" s="22">
        <f t="shared" ca="1" si="3"/>
        <v>-0.57787292365346632</v>
      </c>
      <c r="Q60" s="23">
        <f t="shared" ca="1" si="3"/>
        <v>1.3744414278377148</v>
      </c>
      <c r="R60" s="43">
        <f t="shared" si="4"/>
        <v>8</v>
      </c>
      <c r="S60" s="21">
        <f t="shared" ca="1" si="5"/>
        <v>0.67516752257575718</v>
      </c>
      <c r="T60" s="22">
        <f t="shared" ca="1" si="5"/>
        <v>-6.6167589199235318E-3</v>
      </c>
      <c r="U60" s="22">
        <f t="shared" ca="1" si="5"/>
        <v>0.95109265978440183</v>
      </c>
      <c r="V60" s="22">
        <f t="shared" ca="1" si="5"/>
        <v>1.5368574447333136</v>
      </c>
      <c r="W60" s="23">
        <f t="shared" ca="1" si="5"/>
        <v>1.2446222835061145</v>
      </c>
      <c r="X60" s="54">
        <f t="shared" ca="1" si="6"/>
        <v>-0.43567527406501516</v>
      </c>
      <c r="Y60" s="54">
        <f t="shared" ca="1" si="7"/>
        <v>29.546565685081774</v>
      </c>
      <c r="Z60" s="52"/>
    </row>
    <row r="61" spans="9:26" x14ac:dyDescent="0.2">
      <c r="I61" s="19">
        <v>211</v>
      </c>
      <c r="J61" s="20">
        <v>99</v>
      </c>
      <c r="K61" s="60">
        <v>4.5</v>
      </c>
      <c r="L61" s="47">
        <f t="shared" si="2"/>
        <v>4</v>
      </c>
      <c r="M61" s="21">
        <f t="shared" ca="1" si="3"/>
        <v>-1.1586347585275487</v>
      </c>
      <c r="N61" s="22">
        <f t="shared" ca="1" si="3"/>
        <v>-0.48838713451138616</v>
      </c>
      <c r="O61" s="22">
        <f t="shared" ca="1" si="3"/>
        <v>-1.8114347918122073</v>
      </c>
      <c r="P61" s="22">
        <f t="shared" ca="1" si="3"/>
        <v>-0.37383911576397333</v>
      </c>
      <c r="Q61" s="23">
        <f t="shared" ca="1" si="3"/>
        <v>-3.8382091788599498E-2</v>
      </c>
      <c r="R61" s="43">
        <f t="shared" si="4"/>
        <v>8</v>
      </c>
      <c r="S61" s="21">
        <f t="shared" ca="1" si="5"/>
        <v>0.67516752257575718</v>
      </c>
      <c r="T61" s="22">
        <f t="shared" ca="1" si="5"/>
        <v>-6.6167589199235318E-3</v>
      </c>
      <c r="U61" s="22">
        <f t="shared" ca="1" si="5"/>
        <v>0.95109265978440183</v>
      </c>
      <c r="V61" s="22">
        <f t="shared" ca="1" si="5"/>
        <v>1.5368574447333136</v>
      </c>
      <c r="W61" s="23">
        <f t="shared" ca="1" si="5"/>
        <v>1.2446222835061145</v>
      </c>
      <c r="X61" s="54">
        <f t="shared" ca="1" si="6"/>
        <v>-3.1241919886492777</v>
      </c>
      <c r="Y61" s="54">
        <f t="shared" ca="1" si="7"/>
        <v>58.128303479783831</v>
      </c>
      <c r="Z61" s="52"/>
    </row>
    <row r="62" spans="9:26" x14ac:dyDescent="0.2">
      <c r="I62" s="19">
        <v>293</v>
      </c>
      <c r="J62" s="20">
        <v>99</v>
      </c>
      <c r="K62" s="60">
        <v>3</v>
      </c>
      <c r="L62" s="47">
        <f t="shared" si="2"/>
        <v>6</v>
      </c>
      <c r="M62" s="21">
        <f t="shared" ca="1" si="3"/>
        <v>-1.7156837202393831</v>
      </c>
      <c r="N62" s="22">
        <f t="shared" ca="1" si="3"/>
        <v>-1.9528963082074877</v>
      </c>
      <c r="O62" s="22">
        <f t="shared" ca="1" si="3"/>
        <v>-0.31311151564089323</v>
      </c>
      <c r="P62" s="22">
        <f t="shared" ca="1" si="3"/>
        <v>-1.235206472822562</v>
      </c>
      <c r="Q62" s="23">
        <f t="shared" ca="1" si="3"/>
        <v>0.59206446291383741</v>
      </c>
      <c r="R62" s="43">
        <f t="shared" si="4"/>
        <v>8</v>
      </c>
      <c r="S62" s="21">
        <f t="shared" ca="1" si="5"/>
        <v>0.67516752257575718</v>
      </c>
      <c r="T62" s="22">
        <f t="shared" ca="1" si="5"/>
        <v>-6.6167589199235318E-3</v>
      </c>
      <c r="U62" s="22">
        <f t="shared" ca="1" si="5"/>
        <v>0.95109265978440183</v>
      </c>
      <c r="V62" s="22">
        <f t="shared" ca="1" si="5"/>
        <v>1.5368574447333136</v>
      </c>
      <c r="W62" s="23">
        <f t="shared" ca="1" si="5"/>
        <v>1.2446222835061145</v>
      </c>
      <c r="X62" s="54">
        <f t="shared" ca="1" si="6"/>
        <v>-2.6046897867960781</v>
      </c>
      <c r="Y62" s="54">
        <f t="shared" ca="1" si="7"/>
        <v>31.412547606216261</v>
      </c>
      <c r="Z62" s="52"/>
    </row>
    <row r="63" spans="9:26" x14ac:dyDescent="0.2">
      <c r="I63" s="19">
        <v>310</v>
      </c>
      <c r="J63" s="20">
        <v>99</v>
      </c>
      <c r="K63" s="60">
        <v>4.5</v>
      </c>
      <c r="L63" s="47">
        <f t="shared" si="2"/>
        <v>7</v>
      </c>
      <c r="M63" s="21">
        <f t="shared" ca="1" si="3"/>
        <v>-8.268519042997724E-2</v>
      </c>
      <c r="N63" s="22">
        <f t="shared" ca="1" si="3"/>
        <v>-0.16655730501699706</v>
      </c>
      <c r="O63" s="22">
        <f t="shared" ca="1" si="3"/>
        <v>-1.0925623091948855</v>
      </c>
      <c r="P63" s="22">
        <f t="shared" ca="1" si="3"/>
        <v>-1.627300000183399</v>
      </c>
      <c r="Q63" s="23">
        <f t="shared" ca="1" si="3"/>
        <v>-0.92230216046750724</v>
      </c>
      <c r="R63" s="43">
        <f t="shared" si="4"/>
        <v>8</v>
      </c>
      <c r="S63" s="21">
        <f t="shared" ca="1" si="5"/>
        <v>0.67516752257575718</v>
      </c>
      <c r="T63" s="22">
        <f t="shared" ca="1" si="5"/>
        <v>-6.6167589199235318E-3</v>
      </c>
      <c r="U63" s="22">
        <f t="shared" ca="1" si="5"/>
        <v>0.95109265978440183</v>
      </c>
      <c r="V63" s="22">
        <f t="shared" ca="1" si="5"/>
        <v>1.5368574447333136</v>
      </c>
      <c r="W63" s="23">
        <f t="shared" ca="1" si="5"/>
        <v>1.2446222835061145</v>
      </c>
      <c r="X63" s="54">
        <f t="shared" ca="1" si="6"/>
        <v>-4.742698219415086</v>
      </c>
      <c r="Y63" s="54">
        <f t="shared" ca="1" si="7"/>
        <v>85.4274703751788</v>
      </c>
      <c r="Z63" s="52"/>
    </row>
    <row r="64" spans="9:26" x14ac:dyDescent="0.2">
      <c r="I64" s="19">
        <v>379</v>
      </c>
      <c r="J64" s="20">
        <v>99</v>
      </c>
      <c r="K64" s="60">
        <v>4</v>
      </c>
      <c r="L64" s="47">
        <f t="shared" si="2"/>
        <v>8</v>
      </c>
      <c r="M64" s="21">
        <f t="shared" ca="1" si="3"/>
        <v>-1.3608185114716582</v>
      </c>
      <c r="N64" s="22">
        <f t="shared" ca="1" si="3"/>
        <v>-0.1265345657550061</v>
      </c>
      <c r="O64" s="22">
        <f t="shared" ca="1" si="3"/>
        <v>-1.5108423603157008</v>
      </c>
      <c r="P64" s="22">
        <f t="shared" ca="1" si="3"/>
        <v>-0.56130035283859914</v>
      </c>
      <c r="Q64" s="23">
        <f t="shared" ca="1" si="3"/>
        <v>9.5641140918142506E-2</v>
      </c>
      <c r="R64" s="43">
        <f t="shared" si="4"/>
        <v>8</v>
      </c>
      <c r="S64" s="21">
        <f t="shared" ca="1" si="5"/>
        <v>0.67516752257575718</v>
      </c>
      <c r="T64" s="22">
        <f t="shared" ca="1" si="5"/>
        <v>-6.6167589199235318E-3</v>
      </c>
      <c r="U64" s="22">
        <f t="shared" ca="1" si="5"/>
        <v>0.95109265978440183</v>
      </c>
      <c r="V64" s="22">
        <f t="shared" ca="1" si="5"/>
        <v>1.5368574447333136</v>
      </c>
      <c r="W64" s="23">
        <f t="shared" ca="1" si="5"/>
        <v>1.2446222835061145</v>
      </c>
      <c r="X64" s="54">
        <f t="shared" ca="1" si="6"/>
        <v>-3.098495824121283</v>
      </c>
      <c r="Y64" s="54">
        <f t="shared" ca="1" si="7"/>
        <v>50.388642965067291</v>
      </c>
      <c r="Z64" s="52"/>
    </row>
    <row r="65" spans="9:26" x14ac:dyDescent="0.2">
      <c r="I65" s="19">
        <v>451</v>
      </c>
      <c r="J65" s="20">
        <v>99</v>
      </c>
      <c r="K65" s="60">
        <v>5</v>
      </c>
      <c r="L65" s="47">
        <f t="shared" si="2"/>
        <v>9</v>
      </c>
      <c r="M65" s="21">
        <f t="shared" ca="1" si="3"/>
        <v>-0.7483699729663742</v>
      </c>
      <c r="N65" s="22">
        <f t="shared" ca="1" si="3"/>
        <v>-1.5988690626360003</v>
      </c>
      <c r="O65" s="22">
        <f t="shared" ca="1" si="3"/>
        <v>-0.7659145664578888</v>
      </c>
      <c r="P65" s="22">
        <f t="shared" ca="1" si="3"/>
        <v>-1.090032698774305</v>
      </c>
      <c r="Q65" s="23">
        <f t="shared" ca="1" si="3"/>
        <v>1.1270412591502561</v>
      </c>
      <c r="R65" s="43">
        <f t="shared" si="4"/>
        <v>8</v>
      </c>
      <c r="S65" s="21">
        <f t="shared" ca="1" si="5"/>
        <v>0.67516752257575718</v>
      </c>
      <c r="T65" s="22">
        <f t="shared" ca="1" si="5"/>
        <v>-6.6167589199235318E-3</v>
      </c>
      <c r="U65" s="22">
        <f t="shared" ca="1" si="5"/>
        <v>0.95109265978440183</v>
      </c>
      <c r="V65" s="22">
        <f t="shared" ca="1" si="5"/>
        <v>1.5368574447333136</v>
      </c>
      <c r="W65" s="23">
        <f t="shared" ca="1" si="5"/>
        <v>1.2446222835061145</v>
      </c>
      <c r="X65" s="54">
        <f t="shared" ca="1" si="6"/>
        <v>-1.495635694210695</v>
      </c>
      <c r="Y65" s="54">
        <f t="shared" ca="1" si="7"/>
        <v>42.193283071904062</v>
      </c>
      <c r="Z65" s="52"/>
    </row>
    <row r="66" spans="9:26" x14ac:dyDescent="0.2">
      <c r="I66" s="19">
        <v>467</v>
      </c>
      <c r="J66" s="20">
        <v>99</v>
      </c>
      <c r="K66" s="60">
        <v>3.5</v>
      </c>
      <c r="L66" s="47">
        <f t="shared" si="2"/>
        <v>10</v>
      </c>
      <c r="M66" s="21">
        <f t="shared" ca="1" si="3"/>
        <v>-0.77993809087190291</v>
      </c>
      <c r="N66" s="22">
        <f t="shared" ca="1" si="3"/>
        <v>-0.95828817837509628</v>
      </c>
      <c r="O66" s="22">
        <f t="shared" ca="1" si="3"/>
        <v>-0.32655165986224555</v>
      </c>
      <c r="P66" s="22">
        <f t="shared" ca="1" si="3"/>
        <v>-0.26759534078170666</v>
      </c>
      <c r="Q66" s="23">
        <f t="shared" ca="1" si="3"/>
        <v>1.0642375458193034</v>
      </c>
      <c r="R66" s="43">
        <f t="shared" si="4"/>
        <v>8</v>
      </c>
      <c r="S66" s="21">
        <f t="shared" ca="1" si="5"/>
        <v>0.67516752257575718</v>
      </c>
      <c r="T66" s="22">
        <f t="shared" ca="1" si="5"/>
        <v>-6.6167589199235318E-3</v>
      </c>
      <c r="U66" s="22">
        <f t="shared" ca="1" si="5"/>
        <v>0.95109265978440183</v>
      </c>
      <c r="V66" s="22">
        <f t="shared" ca="1" si="5"/>
        <v>1.5368574447333136</v>
      </c>
      <c r="W66" s="23">
        <f t="shared" ca="1" si="5"/>
        <v>1.2446222835061145</v>
      </c>
      <c r="X66" s="54">
        <f t="shared" ca="1" si="6"/>
        <v>8.2488879354528422E-2</v>
      </c>
      <c r="Y66" s="54">
        <f t="shared" ca="1" si="7"/>
        <v>11.679382259735467</v>
      </c>
      <c r="Z66" s="52"/>
    </row>
    <row r="67" spans="9:26" x14ac:dyDescent="0.2">
      <c r="I67" s="19">
        <v>508</v>
      </c>
      <c r="J67" s="20">
        <v>99</v>
      </c>
      <c r="K67" s="60">
        <v>4</v>
      </c>
      <c r="L67" s="47">
        <f t="shared" si="2"/>
        <v>11</v>
      </c>
      <c r="M67" s="21">
        <f t="shared" ref="M67:Q98" ca="1" si="10">OFFSET($B$3,$L67,M$2)</f>
        <v>-1.446109809422047</v>
      </c>
      <c r="N67" s="22">
        <f t="shared" ca="1" si="10"/>
        <v>-0.25942242523724546</v>
      </c>
      <c r="O67" s="22">
        <f t="shared" ca="1" si="10"/>
        <v>-1.1296117836371236</v>
      </c>
      <c r="P67" s="22">
        <f t="shared" ca="1" si="10"/>
        <v>-0.60389822849344399</v>
      </c>
      <c r="Q67" s="23">
        <f t="shared" ca="1" si="10"/>
        <v>1.6145583365011373</v>
      </c>
      <c r="R67" s="43">
        <f t="shared" si="4"/>
        <v>8</v>
      </c>
      <c r="S67" s="21">
        <f t="shared" ref="S67:W98" ca="1" si="11">OFFSET($B$21,$R67,S$2)</f>
        <v>0.67516752257575718</v>
      </c>
      <c r="T67" s="22">
        <f t="shared" ca="1" si="11"/>
        <v>-6.6167589199235318E-3</v>
      </c>
      <c r="U67" s="22">
        <f t="shared" ca="1" si="11"/>
        <v>0.95109265978440183</v>
      </c>
      <c r="V67" s="22">
        <f t="shared" ca="1" si="11"/>
        <v>1.5368574447333136</v>
      </c>
      <c r="W67" s="23">
        <f t="shared" ca="1" si="11"/>
        <v>1.2446222835061145</v>
      </c>
      <c r="X67" s="54">
        <f t="shared" ca="1" si="6"/>
        <v>-0.96760552226853136</v>
      </c>
      <c r="Y67" s="54">
        <f t="shared" ca="1" si="7"/>
        <v>24.677104624872808</v>
      </c>
      <c r="Z67" s="52"/>
    </row>
    <row r="68" spans="9:26" x14ac:dyDescent="0.2">
      <c r="I68" s="19">
        <v>546</v>
      </c>
      <c r="J68" s="20">
        <v>99</v>
      </c>
      <c r="K68" s="60">
        <v>5</v>
      </c>
      <c r="L68" s="47">
        <f t="shared" ref="L68:L131" si="12">MATCH(I68,$B$4:$B$18)</f>
        <v>12</v>
      </c>
      <c r="M68" s="21">
        <f t="shared" ca="1" si="10"/>
        <v>-0.1825841059876927</v>
      </c>
      <c r="N68" s="22">
        <f t="shared" ca="1" si="10"/>
        <v>-0.22972853452733033</v>
      </c>
      <c r="O68" s="22">
        <f t="shared" ca="1" si="10"/>
        <v>-1.0263579627582851</v>
      </c>
      <c r="P68" s="22">
        <f t="shared" ca="1" si="10"/>
        <v>-0.7230433521887627</v>
      </c>
      <c r="Q68" s="23">
        <f t="shared" ca="1" si="10"/>
        <v>-0.4529974644050126</v>
      </c>
      <c r="R68" s="43">
        <f t="shared" ref="R68:R131" si="13">MATCH(J68,$B$22:$B$36)</f>
        <v>8</v>
      </c>
      <c r="S68" s="21">
        <f t="shared" ca="1" si="11"/>
        <v>0.67516752257575718</v>
      </c>
      <c r="T68" s="22">
        <f t="shared" ca="1" si="11"/>
        <v>-6.6167589199235318E-3</v>
      </c>
      <c r="U68" s="22">
        <f t="shared" ca="1" si="11"/>
        <v>0.95109265978440183</v>
      </c>
      <c r="V68" s="22">
        <f t="shared" ca="1" si="11"/>
        <v>1.5368574447333136</v>
      </c>
      <c r="W68" s="23">
        <f t="shared" ca="1" si="11"/>
        <v>1.2446222835061145</v>
      </c>
      <c r="X68" s="54">
        <f t="shared" ref="X68:X131" ca="1" si="14">SUMPRODUCT(M68:Q68,S68:W68)</f>
        <v>-2.7729416221085805</v>
      </c>
      <c r="Y68" s="54">
        <f t="shared" ref="Y68:Y131" ca="1" si="15">(K68-X68)^2</f>
        <v>60.418621460707975</v>
      </c>
      <c r="Z68" s="52"/>
    </row>
    <row r="69" spans="9:26" x14ac:dyDescent="0.2">
      <c r="I69" s="19">
        <v>579</v>
      </c>
      <c r="J69" s="20">
        <v>99</v>
      </c>
      <c r="K69" s="60">
        <v>4</v>
      </c>
      <c r="L69" s="47">
        <f t="shared" si="12"/>
        <v>14</v>
      </c>
      <c r="M69" s="21">
        <f t="shared" ca="1" si="10"/>
        <v>-1.3149796894794139</v>
      </c>
      <c r="N69" s="22">
        <f t="shared" ca="1" si="10"/>
        <v>-0.15306948397267606</v>
      </c>
      <c r="O69" s="22">
        <f t="shared" ca="1" si="10"/>
        <v>-0.87192387964155782</v>
      </c>
      <c r="P69" s="22">
        <f t="shared" ca="1" si="10"/>
        <v>-1.4316080394372648</v>
      </c>
      <c r="Q69" s="23">
        <f t="shared" ca="1" si="10"/>
        <v>0.40611335141522809</v>
      </c>
      <c r="R69" s="43">
        <f t="shared" si="13"/>
        <v>8</v>
      </c>
      <c r="S69" s="21">
        <f t="shared" ca="1" si="11"/>
        <v>0.67516752257575718</v>
      </c>
      <c r="T69" s="22">
        <f t="shared" ca="1" si="11"/>
        <v>-6.6167589199235318E-3</v>
      </c>
      <c r="U69" s="22">
        <f t="shared" ca="1" si="11"/>
        <v>0.95109265978440183</v>
      </c>
      <c r="V69" s="22">
        <f t="shared" ca="1" si="11"/>
        <v>1.5368574447333136</v>
      </c>
      <c r="W69" s="23">
        <f t="shared" ca="1" si="11"/>
        <v>1.2446222835061145</v>
      </c>
      <c r="X69" s="54">
        <f t="shared" ca="1" si="14"/>
        <v>-3.4108189036761161</v>
      </c>
      <c r="Y69" s="54">
        <f t="shared" ca="1" si="15"/>
        <v>54.920236823083272</v>
      </c>
      <c r="Z69" s="52"/>
    </row>
    <row r="70" spans="9:26" x14ac:dyDescent="0.2">
      <c r="I70" s="19">
        <v>14</v>
      </c>
      <c r="J70" s="20">
        <v>57</v>
      </c>
      <c r="K70" s="60">
        <v>1</v>
      </c>
      <c r="L70" s="47">
        <f t="shared" si="12"/>
        <v>1</v>
      </c>
      <c r="M70" s="21">
        <f t="shared" ca="1" si="10"/>
        <v>-0.1513892925109166</v>
      </c>
      <c r="N70" s="22">
        <f t="shared" ca="1" si="10"/>
        <v>-0.88006943352712397</v>
      </c>
      <c r="O70" s="22">
        <f t="shared" ca="1" si="10"/>
        <v>-0.83654898936845079</v>
      </c>
      <c r="P70" s="22">
        <f t="shared" ca="1" si="10"/>
        <v>-1.7541053767403869</v>
      </c>
      <c r="Q70" s="23">
        <f t="shared" ca="1" si="10"/>
        <v>1.9399516630386164</v>
      </c>
      <c r="R70" s="43">
        <f t="shared" si="13"/>
        <v>3</v>
      </c>
      <c r="S70" s="21">
        <f t="shared" ca="1" si="11"/>
        <v>-0.1396988282494237</v>
      </c>
      <c r="T70" s="22">
        <f t="shared" ca="1" si="11"/>
        <v>1.3644439460431255</v>
      </c>
      <c r="U70" s="22">
        <f t="shared" ca="1" si="11"/>
        <v>1.5302004004888565E-2</v>
      </c>
      <c r="V70" s="22">
        <f t="shared" ca="1" si="11"/>
        <v>1.7354672184972419</v>
      </c>
      <c r="W70" s="23">
        <f t="shared" ca="1" si="11"/>
        <v>1.149068290239418</v>
      </c>
      <c r="X70" s="54">
        <f t="shared" ca="1" si="14"/>
        <v>-2.0075128184138018</v>
      </c>
      <c r="Y70" s="54">
        <f t="shared" ca="1" si="15"/>
        <v>9.0451333529233295</v>
      </c>
      <c r="Z70" s="52"/>
    </row>
    <row r="71" spans="9:26" x14ac:dyDescent="0.2">
      <c r="I71" s="19">
        <v>29</v>
      </c>
      <c r="J71" s="20">
        <v>57</v>
      </c>
      <c r="K71" s="60">
        <v>5</v>
      </c>
      <c r="L71" s="47">
        <f t="shared" si="12"/>
        <v>2</v>
      </c>
      <c r="M71" s="21">
        <f t="shared" ca="1" si="10"/>
        <v>-0.40864194276818222</v>
      </c>
      <c r="N71" s="22">
        <f t="shared" ca="1" si="10"/>
        <v>-1.7002514525169874</v>
      </c>
      <c r="O71" s="22">
        <f t="shared" ca="1" si="10"/>
        <v>-0.2567547103136183</v>
      </c>
      <c r="P71" s="22">
        <f t="shared" ca="1" si="10"/>
        <v>-0.37966121863097313</v>
      </c>
      <c r="Q71" s="23">
        <f t="shared" ca="1" si="10"/>
        <v>0.90870269602491138</v>
      </c>
      <c r="R71" s="43">
        <f t="shared" si="13"/>
        <v>3</v>
      </c>
      <c r="S71" s="21">
        <f t="shared" ca="1" si="11"/>
        <v>-0.1396988282494237</v>
      </c>
      <c r="T71" s="22">
        <f t="shared" ca="1" si="11"/>
        <v>1.3644439460431255</v>
      </c>
      <c r="U71" s="22">
        <f t="shared" ca="1" si="11"/>
        <v>1.5302004004888565E-2</v>
      </c>
      <c r="V71" s="22">
        <f t="shared" ca="1" si="11"/>
        <v>1.7354672184972419</v>
      </c>
      <c r="W71" s="23">
        <f t="shared" ca="1" si="11"/>
        <v>1.149068290239418</v>
      </c>
      <c r="X71" s="54">
        <f t="shared" ca="1" si="14"/>
        <v>-1.8814680079765174</v>
      </c>
      <c r="Y71" s="54">
        <f t="shared" ca="1" si="15"/>
        <v>47.354601944804294</v>
      </c>
      <c r="Z71" s="52"/>
    </row>
    <row r="72" spans="9:26" x14ac:dyDescent="0.2">
      <c r="I72" s="19">
        <v>72</v>
      </c>
      <c r="J72" s="20">
        <v>57</v>
      </c>
      <c r="K72" s="60">
        <v>5</v>
      </c>
      <c r="L72" s="47">
        <f t="shared" si="12"/>
        <v>3</v>
      </c>
      <c r="M72" s="21">
        <f t="shared" ca="1" si="10"/>
        <v>-1.3682827978903707</v>
      </c>
      <c r="N72" s="22">
        <f t="shared" ca="1" si="10"/>
        <v>-1.4207841877808005</v>
      </c>
      <c r="O72" s="22">
        <f t="shared" ca="1" si="10"/>
        <v>-0.36148767817240302</v>
      </c>
      <c r="P72" s="22">
        <f t="shared" ca="1" si="10"/>
        <v>-0.57787292365346632</v>
      </c>
      <c r="Q72" s="23">
        <f t="shared" ca="1" si="10"/>
        <v>1.3744414278377148</v>
      </c>
      <c r="R72" s="43">
        <f t="shared" si="13"/>
        <v>3</v>
      </c>
      <c r="S72" s="21">
        <f t="shared" ca="1" si="11"/>
        <v>-0.1396988282494237</v>
      </c>
      <c r="T72" s="22">
        <f t="shared" ca="1" si="11"/>
        <v>1.3644439460431255</v>
      </c>
      <c r="U72" s="22">
        <f t="shared" ca="1" si="11"/>
        <v>1.5302004004888565E-2</v>
      </c>
      <c r="V72" s="22">
        <f t="shared" ca="1" si="11"/>
        <v>1.7354672184972419</v>
      </c>
      <c r="W72" s="23">
        <f t="shared" ca="1" si="11"/>
        <v>1.149068290239418</v>
      </c>
      <c r="X72" s="54">
        <f t="shared" ca="1" si="14"/>
        <v>-1.1765168199093392</v>
      </c>
      <c r="Y72" s="54">
        <f t="shared" ca="1" si="15"/>
        <v>38.149360026622972</v>
      </c>
      <c r="Z72" s="52"/>
    </row>
    <row r="73" spans="9:26" x14ac:dyDescent="0.2">
      <c r="I73" s="19">
        <v>211</v>
      </c>
      <c r="J73" s="20">
        <v>57</v>
      </c>
      <c r="K73" s="60">
        <v>4</v>
      </c>
      <c r="L73" s="47">
        <f t="shared" si="12"/>
        <v>4</v>
      </c>
      <c r="M73" s="21">
        <f t="shared" ca="1" si="10"/>
        <v>-1.1586347585275487</v>
      </c>
      <c r="N73" s="22">
        <f t="shared" ca="1" si="10"/>
        <v>-0.48838713451138616</v>
      </c>
      <c r="O73" s="22">
        <f t="shared" ca="1" si="10"/>
        <v>-1.8114347918122073</v>
      </c>
      <c r="P73" s="22">
        <f t="shared" ca="1" si="10"/>
        <v>-0.37383911576397333</v>
      </c>
      <c r="Q73" s="23">
        <f t="shared" ca="1" si="10"/>
        <v>-3.8382091788599498E-2</v>
      </c>
      <c r="R73" s="43">
        <f t="shared" si="13"/>
        <v>3</v>
      </c>
      <c r="S73" s="21">
        <f t="shared" ca="1" si="11"/>
        <v>-0.1396988282494237</v>
      </c>
      <c r="T73" s="22">
        <f t="shared" ca="1" si="11"/>
        <v>1.3644439460431255</v>
      </c>
      <c r="U73" s="22">
        <f t="shared" ca="1" si="11"/>
        <v>1.5302004004888565E-2</v>
      </c>
      <c r="V73" s="22">
        <f t="shared" ca="1" si="11"/>
        <v>1.7354672184972419</v>
      </c>
      <c r="W73" s="23">
        <f t="shared" ca="1" si="11"/>
        <v>1.149068290239418</v>
      </c>
      <c r="X73" s="54">
        <f t="shared" ca="1" si="14"/>
        <v>-1.2251247083006724</v>
      </c>
      <c r="Y73" s="54">
        <f t="shared" ca="1" si="15"/>
        <v>27.301928217294186</v>
      </c>
      <c r="Z73" s="52"/>
    </row>
    <row r="74" spans="9:26" x14ac:dyDescent="0.2">
      <c r="I74" s="19">
        <v>212</v>
      </c>
      <c r="J74" s="20">
        <v>57</v>
      </c>
      <c r="K74" s="60">
        <v>2</v>
      </c>
      <c r="L74" s="47">
        <f t="shared" si="12"/>
        <v>5</v>
      </c>
      <c r="M74" s="21">
        <f t="shared" ca="1" si="10"/>
        <v>-1.2387101772225619</v>
      </c>
      <c r="N74" s="22">
        <f t="shared" ca="1" si="10"/>
        <v>-1.1344526470907639</v>
      </c>
      <c r="O74" s="22">
        <f t="shared" ca="1" si="10"/>
        <v>-0.70660669171486745</v>
      </c>
      <c r="P74" s="22">
        <f t="shared" ca="1" si="10"/>
        <v>-1.6474634261628465</v>
      </c>
      <c r="Q74" s="23">
        <f t="shared" ca="1" si="10"/>
        <v>-7.0977633844857779E-2</v>
      </c>
      <c r="R74" s="43">
        <f t="shared" si="13"/>
        <v>3</v>
      </c>
      <c r="S74" s="21">
        <f t="shared" ca="1" si="11"/>
        <v>-0.1396988282494237</v>
      </c>
      <c r="T74" s="22">
        <f t="shared" ca="1" si="11"/>
        <v>1.3644439460431255</v>
      </c>
      <c r="U74" s="22">
        <f t="shared" ca="1" si="11"/>
        <v>1.5302004004888565E-2</v>
      </c>
      <c r="V74" s="22">
        <f t="shared" ca="1" si="11"/>
        <v>1.7354672184972419</v>
      </c>
      <c r="W74" s="23">
        <f t="shared" ca="1" si="11"/>
        <v>1.149068290239418</v>
      </c>
      <c r="X74" s="54">
        <f t="shared" ca="1" si="14"/>
        <v>-4.3263401026695867</v>
      </c>
      <c r="Y74" s="54">
        <f t="shared" ca="1" si="15"/>
        <v>40.022579094645437</v>
      </c>
      <c r="Z74" s="52"/>
    </row>
    <row r="75" spans="9:26" x14ac:dyDescent="0.2">
      <c r="I75" s="19">
        <v>293</v>
      </c>
      <c r="J75" s="20">
        <v>57</v>
      </c>
      <c r="K75" s="60">
        <v>4</v>
      </c>
      <c r="L75" s="47">
        <f t="shared" si="12"/>
        <v>6</v>
      </c>
      <c r="M75" s="21">
        <f t="shared" ca="1" si="10"/>
        <v>-1.7156837202393831</v>
      </c>
      <c r="N75" s="22">
        <f t="shared" ca="1" si="10"/>
        <v>-1.9528963082074877</v>
      </c>
      <c r="O75" s="22">
        <f t="shared" ca="1" si="10"/>
        <v>-0.31311151564089323</v>
      </c>
      <c r="P75" s="22">
        <f t="shared" ca="1" si="10"/>
        <v>-1.235206472822562</v>
      </c>
      <c r="Q75" s="23">
        <f t="shared" ca="1" si="10"/>
        <v>0.59206446291383741</v>
      </c>
      <c r="R75" s="43">
        <f t="shared" si="13"/>
        <v>3</v>
      </c>
      <c r="S75" s="21">
        <f t="shared" ca="1" si="11"/>
        <v>-0.1396988282494237</v>
      </c>
      <c r="T75" s="22">
        <f t="shared" ca="1" si="11"/>
        <v>1.3644439460431255</v>
      </c>
      <c r="U75" s="22">
        <f t="shared" ca="1" si="11"/>
        <v>1.5302004004888565E-2</v>
      </c>
      <c r="V75" s="22">
        <f t="shared" ca="1" si="11"/>
        <v>1.7354672184972419</v>
      </c>
      <c r="W75" s="23">
        <f t="shared" ca="1" si="11"/>
        <v>1.149068290239418</v>
      </c>
      <c r="X75" s="54">
        <f t="shared" ca="1" si="14"/>
        <v>-3.8930676148331744</v>
      </c>
      <c r="Y75" s="54">
        <f t="shared" ca="1" si="15"/>
        <v>62.300516372328261</v>
      </c>
      <c r="Z75" s="52"/>
    </row>
    <row r="76" spans="9:26" x14ac:dyDescent="0.2">
      <c r="I76" s="19">
        <v>310</v>
      </c>
      <c r="J76" s="20">
        <v>57</v>
      </c>
      <c r="K76" s="60">
        <v>5</v>
      </c>
      <c r="L76" s="47">
        <f t="shared" si="12"/>
        <v>7</v>
      </c>
      <c r="M76" s="21">
        <f t="shared" ca="1" si="10"/>
        <v>-8.268519042997724E-2</v>
      </c>
      <c r="N76" s="22">
        <f t="shared" ca="1" si="10"/>
        <v>-0.16655730501699706</v>
      </c>
      <c r="O76" s="22">
        <f t="shared" ca="1" si="10"/>
        <v>-1.0925623091948855</v>
      </c>
      <c r="P76" s="22">
        <f t="shared" ca="1" si="10"/>
        <v>-1.627300000183399</v>
      </c>
      <c r="Q76" s="23">
        <f t="shared" ca="1" si="10"/>
        <v>-0.92230216046750724</v>
      </c>
      <c r="R76" s="43">
        <f t="shared" si="13"/>
        <v>3</v>
      </c>
      <c r="S76" s="21">
        <f t="shared" ca="1" si="11"/>
        <v>-0.1396988282494237</v>
      </c>
      <c r="T76" s="22">
        <f t="shared" ca="1" si="11"/>
        <v>1.3644439460431255</v>
      </c>
      <c r="U76" s="22">
        <f t="shared" ca="1" si="11"/>
        <v>1.5302004004888565E-2</v>
      </c>
      <c r="V76" s="22">
        <f t="shared" ca="1" si="11"/>
        <v>1.7354672184972419</v>
      </c>
      <c r="W76" s="23">
        <f t="shared" ca="1" si="11"/>
        <v>1.149068290239418</v>
      </c>
      <c r="X76" s="54">
        <f t="shared" ca="1" si="14"/>
        <v>-4.1163394467053074</v>
      </c>
      <c r="Y76" s="54">
        <f t="shared" ca="1" si="15"/>
        <v>83.107644907555226</v>
      </c>
      <c r="Z76" s="52"/>
    </row>
    <row r="77" spans="9:26" x14ac:dyDescent="0.2">
      <c r="I77" s="19">
        <v>379</v>
      </c>
      <c r="J77" s="20">
        <v>57</v>
      </c>
      <c r="K77" s="60">
        <v>5</v>
      </c>
      <c r="L77" s="47">
        <f t="shared" si="12"/>
        <v>8</v>
      </c>
      <c r="M77" s="21">
        <f t="shared" ca="1" si="10"/>
        <v>-1.3608185114716582</v>
      </c>
      <c r="N77" s="22">
        <f t="shared" ca="1" si="10"/>
        <v>-0.1265345657550061</v>
      </c>
      <c r="O77" s="22">
        <f t="shared" ca="1" si="10"/>
        <v>-1.5108423603157008</v>
      </c>
      <c r="P77" s="22">
        <f t="shared" ca="1" si="10"/>
        <v>-0.56130035283859914</v>
      </c>
      <c r="Q77" s="23">
        <f t="shared" ca="1" si="10"/>
        <v>9.5641140918142506E-2</v>
      </c>
      <c r="R77" s="43">
        <f t="shared" si="13"/>
        <v>3</v>
      </c>
      <c r="S77" s="21">
        <f t="shared" ca="1" si="11"/>
        <v>-0.1396988282494237</v>
      </c>
      <c r="T77" s="22">
        <f t="shared" ca="1" si="11"/>
        <v>1.3644439460431255</v>
      </c>
      <c r="U77" s="22">
        <f t="shared" ca="1" si="11"/>
        <v>1.5302004004888565E-2</v>
      </c>
      <c r="V77" s="22">
        <f t="shared" ca="1" si="11"/>
        <v>1.7354672184972419</v>
      </c>
      <c r="W77" s="23">
        <f t="shared" ca="1" si="11"/>
        <v>1.149068290239418</v>
      </c>
      <c r="X77" s="54">
        <f t="shared" ca="1" si="14"/>
        <v>-0.86988364635617133</v>
      </c>
      <c r="Y77" s="54">
        <f t="shared" ca="1" si="15"/>
        <v>34.455534021759618</v>
      </c>
      <c r="Z77" s="52"/>
    </row>
    <row r="78" spans="9:26" x14ac:dyDescent="0.2">
      <c r="I78" s="19">
        <v>451</v>
      </c>
      <c r="J78" s="20">
        <v>57</v>
      </c>
      <c r="K78" s="60">
        <v>4</v>
      </c>
      <c r="L78" s="47">
        <f t="shared" si="12"/>
        <v>9</v>
      </c>
      <c r="M78" s="21">
        <f t="shared" ca="1" si="10"/>
        <v>-0.7483699729663742</v>
      </c>
      <c r="N78" s="22">
        <f t="shared" ca="1" si="10"/>
        <v>-1.5988690626360003</v>
      </c>
      <c r="O78" s="22">
        <f t="shared" ca="1" si="10"/>
        <v>-0.7659145664578888</v>
      </c>
      <c r="P78" s="22">
        <f t="shared" ca="1" si="10"/>
        <v>-1.090032698774305</v>
      </c>
      <c r="Q78" s="23">
        <f t="shared" ca="1" si="10"/>
        <v>1.1270412591502561</v>
      </c>
      <c r="R78" s="43">
        <f t="shared" si="13"/>
        <v>3</v>
      </c>
      <c r="S78" s="21">
        <f t="shared" ca="1" si="11"/>
        <v>-0.1396988282494237</v>
      </c>
      <c r="T78" s="22">
        <f t="shared" ca="1" si="11"/>
        <v>1.3644439460431255</v>
      </c>
      <c r="U78" s="22">
        <f t="shared" ca="1" si="11"/>
        <v>1.5302004004888565E-2</v>
      </c>
      <c r="V78" s="22">
        <f t="shared" ca="1" si="11"/>
        <v>1.7354672184972419</v>
      </c>
      <c r="W78" s="23">
        <f t="shared" ca="1" si="11"/>
        <v>1.149068290239418</v>
      </c>
      <c r="X78" s="54">
        <f t="shared" ca="1" si="14"/>
        <v>-2.6854094756040423</v>
      </c>
      <c r="Y78" s="54">
        <f t="shared" ca="1" si="15"/>
        <v>44.694699856496314</v>
      </c>
      <c r="Z78" s="52"/>
    </row>
    <row r="79" spans="9:26" x14ac:dyDescent="0.2">
      <c r="I79" s="19">
        <v>467</v>
      </c>
      <c r="J79" s="20">
        <v>57</v>
      </c>
      <c r="K79" s="60">
        <v>3</v>
      </c>
      <c r="L79" s="47">
        <f t="shared" si="12"/>
        <v>10</v>
      </c>
      <c r="M79" s="21">
        <f t="shared" ca="1" si="10"/>
        <v>-0.77993809087190291</v>
      </c>
      <c r="N79" s="22">
        <f t="shared" ca="1" si="10"/>
        <v>-0.95828817837509628</v>
      </c>
      <c r="O79" s="22">
        <f t="shared" ca="1" si="10"/>
        <v>-0.32655165986224555</v>
      </c>
      <c r="P79" s="22">
        <f t="shared" ca="1" si="10"/>
        <v>-0.26759534078170666</v>
      </c>
      <c r="Q79" s="23">
        <f t="shared" ca="1" si="10"/>
        <v>1.0642375458193034</v>
      </c>
      <c r="R79" s="43">
        <f t="shared" si="13"/>
        <v>3</v>
      </c>
      <c r="S79" s="21">
        <f t="shared" ca="1" si="11"/>
        <v>-0.1396988282494237</v>
      </c>
      <c r="T79" s="22">
        <f t="shared" ca="1" si="11"/>
        <v>1.3644439460431255</v>
      </c>
      <c r="U79" s="22">
        <f t="shared" ca="1" si="11"/>
        <v>1.5302004004888565E-2</v>
      </c>
      <c r="V79" s="22">
        <f t="shared" ca="1" si="11"/>
        <v>1.7354672184972419</v>
      </c>
      <c r="W79" s="23">
        <f t="shared" ca="1" si="11"/>
        <v>1.149068290239418</v>
      </c>
      <c r="X79" s="54">
        <f t="shared" ca="1" si="14"/>
        <v>-0.44509228551978119</v>
      </c>
      <c r="Y79" s="54">
        <f t="shared" ca="1" si="15"/>
        <v>11.868660855747908</v>
      </c>
      <c r="Z79" s="52"/>
    </row>
    <row r="80" spans="9:26" x14ac:dyDescent="0.2">
      <c r="I80" s="19">
        <v>508</v>
      </c>
      <c r="J80" s="20">
        <v>57</v>
      </c>
      <c r="K80" s="60">
        <v>4</v>
      </c>
      <c r="L80" s="47">
        <f t="shared" si="12"/>
        <v>11</v>
      </c>
      <c r="M80" s="21">
        <f t="shared" ca="1" si="10"/>
        <v>-1.446109809422047</v>
      </c>
      <c r="N80" s="22">
        <f t="shared" ca="1" si="10"/>
        <v>-0.25942242523724546</v>
      </c>
      <c r="O80" s="22">
        <f t="shared" ca="1" si="10"/>
        <v>-1.1296117836371236</v>
      </c>
      <c r="P80" s="22">
        <f t="shared" ca="1" si="10"/>
        <v>-0.60389822849344399</v>
      </c>
      <c r="Q80" s="23">
        <f t="shared" ca="1" si="10"/>
        <v>1.6145583365011373</v>
      </c>
      <c r="R80" s="43">
        <f t="shared" si="13"/>
        <v>3</v>
      </c>
      <c r="S80" s="21">
        <f t="shared" ca="1" si="11"/>
        <v>-0.1396988282494237</v>
      </c>
      <c r="T80" s="22">
        <f t="shared" ca="1" si="11"/>
        <v>1.3644439460431255</v>
      </c>
      <c r="U80" s="22">
        <f t="shared" ca="1" si="11"/>
        <v>1.5302004004888565E-2</v>
      </c>
      <c r="V80" s="22">
        <f t="shared" ca="1" si="11"/>
        <v>1.7354672184972419</v>
      </c>
      <c r="W80" s="23">
        <f t="shared" ca="1" si="11"/>
        <v>1.149068290239418</v>
      </c>
      <c r="X80" s="54">
        <f t="shared" ca="1" si="14"/>
        <v>0.63795937263251967</v>
      </c>
      <c r="Y80" s="54">
        <f t="shared" ca="1" si="15"/>
        <v>11.30331718006952</v>
      </c>
      <c r="Z80" s="52"/>
    </row>
    <row r="81" spans="9:26" x14ac:dyDescent="0.2">
      <c r="I81" s="19">
        <v>546</v>
      </c>
      <c r="J81" s="20">
        <v>57</v>
      </c>
      <c r="K81" s="60">
        <v>2</v>
      </c>
      <c r="L81" s="47">
        <f t="shared" si="12"/>
        <v>12</v>
      </c>
      <c r="M81" s="21">
        <f t="shared" ca="1" si="10"/>
        <v>-0.1825841059876927</v>
      </c>
      <c r="N81" s="22">
        <f t="shared" ca="1" si="10"/>
        <v>-0.22972853452733033</v>
      </c>
      <c r="O81" s="22">
        <f t="shared" ca="1" si="10"/>
        <v>-1.0263579627582851</v>
      </c>
      <c r="P81" s="22">
        <f t="shared" ca="1" si="10"/>
        <v>-0.7230433521887627</v>
      </c>
      <c r="Q81" s="23">
        <f t="shared" ca="1" si="10"/>
        <v>-0.4529974644050126</v>
      </c>
      <c r="R81" s="43">
        <f t="shared" si="13"/>
        <v>3</v>
      </c>
      <c r="S81" s="21">
        <f t="shared" ca="1" si="11"/>
        <v>-0.1396988282494237</v>
      </c>
      <c r="T81" s="22">
        <f t="shared" ca="1" si="11"/>
        <v>1.3644439460431255</v>
      </c>
      <c r="U81" s="22">
        <f t="shared" ca="1" si="11"/>
        <v>1.5302004004888565E-2</v>
      </c>
      <c r="V81" s="22">
        <f t="shared" ca="1" si="11"/>
        <v>1.7354672184972419</v>
      </c>
      <c r="W81" s="23">
        <f t="shared" ca="1" si="11"/>
        <v>1.149068290239418</v>
      </c>
      <c r="X81" s="54">
        <f t="shared" ca="1" si="14"/>
        <v>-2.0789933133449154</v>
      </c>
      <c r="Y81" s="54">
        <f t="shared" ca="1" si="15"/>
        <v>16.638186450312528</v>
      </c>
      <c r="Z81" s="52"/>
    </row>
    <row r="82" spans="9:26" x14ac:dyDescent="0.2">
      <c r="I82" s="19">
        <v>563</v>
      </c>
      <c r="J82" s="20">
        <v>57</v>
      </c>
      <c r="K82" s="60">
        <v>3</v>
      </c>
      <c r="L82" s="47">
        <f t="shared" si="12"/>
        <v>13</v>
      </c>
      <c r="M82" s="21">
        <f t="shared" ca="1" si="10"/>
        <v>-1.5376092197959297</v>
      </c>
      <c r="N82" s="22">
        <f t="shared" ca="1" si="10"/>
        <v>-1.2493286904461376</v>
      </c>
      <c r="O82" s="22">
        <f t="shared" ca="1" si="10"/>
        <v>-0.30465286188814056</v>
      </c>
      <c r="P82" s="22">
        <f t="shared" ca="1" si="10"/>
        <v>-0.16315234614508256</v>
      </c>
      <c r="Q82" s="23">
        <f t="shared" ca="1" si="10"/>
        <v>0.85844498938005764</v>
      </c>
      <c r="R82" s="43">
        <f t="shared" si="13"/>
        <v>3</v>
      </c>
      <c r="S82" s="21">
        <f t="shared" ca="1" si="11"/>
        <v>-0.1396988282494237</v>
      </c>
      <c r="T82" s="22">
        <f t="shared" ca="1" si="11"/>
        <v>1.3644439460431255</v>
      </c>
      <c r="U82" s="22">
        <f t="shared" ca="1" si="11"/>
        <v>1.5302004004888565E-2</v>
      </c>
      <c r="V82" s="22">
        <f t="shared" ca="1" si="11"/>
        <v>1.7354672184972419</v>
      </c>
      <c r="W82" s="23">
        <f t="shared" ca="1" si="11"/>
        <v>1.149068290239418</v>
      </c>
      <c r="X82" s="54">
        <f t="shared" ca="1" si="14"/>
        <v>-0.79123219344309692</v>
      </c>
      <c r="Y82" s="54">
        <f t="shared" ca="1" si="15"/>
        <v>14.373441544599357</v>
      </c>
      <c r="Z82" s="52"/>
    </row>
    <row r="83" spans="9:26" x14ac:dyDescent="0.2">
      <c r="I83" s="19">
        <v>579</v>
      </c>
      <c r="J83" s="20">
        <v>57</v>
      </c>
      <c r="K83" s="60">
        <v>3.5</v>
      </c>
      <c r="L83" s="47">
        <f t="shared" si="12"/>
        <v>14</v>
      </c>
      <c r="M83" s="21">
        <f t="shared" ca="1" si="10"/>
        <v>-1.3149796894794139</v>
      </c>
      <c r="N83" s="22">
        <f t="shared" ca="1" si="10"/>
        <v>-0.15306948397267606</v>
      </c>
      <c r="O83" s="22">
        <f t="shared" ca="1" si="10"/>
        <v>-0.87192387964155782</v>
      </c>
      <c r="P83" s="22">
        <f t="shared" ca="1" si="10"/>
        <v>-1.4316080394372648</v>
      </c>
      <c r="Q83" s="23">
        <f t="shared" ca="1" si="10"/>
        <v>0.40611335141522809</v>
      </c>
      <c r="R83" s="43">
        <f t="shared" si="13"/>
        <v>3</v>
      </c>
      <c r="S83" s="21">
        <f t="shared" ca="1" si="11"/>
        <v>-0.1396988282494237</v>
      </c>
      <c r="T83" s="22">
        <f t="shared" ca="1" si="11"/>
        <v>1.3644439460431255</v>
      </c>
      <c r="U83" s="22">
        <f t="shared" ca="1" si="11"/>
        <v>1.5302004004888565E-2</v>
      </c>
      <c r="V83" s="22">
        <f t="shared" ca="1" si="11"/>
        <v>1.7354672184972419</v>
      </c>
      <c r="W83" s="23">
        <f t="shared" ca="1" si="11"/>
        <v>1.149068290239418</v>
      </c>
      <c r="X83" s="54">
        <f t="shared" ca="1" si="14"/>
        <v>-2.0563526394630145</v>
      </c>
      <c r="Y83" s="54">
        <f t="shared" ca="1" si="15"/>
        <v>30.873054654067609</v>
      </c>
      <c r="Z83" s="52"/>
    </row>
    <row r="84" spans="9:26" x14ac:dyDescent="0.2">
      <c r="I84" s="19">
        <v>623</v>
      </c>
      <c r="J84" s="20">
        <v>57</v>
      </c>
      <c r="K84" s="60">
        <v>3</v>
      </c>
      <c r="L84" s="47">
        <f t="shared" si="12"/>
        <v>15</v>
      </c>
      <c r="M84" s="21">
        <f t="shared" ca="1" si="10"/>
        <v>-0.77737044988019766</v>
      </c>
      <c r="N84" s="22">
        <f t="shared" ca="1" si="10"/>
        <v>-1.7120954990696651</v>
      </c>
      <c r="O84" s="22">
        <f t="shared" ca="1" si="10"/>
        <v>-0.34157797109837618</v>
      </c>
      <c r="P84" s="22">
        <f t="shared" ca="1" si="10"/>
        <v>-0.5586524692132957</v>
      </c>
      <c r="Q84" s="23">
        <f t="shared" ca="1" si="10"/>
        <v>3.3507909915018668</v>
      </c>
      <c r="R84" s="43">
        <f t="shared" si="13"/>
        <v>3</v>
      </c>
      <c r="S84" s="21">
        <f t="shared" ca="1" si="11"/>
        <v>-0.1396988282494237</v>
      </c>
      <c r="T84" s="22">
        <f t="shared" ca="1" si="11"/>
        <v>1.3644439460431255</v>
      </c>
      <c r="U84" s="22">
        <f t="shared" ca="1" si="11"/>
        <v>1.5302004004888565E-2</v>
      </c>
      <c r="V84" s="22">
        <f t="shared" ca="1" si="11"/>
        <v>1.7354672184972419</v>
      </c>
      <c r="W84" s="23">
        <f t="shared" ca="1" si="11"/>
        <v>1.149068290239418</v>
      </c>
      <c r="X84" s="54">
        <f t="shared" ca="1" si="14"/>
        <v>0.64807720343145414</v>
      </c>
      <c r="Y84" s="54">
        <f t="shared" ca="1" si="15"/>
        <v>5.5315408410188098</v>
      </c>
      <c r="Z84" s="52"/>
    </row>
    <row r="85" spans="9:26" x14ac:dyDescent="0.2">
      <c r="I85" s="19">
        <v>14</v>
      </c>
      <c r="J85" s="20">
        <v>72</v>
      </c>
      <c r="K85" s="60">
        <v>3</v>
      </c>
      <c r="L85" s="47">
        <f t="shared" si="12"/>
        <v>1</v>
      </c>
      <c r="M85" s="21">
        <f t="shared" ca="1" si="10"/>
        <v>-0.1513892925109166</v>
      </c>
      <c r="N85" s="22">
        <f t="shared" ca="1" si="10"/>
        <v>-0.88006943352712397</v>
      </c>
      <c r="O85" s="22">
        <f t="shared" ca="1" si="10"/>
        <v>-0.83654898936845079</v>
      </c>
      <c r="P85" s="22">
        <f t="shared" ca="1" si="10"/>
        <v>-1.7541053767403869</v>
      </c>
      <c r="Q85" s="23">
        <f t="shared" ca="1" si="10"/>
        <v>1.9399516630386164</v>
      </c>
      <c r="R85" s="43">
        <f t="shared" si="13"/>
        <v>4</v>
      </c>
      <c r="S85" s="21">
        <f t="shared" ca="1" si="11"/>
        <v>1.9483436551859907</v>
      </c>
      <c r="T85" s="22">
        <f t="shared" ca="1" si="11"/>
        <v>1.4926768092312415</v>
      </c>
      <c r="U85" s="22">
        <f t="shared" ca="1" si="11"/>
        <v>0.53326150491428559</v>
      </c>
      <c r="V85" s="22">
        <f t="shared" ca="1" si="11"/>
        <v>0.40572088287609309</v>
      </c>
      <c r="W85" s="23">
        <f t="shared" ca="1" si="11"/>
        <v>-0.74222806038219957</v>
      </c>
      <c r="X85" s="54">
        <f t="shared" ca="1" si="14"/>
        <v>-4.2062807166722846</v>
      </c>
      <c r="Y85" s="54">
        <f t="shared" ca="1" si="15"/>
        <v>51.930481767482817</v>
      </c>
      <c r="Z85" s="52"/>
    </row>
    <row r="86" spans="9:26" x14ac:dyDescent="0.2">
      <c r="I86" s="19">
        <v>29</v>
      </c>
      <c r="J86" s="20">
        <v>72</v>
      </c>
      <c r="K86" s="60">
        <v>4</v>
      </c>
      <c r="L86" s="47">
        <f t="shared" si="12"/>
        <v>2</v>
      </c>
      <c r="M86" s="21">
        <f t="shared" ca="1" si="10"/>
        <v>-0.40864194276818222</v>
      </c>
      <c r="N86" s="22">
        <f t="shared" ca="1" si="10"/>
        <v>-1.7002514525169874</v>
      </c>
      <c r="O86" s="22">
        <f t="shared" ca="1" si="10"/>
        <v>-0.2567547103136183</v>
      </c>
      <c r="P86" s="22">
        <f t="shared" ca="1" si="10"/>
        <v>-0.37966121863097313</v>
      </c>
      <c r="Q86" s="23">
        <f t="shared" ca="1" si="10"/>
        <v>0.90870269602491138</v>
      </c>
      <c r="R86" s="43">
        <f t="shared" si="13"/>
        <v>4</v>
      </c>
      <c r="S86" s="21">
        <f t="shared" ca="1" si="11"/>
        <v>1.9483436551859907</v>
      </c>
      <c r="T86" s="22">
        <f t="shared" ca="1" si="11"/>
        <v>1.4926768092312415</v>
      </c>
      <c r="U86" s="22">
        <f t="shared" ca="1" si="11"/>
        <v>0.53326150491428559</v>
      </c>
      <c r="V86" s="22">
        <f t="shared" ca="1" si="11"/>
        <v>0.40572088287609309</v>
      </c>
      <c r="W86" s="23">
        <f t="shared" ca="1" si="11"/>
        <v>-0.74222806038219957</v>
      </c>
      <c r="X86" s="54">
        <f t="shared" ca="1" si="14"/>
        <v>-4.2995193770361935</v>
      </c>
      <c r="Y86" s="54">
        <f t="shared" ca="1" si="15"/>
        <v>68.882021889799262</v>
      </c>
      <c r="Z86" s="52"/>
    </row>
    <row r="87" spans="9:26" x14ac:dyDescent="0.2">
      <c r="I87" s="19">
        <v>72</v>
      </c>
      <c r="J87" s="20">
        <v>72</v>
      </c>
      <c r="K87" s="60">
        <v>4</v>
      </c>
      <c r="L87" s="47">
        <f t="shared" si="12"/>
        <v>3</v>
      </c>
      <c r="M87" s="21">
        <f t="shared" ca="1" si="10"/>
        <v>-1.3682827978903707</v>
      </c>
      <c r="N87" s="22">
        <f t="shared" ca="1" si="10"/>
        <v>-1.4207841877808005</v>
      </c>
      <c r="O87" s="22">
        <f t="shared" ca="1" si="10"/>
        <v>-0.36148767817240302</v>
      </c>
      <c r="P87" s="22">
        <f t="shared" ca="1" si="10"/>
        <v>-0.57787292365346632</v>
      </c>
      <c r="Q87" s="23">
        <f t="shared" ca="1" si="10"/>
        <v>1.3744414278377148</v>
      </c>
      <c r="R87" s="43">
        <f t="shared" si="13"/>
        <v>4</v>
      </c>
      <c r="S87" s="21">
        <f t="shared" ca="1" si="11"/>
        <v>1.9483436551859907</v>
      </c>
      <c r="T87" s="22">
        <f t="shared" ca="1" si="11"/>
        <v>1.4926768092312415</v>
      </c>
      <c r="U87" s="22">
        <f t="shared" ca="1" si="11"/>
        <v>0.53326150491428559</v>
      </c>
      <c r="V87" s="22">
        <f t="shared" ca="1" si="11"/>
        <v>0.40572088287609309</v>
      </c>
      <c r="W87" s="23">
        <f t="shared" ca="1" si="11"/>
        <v>-0.74222806038219957</v>
      </c>
      <c r="X87" s="54">
        <f t="shared" ca="1" si="14"/>
        <v>-6.2340282869306733</v>
      </c>
      <c r="Y87" s="54">
        <f t="shared" ca="1" si="15"/>
        <v>104.73533497769718</v>
      </c>
      <c r="Z87" s="52"/>
    </row>
    <row r="88" spans="9:26" x14ac:dyDescent="0.2">
      <c r="I88" s="19">
        <v>211</v>
      </c>
      <c r="J88" s="20">
        <v>72</v>
      </c>
      <c r="K88" s="60">
        <v>3</v>
      </c>
      <c r="L88" s="47">
        <f t="shared" si="12"/>
        <v>4</v>
      </c>
      <c r="M88" s="21">
        <f t="shared" ca="1" si="10"/>
        <v>-1.1586347585275487</v>
      </c>
      <c r="N88" s="22">
        <f t="shared" ca="1" si="10"/>
        <v>-0.48838713451138616</v>
      </c>
      <c r="O88" s="22">
        <f t="shared" ca="1" si="10"/>
        <v>-1.8114347918122073</v>
      </c>
      <c r="P88" s="22">
        <f t="shared" ca="1" si="10"/>
        <v>-0.37383911576397333</v>
      </c>
      <c r="Q88" s="23">
        <f t="shared" ca="1" si="10"/>
        <v>-3.8382091788599498E-2</v>
      </c>
      <c r="R88" s="43">
        <f t="shared" si="13"/>
        <v>4</v>
      </c>
      <c r="S88" s="21">
        <f t="shared" ca="1" si="11"/>
        <v>1.9483436551859907</v>
      </c>
      <c r="T88" s="22">
        <f t="shared" ca="1" si="11"/>
        <v>1.4926768092312415</v>
      </c>
      <c r="U88" s="22">
        <f t="shared" ca="1" si="11"/>
        <v>0.53326150491428559</v>
      </c>
      <c r="V88" s="22">
        <f t="shared" ca="1" si="11"/>
        <v>0.40572088287609309</v>
      </c>
      <c r="W88" s="23">
        <f t="shared" ca="1" si="11"/>
        <v>-0.74222806038219957</v>
      </c>
      <c r="X88" s="54">
        <f t="shared" ca="1" si="14"/>
        <v>-4.0755773437627338</v>
      </c>
      <c r="Y88" s="54">
        <f t="shared" ca="1" si="15"/>
        <v>50.063794747568501</v>
      </c>
      <c r="Z88" s="52"/>
    </row>
    <row r="89" spans="9:26" x14ac:dyDescent="0.2">
      <c r="I89" s="19">
        <v>212</v>
      </c>
      <c r="J89" s="20">
        <v>72</v>
      </c>
      <c r="K89" s="60">
        <v>5</v>
      </c>
      <c r="L89" s="47">
        <f t="shared" si="12"/>
        <v>5</v>
      </c>
      <c r="M89" s="21">
        <f t="shared" ca="1" si="10"/>
        <v>-1.2387101772225619</v>
      </c>
      <c r="N89" s="22">
        <f t="shared" ca="1" si="10"/>
        <v>-1.1344526470907639</v>
      </c>
      <c r="O89" s="22">
        <f t="shared" ca="1" si="10"/>
        <v>-0.70660669171486745</v>
      </c>
      <c r="P89" s="22">
        <f t="shared" ca="1" si="10"/>
        <v>-1.6474634261628465</v>
      </c>
      <c r="Q89" s="23">
        <f t="shared" ca="1" si="10"/>
        <v>-7.0977633844857779E-2</v>
      </c>
      <c r="R89" s="43">
        <f t="shared" si="13"/>
        <v>4</v>
      </c>
      <c r="S89" s="21">
        <f t="shared" ca="1" si="11"/>
        <v>1.9483436551859907</v>
      </c>
      <c r="T89" s="22">
        <f t="shared" ca="1" si="11"/>
        <v>1.4926768092312415</v>
      </c>
      <c r="U89" s="22">
        <f t="shared" ca="1" si="11"/>
        <v>0.53326150491428559</v>
      </c>
      <c r="V89" s="22">
        <f t="shared" ca="1" si="11"/>
        <v>0.40572088287609309</v>
      </c>
      <c r="W89" s="23">
        <f t="shared" ca="1" si="11"/>
        <v>-0.74222806038219957</v>
      </c>
      <c r="X89" s="54">
        <f t="shared" ca="1" si="14"/>
        <v>-5.0993391439653202</v>
      </c>
      <c r="Y89" s="54">
        <f t="shared" ca="1" si="15"/>
        <v>101.99665114483017</v>
      </c>
      <c r="Z89" s="52"/>
    </row>
    <row r="90" spans="9:26" x14ac:dyDescent="0.2">
      <c r="I90" s="19">
        <v>293</v>
      </c>
      <c r="J90" s="20">
        <v>72</v>
      </c>
      <c r="K90" s="60">
        <v>4</v>
      </c>
      <c r="L90" s="47">
        <f t="shared" si="12"/>
        <v>6</v>
      </c>
      <c r="M90" s="21">
        <f t="shared" ca="1" si="10"/>
        <v>-1.7156837202393831</v>
      </c>
      <c r="N90" s="22">
        <f t="shared" ca="1" si="10"/>
        <v>-1.9528963082074877</v>
      </c>
      <c r="O90" s="22">
        <f t="shared" ca="1" si="10"/>
        <v>-0.31311151564089323</v>
      </c>
      <c r="P90" s="22">
        <f t="shared" ca="1" si="10"/>
        <v>-1.235206472822562</v>
      </c>
      <c r="Q90" s="23">
        <f t="shared" ca="1" si="10"/>
        <v>0.59206446291383741</v>
      </c>
      <c r="R90" s="43">
        <f t="shared" si="13"/>
        <v>4</v>
      </c>
      <c r="S90" s="21">
        <f t="shared" ca="1" si="11"/>
        <v>1.9483436551859907</v>
      </c>
      <c r="T90" s="22">
        <f t="shared" ca="1" si="11"/>
        <v>1.4926768092312415</v>
      </c>
      <c r="U90" s="22">
        <f t="shared" ca="1" si="11"/>
        <v>0.53326150491428559</v>
      </c>
      <c r="V90" s="22">
        <f t="shared" ca="1" si="11"/>
        <v>0.40572088287609309</v>
      </c>
      <c r="W90" s="23">
        <f t="shared" ca="1" si="11"/>
        <v>-0.74222806038219957</v>
      </c>
      <c r="X90" s="54">
        <f t="shared" ca="1" si="14"/>
        <v>-7.3653507573831796</v>
      </c>
      <c r="Y90" s="54">
        <f t="shared" ca="1" si="15"/>
        <v>129.17119783835042</v>
      </c>
      <c r="Z90" s="52"/>
    </row>
    <row r="91" spans="9:26" x14ac:dyDescent="0.2">
      <c r="I91" s="19">
        <v>310</v>
      </c>
      <c r="J91" s="20">
        <v>72</v>
      </c>
      <c r="K91" s="60">
        <v>4.5</v>
      </c>
      <c r="L91" s="47">
        <f t="shared" si="12"/>
        <v>7</v>
      </c>
      <c r="M91" s="21">
        <f t="shared" ca="1" si="10"/>
        <v>-8.268519042997724E-2</v>
      </c>
      <c r="N91" s="22">
        <f t="shared" ca="1" si="10"/>
        <v>-0.16655730501699706</v>
      </c>
      <c r="O91" s="22">
        <f t="shared" ca="1" si="10"/>
        <v>-1.0925623091948855</v>
      </c>
      <c r="P91" s="22">
        <f t="shared" ca="1" si="10"/>
        <v>-1.627300000183399</v>
      </c>
      <c r="Q91" s="23">
        <f t="shared" ca="1" si="10"/>
        <v>-0.92230216046750724</v>
      </c>
      <c r="R91" s="43">
        <f t="shared" si="13"/>
        <v>4</v>
      </c>
      <c r="S91" s="21">
        <f t="shared" ca="1" si="11"/>
        <v>1.9483436551859907</v>
      </c>
      <c r="T91" s="22">
        <f t="shared" ca="1" si="11"/>
        <v>1.4926768092312415</v>
      </c>
      <c r="U91" s="22">
        <f t="shared" ca="1" si="11"/>
        <v>0.53326150491428559</v>
      </c>
      <c r="V91" s="22">
        <f t="shared" ca="1" si="11"/>
        <v>0.40572088287609309</v>
      </c>
      <c r="W91" s="23">
        <f t="shared" ca="1" si="11"/>
        <v>-0.74222806038219957</v>
      </c>
      <c r="X91" s="54">
        <f t="shared" ca="1" si="14"/>
        <v>-0.96800786310147413</v>
      </c>
      <c r="Y91" s="54">
        <f t="shared" ca="1" si="15"/>
        <v>29.899109990939547</v>
      </c>
      <c r="Z91" s="52"/>
    </row>
    <row r="92" spans="9:26" x14ac:dyDescent="0.2">
      <c r="I92" s="19">
        <v>379</v>
      </c>
      <c r="J92" s="20">
        <v>72</v>
      </c>
      <c r="K92" s="60">
        <v>4</v>
      </c>
      <c r="L92" s="47">
        <f t="shared" si="12"/>
        <v>8</v>
      </c>
      <c r="M92" s="21">
        <f t="shared" ca="1" si="10"/>
        <v>-1.3608185114716582</v>
      </c>
      <c r="N92" s="22">
        <f t="shared" ca="1" si="10"/>
        <v>-0.1265345657550061</v>
      </c>
      <c r="O92" s="22">
        <f t="shared" ca="1" si="10"/>
        <v>-1.5108423603157008</v>
      </c>
      <c r="P92" s="22">
        <f t="shared" ca="1" si="10"/>
        <v>-0.56130035283859914</v>
      </c>
      <c r="Q92" s="23">
        <f t="shared" ca="1" si="10"/>
        <v>9.5641140918142506E-2</v>
      </c>
      <c r="R92" s="43">
        <f t="shared" si="13"/>
        <v>4</v>
      </c>
      <c r="S92" s="21">
        <f t="shared" ca="1" si="11"/>
        <v>1.9483436551859907</v>
      </c>
      <c r="T92" s="22">
        <f t="shared" ca="1" si="11"/>
        <v>1.4926768092312415</v>
      </c>
      <c r="U92" s="22">
        <f t="shared" ca="1" si="11"/>
        <v>0.53326150491428559</v>
      </c>
      <c r="V92" s="22">
        <f t="shared" ca="1" si="11"/>
        <v>0.40572088287609309</v>
      </c>
      <c r="W92" s="23">
        <f t="shared" ca="1" si="11"/>
        <v>-0.74222806038219957</v>
      </c>
      <c r="X92" s="54">
        <f t="shared" ca="1" si="14"/>
        <v>-3.9446102085330472</v>
      </c>
      <c r="Y92" s="54">
        <f t="shared" ca="1" si="15"/>
        <v>63.116831365527517</v>
      </c>
      <c r="Z92" s="52"/>
    </row>
    <row r="93" spans="9:26" x14ac:dyDescent="0.2">
      <c r="I93" s="19">
        <v>451</v>
      </c>
      <c r="J93" s="20">
        <v>72</v>
      </c>
      <c r="K93" s="60">
        <v>5</v>
      </c>
      <c r="L93" s="47">
        <f t="shared" si="12"/>
        <v>9</v>
      </c>
      <c r="M93" s="21">
        <f t="shared" ca="1" si="10"/>
        <v>-0.7483699729663742</v>
      </c>
      <c r="N93" s="22">
        <f t="shared" ca="1" si="10"/>
        <v>-1.5988690626360003</v>
      </c>
      <c r="O93" s="22">
        <f t="shared" ca="1" si="10"/>
        <v>-0.7659145664578888</v>
      </c>
      <c r="P93" s="22">
        <f t="shared" ca="1" si="10"/>
        <v>-1.090032698774305</v>
      </c>
      <c r="Q93" s="23">
        <f t="shared" ca="1" si="10"/>
        <v>1.1270412591502561</v>
      </c>
      <c r="R93" s="43">
        <f t="shared" si="13"/>
        <v>4</v>
      </c>
      <c r="S93" s="21">
        <f t="shared" ca="1" si="11"/>
        <v>1.9483436551859907</v>
      </c>
      <c r="T93" s="22">
        <f t="shared" ca="1" si="11"/>
        <v>1.4926768092312415</v>
      </c>
      <c r="U93" s="22">
        <f t="shared" ca="1" si="11"/>
        <v>0.53326150491428559</v>
      </c>
      <c r="V93" s="22">
        <f t="shared" ca="1" si="11"/>
        <v>0.40572088287609309</v>
      </c>
      <c r="W93" s="23">
        <f t="shared" ca="1" si="11"/>
        <v>-0.74222806038219957</v>
      </c>
      <c r="X93" s="54">
        <f t="shared" ca="1" si="14"/>
        <v>-5.5318800903602323</v>
      </c>
      <c r="Y93" s="54">
        <f t="shared" ca="1" si="15"/>
        <v>110.92049823772625</v>
      </c>
      <c r="Z93" s="52"/>
    </row>
    <row r="94" spans="9:26" x14ac:dyDescent="0.2">
      <c r="I94" s="19">
        <v>467</v>
      </c>
      <c r="J94" s="20">
        <v>72</v>
      </c>
      <c r="K94" s="60">
        <v>2.5</v>
      </c>
      <c r="L94" s="47">
        <f t="shared" si="12"/>
        <v>10</v>
      </c>
      <c r="M94" s="21">
        <f t="shared" ca="1" si="10"/>
        <v>-0.77993809087190291</v>
      </c>
      <c r="N94" s="22">
        <f t="shared" ca="1" si="10"/>
        <v>-0.95828817837509628</v>
      </c>
      <c r="O94" s="22">
        <f t="shared" ca="1" si="10"/>
        <v>-0.32655165986224555</v>
      </c>
      <c r="P94" s="22">
        <f t="shared" ca="1" si="10"/>
        <v>-0.26759534078170666</v>
      </c>
      <c r="Q94" s="23">
        <f t="shared" ca="1" si="10"/>
        <v>1.0642375458193034</v>
      </c>
      <c r="R94" s="43">
        <f t="shared" si="13"/>
        <v>4</v>
      </c>
      <c r="S94" s="21">
        <f t="shared" ca="1" si="11"/>
        <v>1.9483436551859907</v>
      </c>
      <c r="T94" s="22">
        <f t="shared" ca="1" si="11"/>
        <v>1.4926768092312415</v>
      </c>
      <c r="U94" s="22">
        <f t="shared" ca="1" si="11"/>
        <v>0.53326150491428559</v>
      </c>
      <c r="V94" s="22">
        <f t="shared" ca="1" si="11"/>
        <v>0.40572088287609309</v>
      </c>
      <c r="W94" s="23">
        <f t="shared" ca="1" si="11"/>
        <v>-0.74222806038219957</v>
      </c>
      <c r="X94" s="54">
        <f t="shared" ca="1" si="14"/>
        <v>-4.0226153881143594</v>
      </c>
      <c r="Y94" s="54">
        <f t="shared" ca="1" si="15"/>
        <v>42.544511501266236</v>
      </c>
      <c r="Z94" s="52"/>
    </row>
    <row r="95" spans="9:26" x14ac:dyDescent="0.2">
      <c r="I95" s="19">
        <v>508</v>
      </c>
      <c r="J95" s="20">
        <v>72</v>
      </c>
      <c r="K95" s="60">
        <v>3</v>
      </c>
      <c r="L95" s="47">
        <f t="shared" si="12"/>
        <v>11</v>
      </c>
      <c r="M95" s="21">
        <f t="shared" ca="1" si="10"/>
        <v>-1.446109809422047</v>
      </c>
      <c r="N95" s="22">
        <f t="shared" ca="1" si="10"/>
        <v>-0.25942242523724546</v>
      </c>
      <c r="O95" s="22">
        <f t="shared" ca="1" si="10"/>
        <v>-1.1296117836371236</v>
      </c>
      <c r="P95" s="22">
        <f t="shared" ca="1" si="10"/>
        <v>-0.60389822849344399</v>
      </c>
      <c r="Q95" s="23">
        <f t="shared" ca="1" si="10"/>
        <v>1.6145583365011373</v>
      </c>
      <c r="R95" s="43">
        <f t="shared" si="13"/>
        <v>4</v>
      </c>
      <c r="S95" s="21">
        <f t="shared" ca="1" si="11"/>
        <v>1.9483436551859907</v>
      </c>
      <c r="T95" s="22">
        <f t="shared" ca="1" si="11"/>
        <v>1.4926768092312415</v>
      </c>
      <c r="U95" s="22">
        <f t="shared" ca="1" si="11"/>
        <v>0.53326150491428559</v>
      </c>
      <c r="V95" s="22">
        <f t="shared" ca="1" si="11"/>
        <v>0.40572088287609309</v>
      </c>
      <c r="W95" s="23">
        <f t="shared" ca="1" si="11"/>
        <v>-0.74222806038219957</v>
      </c>
      <c r="X95" s="54">
        <f t="shared" ca="1" si="14"/>
        <v>-5.2505158144538919</v>
      </c>
      <c r="Y95" s="54">
        <f t="shared" ca="1" si="15"/>
        <v>68.071011204553756</v>
      </c>
      <c r="Z95" s="52"/>
    </row>
    <row r="96" spans="9:26" x14ac:dyDescent="0.2">
      <c r="I96" s="19">
        <v>546</v>
      </c>
      <c r="J96" s="20">
        <v>72</v>
      </c>
      <c r="K96" s="60">
        <v>3</v>
      </c>
      <c r="L96" s="47">
        <f t="shared" si="12"/>
        <v>12</v>
      </c>
      <c r="M96" s="21">
        <f t="shared" ca="1" si="10"/>
        <v>-0.1825841059876927</v>
      </c>
      <c r="N96" s="22">
        <f t="shared" ca="1" si="10"/>
        <v>-0.22972853452733033</v>
      </c>
      <c r="O96" s="22">
        <f t="shared" ca="1" si="10"/>
        <v>-1.0263579627582851</v>
      </c>
      <c r="P96" s="22">
        <f t="shared" ca="1" si="10"/>
        <v>-0.7230433521887627</v>
      </c>
      <c r="Q96" s="23">
        <f t="shared" ca="1" si="10"/>
        <v>-0.4529974644050126</v>
      </c>
      <c r="R96" s="43">
        <f t="shared" si="13"/>
        <v>4</v>
      </c>
      <c r="S96" s="21">
        <f t="shared" ca="1" si="11"/>
        <v>1.9483436551859907</v>
      </c>
      <c r="T96" s="22">
        <f t="shared" ca="1" si="11"/>
        <v>1.4926768092312415</v>
      </c>
      <c r="U96" s="22">
        <f t="shared" ca="1" si="11"/>
        <v>0.53326150491428559</v>
      </c>
      <c r="V96" s="22">
        <f t="shared" ca="1" si="11"/>
        <v>0.40572088287609309</v>
      </c>
      <c r="W96" s="23">
        <f t="shared" ca="1" si="11"/>
        <v>-0.74222806038219957</v>
      </c>
      <c r="X96" s="54">
        <f t="shared" ca="1" si="14"/>
        <v>-1.2030905899921231</v>
      </c>
      <c r="Y96" s="54">
        <f t="shared" ca="1" si="15"/>
        <v>17.665970507680335</v>
      </c>
      <c r="Z96" s="52"/>
    </row>
    <row r="97" spans="9:26" x14ac:dyDescent="0.2">
      <c r="I97" s="19">
        <v>563</v>
      </c>
      <c r="J97" s="20">
        <v>72</v>
      </c>
      <c r="K97" s="60">
        <v>5</v>
      </c>
      <c r="L97" s="47">
        <f t="shared" si="12"/>
        <v>13</v>
      </c>
      <c r="M97" s="21">
        <f t="shared" ca="1" si="10"/>
        <v>-1.5376092197959297</v>
      </c>
      <c r="N97" s="22">
        <f t="shared" ca="1" si="10"/>
        <v>-1.2493286904461376</v>
      </c>
      <c r="O97" s="22">
        <f t="shared" ca="1" si="10"/>
        <v>-0.30465286188814056</v>
      </c>
      <c r="P97" s="22">
        <f t="shared" ca="1" si="10"/>
        <v>-0.16315234614508256</v>
      </c>
      <c r="Q97" s="23">
        <f t="shared" ca="1" si="10"/>
        <v>0.85844498938005764</v>
      </c>
      <c r="R97" s="43">
        <f t="shared" si="13"/>
        <v>4</v>
      </c>
      <c r="S97" s="21">
        <f t="shared" ca="1" si="11"/>
        <v>1.9483436551859907</v>
      </c>
      <c r="T97" s="22">
        <f t="shared" ca="1" si="11"/>
        <v>1.4926768092312415</v>
      </c>
      <c r="U97" s="22">
        <f t="shared" ca="1" si="11"/>
        <v>0.53326150491428559</v>
      </c>
      <c r="V97" s="22">
        <f t="shared" ca="1" si="11"/>
        <v>0.40572088287609309</v>
      </c>
      <c r="W97" s="23">
        <f t="shared" ca="1" si="11"/>
        <v>-0.74222806038219957</v>
      </c>
      <c r="X97" s="54">
        <f t="shared" ca="1" si="14"/>
        <v>-5.7264510478216479</v>
      </c>
      <c r="Y97" s="54">
        <f t="shared" ca="1" si="15"/>
        <v>115.05675208131413</v>
      </c>
      <c r="Z97" s="52"/>
    </row>
    <row r="98" spans="9:26" x14ac:dyDescent="0.2">
      <c r="I98" s="19">
        <v>579</v>
      </c>
      <c r="J98" s="20">
        <v>72</v>
      </c>
      <c r="K98" s="60">
        <v>3</v>
      </c>
      <c r="L98" s="47">
        <f t="shared" si="12"/>
        <v>14</v>
      </c>
      <c r="M98" s="21">
        <f t="shared" ca="1" si="10"/>
        <v>-1.3149796894794139</v>
      </c>
      <c r="N98" s="22">
        <f t="shared" ca="1" si="10"/>
        <v>-0.15306948397267606</v>
      </c>
      <c r="O98" s="22">
        <f t="shared" ca="1" si="10"/>
        <v>-0.87192387964155782</v>
      </c>
      <c r="P98" s="22">
        <f t="shared" ca="1" si="10"/>
        <v>-1.4316080394372648</v>
      </c>
      <c r="Q98" s="23">
        <f t="shared" ca="1" si="10"/>
        <v>0.40611335141522809</v>
      </c>
      <c r="R98" s="43">
        <f t="shared" si="13"/>
        <v>4</v>
      </c>
      <c r="S98" s="21">
        <f t="shared" ca="1" si="11"/>
        <v>1.9483436551859907</v>
      </c>
      <c r="T98" s="22">
        <f t="shared" ca="1" si="11"/>
        <v>1.4926768092312415</v>
      </c>
      <c r="U98" s="22">
        <f t="shared" ca="1" si="11"/>
        <v>0.53326150491428559</v>
      </c>
      <c r="V98" s="22">
        <f t="shared" ca="1" si="11"/>
        <v>0.40572088287609309</v>
      </c>
      <c r="W98" s="23">
        <f t="shared" ca="1" si="11"/>
        <v>-0.74222806038219957</v>
      </c>
      <c r="X98" s="54">
        <f t="shared" ca="1" si="14"/>
        <v>-4.137741046660266</v>
      </c>
      <c r="Y98" s="54">
        <f t="shared" ca="1" si="15"/>
        <v>50.94734724917879</v>
      </c>
      <c r="Z98" s="52"/>
    </row>
    <row r="99" spans="9:26" x14ac:dyDescent="0.2">
      <c r="I99" s="19">
        <v>623</v>
      </c>
      <c r="J99" s="20">
        <v>72</v>
      </c>
      <c r="K99" s="60">
        <v>3</v>
      </c>
      <c r="L99" s="47">
        <f t="shared" si="12"/>
        <v>15</v>
      </c>
      <c r="M99" s="21">
        <f t="shared" ref="M99:Q130" ca="1" si="16">OFFSET($B$3,$L99,M$2)</f>
        <v>-0.77737044988019766</v>
      </c>
      <c r="N99" s="22">
        <f t="shared" ca="1" si="16"/>
        <v>-1.7120954990696651</v>
      </c>
      <c r="O99" s="22">
        <f t="shared" ca="1" si="16"/>
        <v>-0.34157797109837618</v>
      </c>
      <c r="P99" s="22">
        <f t="shared" ca="1" si="16"/>
        <v>-0.5586524692132957</v>
      </c>
      <c r="Q99" s="23">
        <f t="shared" ca="1" si="16"/>
        <v>3.3507909915018668</v>
      </c>
      <c r="R99" s="43">
        <f t="shared" si="13"/>
        <v>4</v>
      </c>
      <c r="S99" s="21">
        <f t="shared" ref="S99:W130" ca="1" si="17">OFFSET($B$21,$R99,S$2)</f>
        <v>1.9483436551859907</v>
      </c>
      <c r="T99" s="22">
        <f t="shared" ca="1" si="17"/>
        <v>1.4926768092312415</v>
      </c>
      <c r="U99" s="22">
        <f t="shared" ca="1" si="17"/>
        <v>0.53326150491428559</v>
      </c>
      <c r="V99" s="22">
        <f t="shared" ca="1" si="17"/>
        <v>0.40572088287609309</v>
      </c>
      <c r="W99" s="23">
        <f t="shared" ca="1" si="17"/>
        <v>-0.74222806038219957</v>
      </c>
      <c r="X99" s="54">
        <f t="shared" ca="1" si="14"/>
        <v>-6.9660484847158344</v>
      </c>
      <c r="Y99" s="54">
        <f t="shared" ca="1" si="15"/>
        <v>99.322122399706785</v>
      </c>
      <c r="Z99" s="52"/>
    </row>
    <row r="100" spans="9:26" x14ac:dyDescent="0.2">
      <c r="I100" s="19">
        <v>14</v>
      </c>
      <c r="J100" s="20">
        <v>79</v>
      </c>
      <c r="K100" s="60">
        <v>4</v>
      </c>
      <c r="L100" s="47">
        <f t="shared" si="12"/>
        <v>1</v>
      </c>
      <c r="M100" s="21">
        <f t="shared" ca="1" si="16"/>
        <v>-0.1513892925109166</v>
      </c>
      <c r="N100" s="22">
        <f t="shared" ca="1" si="16"/>
        <v>-0.88006943352712397</v>
      </c>
      <c r="O100" s="22">
        <f t="shared" ca="1" si="16"/>
        <v>-0.83654898936845079</v>
      </c>
      <c r="P100" s="22">
        <f t="shared" ca="1" si="16"/>
        <v>-1.7541053767403869</v>
      </c>
      <c r="Q100" s="23">
        <f t="shared" ca="1" si="16"/>
        <v>1.9399516630386164</v>
      </c>
      <c r="R100" s="43">
        <f t="shared" si="13"/>
        <v>5</v>
      </c>
      <c r="S100" s="21">
        <f t="shared" ca="1" si="17"/>
        <v>-9.4971252107842616E-2</v>
      </c>
      <c r="T100" s="22">
        <f t="shared" ca="1" si="17"/>
        <v>1.1743473812531937</v>
      </c>
      <c r="U100" s="22">
        <f t="shared" ca="1" si="17"/>
        <v>1.0673338955113434</v>
      </c>
      <c r="V100" s="22">
        <f t="shared" ca="1" si="17"/>
        <v>1.5685284090440552</v>
      </c>
      <c r="W100" s="23">
        <f t="shared" ca="1" si="17"/>
        <v>1.1360449022448689</v>
      </c>
      <c r="X100" s="54">
        <f t="shared" ca="1" si="14"/>
        <v>-2.4594986140045298</v>
      </c>
      <c r="Y100" s="54">
        <f t="shared" ca="1" si="15"/>
        <v>41.725122344326444</v>
      </c>
      <c r="Z100" s="52"/>
    </row>
    <row r="101" spans="9:26" x14ac:dyDescent="0.2">
      <c r="I101" s="19">
        <v>29</v>
      </c>
      <c r="J101" s="20">
        <v>79</v>
      </c>
      <c r="K101" s="60">
        <v>5</v>
      </c>
      <c r="L101" s="47">
        <f t="shared" si="12"/>
        <v>2</v>
      </c>
      <c r="M101" s="21">
        <f t="shared" ca="1" si="16"/>
        <v>-0.40864194276818222</v>
      </c>
      <c r="N101" s="22">
        <f t="shared" ca="1" si="16"/>
        <v>-1.7002514525169874</v>
      </c>
      <c r="O101" s="22">
        <f t="shared" ca="1" si="16"/>
        <v>-0.2567547103136183</v>
      </c>
      <c r="P101" s="22">
        <f t="shared" ca="1" si="16"/>
        <v>-0.37966121863097313</v>
      </c>
      <c r="Q101" s="23">
        <f t="shared" ca="1" si="16"/>
        <v>0.90870269602491138</v>
      </c>
      <c r="R101" s="43">
        <f t="shared" si="13"/>
        <v>5</v>
      </c>
      <c r="S101" s="21">
        <f t="shared" ca="1" si="17"/>
        <v>-9.4971252107842616E-2</v>
      </c>
      <c r="T101" s="22">
        <f t="shared" ca="1" si="17"/>
        <v>1.1743473812531937</v>
      </c>
      <c r="U101" s="22">
        <f t="shared" ca="1" si="17"/>
        <v>1.0673338955113434</v>
      </c>
      <c r="V101" s="22">
        <f t="shared" ca="1" si="17"/>
        <v>1.5685284090440552</v>
      </c>
      <c r="W101" s="23">
        <f t="shared" ca="1" si="17"/>
        <v>1.1360449022448689</v>
      </c>
      <c r="X101" s="54">
        <f t="shared" ca="1" si="14"/>
        <v>-1.7951019506764063</v>
      </c>
      <c r="Y101" s="54">
        <f t="shared" ca="1" si="15"/>
        <v>46.173410520086293</v>
      </c>
      <c r="Z101" s="52"/>
    </row>
    <row r="102" spans="9:26" x14ac:dyDescent="0.2">
      <c r="I102" s="19">
        <v>72</v>
      </c>
      <c r="J102" s="20">
        <v>79</v>
      </c>
      <c r="K102" s="60">
        <v>5</v>
      </c>
      <c r="L102" s="47">
        <f t="shared" si="12"/>
        <v>3</v>
      </c>
      <c r="M102" s="21">
        <f t="shared" ca="1" si="16"/>
        <v>-1.3682827978903707</v>
      </c>
      <c r="N102" s="22">
        <f t="shared" ca="1" si="16"/>
        <v>-1.4207841877808005</v>
      </c>
      <c r="O102" s="22">
        <f t="shared" ca="1" si="16"/>
        <v>-0.36148767817240302</v>
      </c>
      <c r="P102" s="22">
        <f t="shared" ca="1" si="16"/>
        <v>-0.57787292365346632</v>
      </c>
      <c r="Q102" s="23">
        <f t="shared" ca="1" si="16"/>
        <v>1.3744414278377148</v>
      </c>
      <c r="R102" s="43">
        <f t="shared" si="13"/>
        <v>5</v>
      </c>
      <c r="S102" s="21">
        <f t="shared" ca="1" si="17"/>
        <v>-9.4971252107842616E-2</v>
      </c>
      <c r="T102" s="22">
        <f t="shared" ca="1" si="17"/>
        <v>1.1743473812531937</v>
      </c>
      <c r="U102" s="22">
        <f t="shared" ca="1" si="17"/>
        <v>1.0673338955113434</v>
      </c>
      <c r="V102" s="22">
        <f t="shared" ca="1" si="17"/>
        <v>1.5685284090440552</v>
      </c>
      <c r="W102" s="23">
        <f t="shared" ca="1" si="17"/>
        <v>1.1360449022448689</v>
      </c>
      <c r="X102" s="54">
        <f t="shared" ca="1" si="14"/>
        <v>-1.2693576314547734</v>
      </c>
      <c r="Y102" s="54">
        <f t="shared" ca="1" si="15"/>
        <v>39.304845111080205</v>
      </c>
      <c r="Z102" s="52"/>
    </row>
    <row r="103" spans="9:26" x14ac:dyDescent="0.2">
      <c r="I103" s="19">
        <v>211</v>
      </c>
      <c r="J103" s="20">
        <v>79</v>
      </c>
      <c r="K103" s="60">
        <v>5</v>
      </c>
      <c r="L103" s="47">
        <f t="shared" si="12"/>
        <v>4</v>
      </c>
      <c r="M103" s="21">
        <f t="shared" ca="1" si="16"/>
        <v>-1.1586347585275487</v>
      </c>
      <c r="N103" s="22">
        <f t="shared" ca="1" si="16"/>
        <v>-0.48838713451138616</v>
      </c>
      <c r="O103" s="22">
        <f t="shared" ca="1" si="16"/>
        <v>-1.8114347918122073</v>
      </c>
      <c r="P103" s="22">
        <f t="shared" ca="1" si="16"/>
        <v>-0.37383911576397333</v>
      </c>
      <c r="Q103" s="23">
        <f t="shared" ca="1" si="16"/>
        <v>-3.8382091788599498E-2</v>
      </c>
      <c r="R103" s="43">
        <f t="shared" si="13"/>
        <v>5</v>
      </c>
      <c r="S103" s="21">
        <f t="shared" ca="1" si="17"/>
        <v>-9.4971252107842616E-2</v>
      </c>
      <c r="T103" s="22">
        <f t="shared" ca="1" si="17"/>
        <v>1.1743473812531937</v>
      </c>
      <c r="U103" s="22">
        <f t="shared" ca="1" si="17"/>
        <v>1.0673338955113434</v>
      </c>
      <c r="V103" s="22">
        <f t="shared" ca="1" si="17"/>
        <v>1.5685284090440552</v>
      </c>
      <c r="W103" s="23">
        <f t="shared" ca="1" si="17"/>
        <v>1.1360449022448689</v>
      </c>
      <c r="X103" s="54">
        <f t="shared" ca="1" si="14"/>
        <v>-3.0268859647095057</v>
      </c>
      <c r="Y103" s="54">
        <f t="shared" ca="1" si="15"/>
        <v>64.430898290450443</v>
      </c>
      <c r="Z103" s="52"/>
    </row>
    <row r="104" spans="9:26" x14ac:dyDescent="0.2">
      <c r="I104" s="19">
        <v>293</v>
      </c>
      <c r="J104" s="20">
        <v>79</v>
      </c>
      <c r="K104" s="60">
        <v>4</v>
      </c>
      <c r="L104" s="47">
        <f t="shared" si="12"/>
        <v>6</v>
      </c>
      <c r="M104" s="21">
        <f t="shared" ca="1" si="16"/>
        <v>-1.7156837202393831</v>
      </c>
      <c r="N104" s="22">
        <f t="shared" ca="1" si="16"/>
        <v>-1.9528963082074877</v>
      </c>
      <c r="O104" s="22">
        <f t="shared" ca="1" si="16"/>
        <v>-0.31311151564089323</v>
      </c>
      <c r="P104" s="22">
        <f t="shared" ca="1" si="16"/>
        <v>-1.235206472822562</v>
      </c>
      <c r="Q104" s="23">
        <f t="shared" ca="1" si="16"/>
        <v>0.59206446291383741</v>
      </c>
      <c r="R104" s="43">
        <f t="shared" si="13"/>
        <v>5</v>
      </c>
      <c r="S104" s="21">
        <f t="shared" ca="1" si="17"/>
        <v>-9.4971252107842616E-2</v>
      </c>
      <c r="T104" s="22">
        <f t="shared" ca="1" si="17"/>
        <v>1.1743473812531937</v>
      </c>
      <c r="U104" s="22">
        <f t="shared" ca="1" si="17"/>
        <v>1.0673338955113434</v>
      </c>
      <c r="V104" s="22">
        <f t="shared" ca="1" si="17"/>
        <v>1.5685284090440552</v>
      </c>
      <c r="W104" s="23">
        <f t="shared" ca="1" si="17"/>
        <v>1.1360449022448689</v>
      </c>
      <c r="X104" s="54">
        <f t="shared" ca="1" si="14"/>
        <v>-3.7294771967524545</v>
      </c>
      <c r="Y104" s="54">
        <f t="shared" ca="1" si="15"/>
        <v>59.744817735116179</v>
      </c>
      <c r="Z104" s="52"/>
    </row>
    <row r="105" spans="9:26" x14ac:dyDescent="0.2">
      <c r="I105" s="19">
        <v>310</v>
      </c>
      <c r="J105" s="20">
        <v>79</v>
      </c>
      <c r="K105" s="60">
        <v>5</v>
      </c>
      <c r="L105" s="47">
        <f t="shared" si="12"/>
        <v>7</v>
      </c>
      <c r="M105" s="21">
        <f t="shared" ca="1" si="16"/>
        <v>-8.268519042997724E-2</v>
      </c>
      <c r="N105" s="22">
        <f t="shared" ca="1" si="16"/>
        <v>-0.16655730501699706</v>
      </c>
      <c r="O105" s="22">
        <f t="shared" ca="1" si="16"/>
        <v>-1.0925623091948855</v>
      </c>
      <c r="P105" s="22">
        <f t="shared" ca="1" si="16"/>
        <v>-1.627300000183399</v>
      </c>
      <c r="Q105" s="23">
        <f t="shared" ca="1" si="16"/>
        <v>-0.92230216046750724</v>
      </c>
      <c r="R105" s="43">
        <f t="shared" si="13"/>
        <v>5</v>
      </c>
      <c r="S105" s="21">
        <f t="shared" ca="1" si="17"/>
        <v>-9.4971252107842616E-2</v>
      </c>
      <c r="T105" s="22">
        <f t="shared" ca="1" si="17"/>
        <v>1.1743473812531937</v>
      </c>
      <c r="U105" s="22">
        <f t="shared" ca="1" si="17"/>
        <v>1.0673338955113434</v>
      </c>
      <c r="V105" s="22">
        <f t="shared" ca="1" si="17"/>
        <v>1.5685284090440552</v>
      </c>
      <c r="W105" s="23">
        <f t="shared" ca="1" si="17"/>
        <v>1.1360449022448689</v>
      </c>
      <c r="X105" s="54">
        <f t="shared" ca="1" si="14"/>
        <v>-4.9541151525248344</v>
      </c>
      <c r="Y105" s="54">
        <f t="shared" ca="1" si="15"/>
        <v>99.084408469724522</v>
      </c>
      <c r="Z105" s="52"/>
    </row>
    <row r="106" spans="9:26" x14ac:dyDescent="0.2">
      <c r="I106" s="19">
        <v>451</v>
      </c>
      <c r="J106" s="20">
        <v>79</v>
      </c>
      <c r="K106" s="60">
        <v>4</v>
      </c>
      <c r="L106" s="47">
        <f t="shared" si="12"/>
        <v>9</v>
      </c>
      <c r="M106" s="21">
        <f t="shared" ca="1" si="16"/>
        <v>-0.7483699729663742</v>
      </c>
      <c r="N106" s="22">
        <f t="shared" ca="1" si="16"/>
        <v>-1.5988690626360003</v>
      </c>
      <c r="O106" s="22">
        <f t="shared" ca="1" si="16"/>
        <v>-0.7659145664578888</v>
      </c>
      <c r="P106" s="22">
        <f t="shared" ca="1" si="16"/>
        <v>-1.090032698774305</v>
      </c>
      <c r="Q106" s="23">
        <f t="shared" ca="1" si="16"/>
        <v>1.1270412591502561</v>
      </c>
      <c r="R106" s="43">
        <f t="shared" si="13"/>
        <v>5</v>
      </c>
      <c r="S106" s="21">
        <f t="shared" ca="1" si="17"/>
        <v>-9.4971252107842616E-2</v>
      </c>
      <c r="T106" s="22">
        <f t="shared" ca="1" si="17"/>
        <v>1.1743473812531937</v>
      </c>
      <c r="U106" s="22">
        <f t="shared" ca="1" si="17"/>
        <v>1.0673338955113434</v>
      </c>
      <c r="V106" s="22">
        <f t="shared" ca="1" si="17"/>
        <v>1.5685284090440552</v>
      </c>
      <c r="W106" s="23">
        <f t="shared" ca="1" si="17"/>
        <v>1.1360449022448689</v>
      </c>
      <c r="X106" s="54">
        <f t="shared" ca="1" si="14"/>
        <v>-3.0534184188843589</v>
      </c>
      <c r="Y106" s="54">
        <f t="shared" ca="1" si="15"/>
        <v>49.750711391857131</v>
      </c>
      <c r="Z106" s="52"/>
    </row>
    <row r="107" spans="9:26" x14ac:dyDescent="0.2">
      <c r="I107" s="19">
        <v>508</v>
      </c>
      <c r="J107" s="20">
        <v>79</v>
      </c>
      <c r="K107" s="60">
        <v>5</v>
      </c>
      <c r="L107" s="47">
        <f t="shared" si="12"/>
        <v>11</v>
      </c>
      <c r="M107" s="21">
        <f t="shared" ca="1" si="16"/>
        <v>-1.446109809422047</v>
      </c>
      <c r="N107" s="22">
        <f t="shared" ca="1" si="16"/>
        <v>-0.25942242523724546</v>
      </c>
      <c r="O107" s="22">
        <f t="shared" ca="1" si="16"/>
        <v>-1.1296117836371236</v>
      </c>
      <c r="P107" s="22">
        <f t="shared" ca="1" si="16"/>
        <v>-0.60389822849344399</v>
      </c>
      <c r="Q107" s="23">
        <f t="shared" ca="1" si="16"/>
        <v>1.6145583365011373</v>
      </c>
      <c r="R107" s="43">
        <f t="shared" si="13"/>
        <v>5</v>
      </c>
      <c r="S107" s="21">
        <f t="shared" ca="1" si="17"/>
        <v>-9.4971252107842616E-2</v>
      </c>
      <c r="T107" s="22">
        <f t="shared" ca="1" si="17"/>
        <v>1.1743473812531937</v>
      </c>
      <c r="U107" s="22">
        <f t="shared" ca="1" si="17"/>
        <v>1.0673338955113434</v>
      </c>
      <c r="V107" s="22">
        <f t="shared" ca="1" si="17"/>
        <v>1.5685284090440552</v>
      </c>
      <c r="W107" s="23">
        <f t="shared" ca="1" si="17"/>
        <v>1.1360449022448689</v>
      </c>
      <c r="X107" s="54">
        <f t="shared" ca="1" si="14"/>
        <v>-0.48600689187866641</v>
      </c>
      <c r="Y107" s="54">
        <f t="shared" ca="1" si="15"/>
        <v>30.096271617740229</v>
      </c>
      <c r="Z107" s="52"/>
    </row>
    <row r="108" spans="9:26" x14ac:dyDescent="0.2">
      <c r="I108" s="19">
        <v>546</v>
      </c>
      <c r="J108" s="20">
        <v>79</v>
      </c>
      <c r="K108" s="60">
        <v>5</v>
      </c>
      <c r="L108" s="47">
        <f t="shared" si="12"/>
        <v>12</v>
      </c>
      <c r="M108" s="21">
        <f t="shared" ca="1" si="16"/>
        <v>-0.1825841059876927</v>
      </c>
      <c r="N108" s="22">
        <f t="shared" ca="1" si="16"/>
        <v>-0.22972853452733033</v>
      </c>
      <c r="O108" s="22">
        <f t="shared" ca="1" si="16"/>
        <v>-1.0263579627582851</v>
      </c>
      <c r="P108" s="22">
        <f t="shared" ca="1" si="16"/>
        <v>-0.7230433521887627</v>
      </c>
      <c r="Q108" s="23">
        <f t="shared" ca="1" si="16"/>
        <v>-0.4529974644050126</v>
      </c>
      <c r="R108" s="43">
        <f t="shared" si="13"/>
        <v>5</v>
      </c>
      <c r="S108" s="21">
        <f t="shared" ca="1" si="17"/>
        <v>-9.4971252107842616E-2</v>
      </c>
      <c r="T108" s="22">
        <f t="shared" ca="1" si="17"/>
        <v>1.1743473812531937</v>
      </c>
      <c r="U108" s="22">
        <f t="shared" ca="1" si="17"/>
        <v>1.0673338955113434</v>
      </c>
      <c r="V108" s="22">
        <f t="shared" ca="1" si="17"/>
        <v>1.5685284090440552</v>
      </c>
      <c r="W108" s="23">
        <f t="shared" ca="1" si="17"/>
        <v>1.1360449022448689</v>
      </c>
      <c r="X108" s="54">
        <f t="shared" ca="1" si="14"/>
        <v>-2.9966470033862356</v>
      </c>
      <c r="Y108" s="54">
        <f t="shared" ca="1" si="15"/>
        <v>63.946363296766059</v>
      </c>
      <c r="Z108" s="52"/>
    </row>
    <row r="109" spans="9:26" x14ac:dyDescent="0.2">
      <c r="I109" s="19">
        <v>563</v>
      </c>
      <c r="J109" s="20">
        <v>79</v>
      </c>
      <c r="K109" s="60">
        <v>4</v>
      </c>
      <c r="L109" s="47">
        <f t="shared" si="12"/>
        <v>13</v>
      </c>
      <c r="M109" s="21">
        <f t="shared" ca="1" si="16"/>
        <v>-1.5376092197959297</v>
      </c>
      <c r="N109" s="22">
        <f t="shared" ca="1" si="16"/>
        <v>-1.2493286904461376</v>
      </c>
      <c r="O109" s="22">
        <f t="shared" ca="1" si="16"/>
        <v>-0.30465286188814056</v>
      </c>
      <c r="P109" s="22">
        <f t="shared" ca="1" si="16"/>
        <v>-0.16315234614508256</v>
      </c>
      <c r="Q109" s="23">
        <f t="shared" ca="1" si="16"/>
        <v>0.85844498938005764</v>
      </c>
      <c r="R109" s="43">
        <f t="shared" si="13"/>
        <v>5</v>
      </c>
      <c r="S109" s="21">
        <f t="shared" ca="1" si="17"/>
        <v>-9.4971252107842616E-2</v>
      </c>
      <c r="T109" s="22">
        <f t="shared" ca="1" si="17"/>
        <v>1.1743473812531937</v>
      </c>
      <c r="U109" s="22">
        <f t="shared" ca="1" si="17"/>
        <v>1.0673338955113434</v>
      </c>
      <c r="V109" s="22">
        <f t="shared" ca="1" si="17"/>
        <v>1.5685284090440552</v>
      </c>
      <c r="W109" s="23">
        <f t="shared" ca="1" si="17"/>
        <v>1.1360449022448689</v>
      </c>
      <c r="X109" s="54">
        <f t="shared" ca="1" si="14"/>
        <v>-0.92696056483895573</v>
      </c>
      <c r="Y109" s="54">
        <f t="shared" ca="1" si="15"/>
        <v>24.274940407478198</v>
      </c>
      <c r="Z109" s="52"/>
    </row>
    <row r="110" spans="9:26" x14ac:dyDescent="0.2">
      <c r="I110" s="19">
        <v>579</v>
      </c>
      <c r="J110" s="20">
        <v>79</v>
      </c>
      <c r="K110" s="60">
        <v>4</v>
      </c>
      <c r="L110" s="47">
        <f t="shared" si="12"/>
        <v>14</v>
      </c>
      <c r="M110" s="21">
        <f t="shared" ca="1" si="16"/>
        <v>-1.3149796894794139</v>
      </c>
      <c r="N110" s="22">
        <f t="shared" ca="1" si="16"/>
        <v>-0.15306948397267606</v>
      </c>
      <c r="O110" s="22">
        <f t="shared" ca="1" si="16"/>
        <v>-0.87192387964155782</v>
      </c>
      <c r="P110" s="22">
        <f t="shared" ca="1" si="16"/>
        <v>-1.4316080394372648</v>
      </c>
      <c r="Q110" s="23">
        <f t="shared" ca="1" si="16"/>
        <v>0.40611335141522809</v>
      </c>
      <c r="R110" s="43">
        <f t="shared" si="13"/>
        <v>5</v>
      </c>
      <c r="S110" s="21">
        <f t="shared" ca="1" si="17"/>
        <v>-9.4971252107842616E-2</v>
      </c>
      <c r="T110" s="22">
        <f t="shared" ca="1" si="17"/>
        <v>1.1743473812531937</v>
      </c>
      <c r="U110" s="22">
        <f t="shared" ca="1" si="17"/>
        <v>1.0673338955113434</v>
      </c>
      <c r="V110" s="22">
        <f t="shared" ca="1" si="17"/>
        <v>1.5685284090440552</v>
      </c>
      <c r="W110" s="23">
        <f t="shared" ca="1" si="17"/>
        <v>1.1360449022448689</v>
      </c>
      <c r="X110" s="54">
        <f t="shared" ca="1" si="14"/>
        <v>-2.7696602689583987</v>
      </c>
      <c r="Y110" s="54">
        <f t="shared" ca="1" si="15"/>
        <v>45.828300157113901</v>
      </c>
      <c r="Z110" s="52"/>
    </row>
    <row r="111" spans="9:26" x14ac:dyDescent="0.2">
      <c r="I111" s="19">
        <v>14</v>
      </c>
      <c r="J111" s="20">
        <v>89</v>
      </c>
      <c r="K111" s="60">
        <v>4</v>
      </c>
      <c r="L111" s="47">
        <f t="shared" si="12"/>
        <v>1</v>
      </c>
      <c r="M111" s="21">
        <f t="shared" ca="1" si="16"/>
        <v>-0.1513892925109166</v>
      </c>
      <c r="N111" s="22">
        <f t="shared" ca="1" si="16"/>
        <v>-0.88006943352712397</v>
      </c>
      <c r="O111" s="22">
        <f t="shared" ca="1" si="16"/>
        <v>-0.83654898936845079</v>
      </c>
      <c r="P111" s="22">
        <f t="shared" ca="1" si="16"/>
        <v>-1.7541053767403869</v>
      </c>
      <c r="Q111" s="23">
        <f t="shared" ca="1" si="16"/>
        <v>1.9399516630386164</v>
      </c>
      <c r="R111" s="43">
        <f t="shared" si="13"/>
        <v>6</v>
      </c>
      <c r="S111" s="21">
        <f t="shared" ca="1" si="17"/>
        <v>1.7994136115077934</v>
      </c>
      <c r="T111" s="22">
        <f t="shared" ca="1" si="17"/>
        <v>0.72995496026664508</v>
      </c>
      <c r="U111" s="22">
        <f t="shared" ca="1" si="17"/>
        <v>1.235157069662236</v>
      </c>
      <c r="V111" s="22">
        <f t="shared" ca="1" si="17"/>
        <v>0.48868221204438106</v>
      </c>
      <c r="W111" s="23">
        <f t="shared" ca="1" si="17"/>
        <v>-0.63458377779059483</v>
      </c>
      <c r="X111" s="54">
        <f t="shared" ca="1" si="14"/>
        <v>-4.036354351026727</v>
      </c>
      <c r="Y111" s="54">
        <f t="shared" ca="1" si="15"/>
        <v>64.582991255266208</v>
      </c>
      <c r="Z111" s="52"/>
    </row>
    <row r="112" spans="9:26" x14ac:dyDescent="0.2">
      <c r="I112" s="19">
        <v>29</v>
      </c>
      <c r="J112" s="20">
        <v>89</v>
      </c>
      <c r="K112" s="60">
        <v>4</v>
      </c>
      <c r="L112" s="47">
        <f t="shared" si="12"/>
        <v>2</v>
      </c>
      <c r="M112" s="21">
        <f t="shared" ca="1" si="16"/>
        <v>-0.40864194276818222</v>
      </c>
      <c r="N112" s="22">
        <f t="shared" ca="1" si="16"/>
        <v>-1.7002514525169874</v>
      </c>
      <c r="O112" s="22">
        <f t="shared" ca="1" si="16"/>
        <v>-0.2567547103136183</v>
      </c>
      <c r="P112" s="22">
        <f t="shared" ca="1" si="16"/>
        <v>-0.37966121863097313</v>
      </c>
      <c r="Q112" s="23">
        <f t="shared" ca="1" si="16"/>
        <v>0.90870269602491138</v>
      </c>
      <c r="R112" s="43">
        <f t="shared" si="13"/>
        <v>6</v>
      </c>
      <c r="S112" s="21">
        <f t="shared" ca="1" si="17"/>
        <v>1.7994136115077934</v>
      </c>
      <c r="T112" s="22">
        <f t="shared" ca="1" si="17"/>
        <v>0.72995496026664508</v>
      </c>
      <c r="U112" s="22">
        <f t="shared" ca="1" si="17"/>
        <v>1.235157069662236</v>
      </c>
      <c r="V112" s="22">
        <f t="shared" ca="1" si="17"/>
        <v>0.48868221204438106</v>
      </c>
      <c r="W112" s="23">
        <f t="shared" ca="1" si="17"/>
        <v>-0.63458377779059483</v>
      </c>
      <c r="X112" s="54">
        <f t="shared" ca="1" si="14"/>
        <v>-3.0557369250083801</v>
      </c>
      <c r="Y112" s="54">
        <f t="shared" ca="1" si="15"/>
        <v>49.783423554926721</v>
      </c>
      <c r="Z112" s="52"/>
    </row>
    <row r="113" spans="9:26" x14ac:dyDescent="0.2">
      <c r="I113" s="19">
        <v>72</v>
      </c>
      <c r="J113" s="20">
        <v>89</v>
      </c>
      <c r="K113" s="60">
        <v>3</v>
      </c>
      <c r="L113" s="47">
        <f t="shared" si="12"/>
        <v>3</v>
      </c>
      <c r="M113" s="21">
        <f t="shared" ca="1" si="16"/>
        <v>-1.3682827978903707</v>
      </c>
      <c r="N113" s="22">
        <f t="shared" ca="1" si="16"/>
        <v>-1.4207841877808005</v>
      </c>
      <c r="O113" s="22">
        <f t="shared" ca="1" si="16"/>
        <v>-0.36148767817240302</v>
      </c>
      <c r="P113" s="22">
        <f t="shared" ca="1" si="16"/>
        <v>-0.57787292365346632</v>
      </c>
      <c r="Q113" s="23">
        <f t="shared" ca="1" si="16"/>
        <v>1.3744414278377148</v>
      </c>
      <c r="R113" s="43">
        <f t="shared" si="13"/>
        <v>6</v>
      </c>
      <c r="S113" s="21">
        <f t="shared" ca="1" si="17"/>
        <v>1.7994136115077934</v>
      </c>
      <c r="T113" s="22">
        <f t="shared" ca="1" si="17"/>
        <v>0.72995496026664508</v>
      </c>
      <c r="U113" s="22">
        <f t="shared" ca="1" si="17"/>
        <v>1.235157069662236</v>
      </c>
      <c r="V113" s="22">
        <f t="shared" ca="1" si="17"/>
        <v>0.48868221204438106</v>
      </c>
      <c r="W113" s="23">
        <f t="shared" ca="1" si="17"/>
        <v>-0.63458377779059483</v>
      </c>
      <c r="X113" s="54">
        <f t="shared" ca="1" si="14"/>
        <v>-5.1003036697860278</v>
      </c>
      <c r="Y113" s="54">
        <f t="shared" ca="1" si="15"/>
        <v>65.614919542748993</v>
      </c>
      <c r="Z113" s="52"/>
    </row>
    <row r="114" spans="9:26" x14ac:dyDescent="0.2">
      <c r="I114" s="19">
        <v>211</v>
      </c>
      <c r="J114" s="20">
        <v>89</v>
      </c>
      <c r="K114" s="60">
        <v>3</v>
      </c>
      <c r="L114" s="47">
        <f t="shared" si="12"/>
        <v>4</v>
      </c>
      <c r="M114" s="21">
        <f t="shared" ca="1" si="16"/>
        <v>-1.1586347585275487</v>
      </c>
      <c r="N114" s="22">
        <f t="shared" ca="1" si="16"/>
        <v>-0.48838713451138616</v>
      </c>
      <c r="O114" s="22">
        <f t="shared" ca="1" si="16"/>
        <v>-1.8114347918122073</v>
      </c>
      <c r="P114" s="22">
        <f t="shared" ca="1" si="16"/>
        <v>-0.37383911576397333</v>
      </c>
      <c r="Q114" s="23">
        <f t="shared" ca="1" si="16"/>
        <v>-3.8382091788599498E-2</v>
      </c>
      <c r="R114" s="43">
        <f t="shared" si="13"/>
        <v>6</v>
      </c>
      <c r="S114" s="21">
        <f t="shared" ca="1" si="17"/>
        <v>1.7994136115077934</v>
      </c>
      <c r="T114" s="22">
        <f t="shared" ca="1" si="17"/>
        <v>0.72995496026664508</v>
      </c>
      <c r="U114" s="22">
        <f t="shared" ca="1" si="17"/>
        <v>1.235157069662236</v>
      </c>
      <c r="V114" s="22">
        <f t="shared" ca="1" si="17"/>
        <v>0.48868221204438106</v>
      </c>
      <c r="W114" s="23">
        <f t="shared" ca="1" si="17"/>
        <v>-0.63458377779059483</v>
      </c>
      <c r="X114" s="54">
        <f t="shared" ca="1" si="14"/>
        <v>-4.8371021292000442</v>
      </c>
      <c r="Y114" s="54">
        <f t="shared" ca="1" si="15"/>
        <v>61.420169783511867</v>
      </c>
      <c r="Z114" s="52"/>
    </row>
    <row r="115" spans="9:26" x14ac:dyDescent="0.2">
      <c r="I115" s="19">
        <v>212</v>
      </c>
      <c r="J115" s="20">
        <v>89</v>
      </c>
      <c r="K115" s="60">
        <v>4</v>
      </c>
      <c r="L115" s="47">
        <f t="shared" si="12"/>
        <v>5</v>
      </c>
      <c r="M115" s="21">
        <f t="shared" ca="1" si="16"/>
        <v>-1.2387101772225619</v>
      </c>
      <c r="N115" s="22">
        <f t="shared" ca="1" si="16"/>
        <v>-1.1344526470907639</v>
      </c>
      <c r="O115" s="22">
        <f t="shared" ca="1" si="16"/>
        <v>-0.70660669171486745</v>
      </c>
      <c r="P115" s="22">
        <f t="shared" ca="1" si="16"/>
        <v>-1.6474634261628465</v>
      </c>
      <c r="Q115" s="23">
        <f t="shared" ca="1" si="16"/>
        <v>-7.0977633844857779E-2</v>
      </c>
      <c r="R115" s="43">
        <f t="shared" si="13"/>
        <v>6</v>
      </c>
      <c r="S115" s="21">
        <f t="shared" ca="1" si="17"/>
        <v>1.7994136115077934</v>
      </c>
      <c r="T115" s="22">
        <f t="shared" ca="1" si="17"/>
        <v>0.72995496026664508</v>
      </c>
      <c r="U115" s="22">
        <f t="shared" ca="1" si="17"/>
        <v>1.235157069662236</v>
      </c>
      <c r="V115" s="22">
        <f t="shared" ca="1" si="17"/>
        <v>0.48868221204438106</v>
      </c>
      <c r="W115" s="23">
        <f t="shared" ca="1" si="17"/>
        <v>-0.63458377779059483</v>
      </c>
      <c r="X115" s="54">
        <f t="shared" ca="1" si="14"/>
        <v>-4.689866357616868</v>
      </c>
      <c r="Y115" s="54">
        <f t="shared" ca="1" si="15"/>
        <v>75.513777313241448</v>
      </c>
      <c r="Z115" s="52"/>
    </row>
    <row r="116" spans="9:26" x14ac:dyDescent="0.2">
      <c r="I116" s="19">
        <v>293</v>
      </c>
      <c r="J116" s="20">
        <v>89</v>
      </c>
      <c r="K116" s="60">
        <v>3</v>
      </c>
      <c r="L116" s="47">
        <f t="shared" si="12"/>
        <v>6</v>
      </c>
      <c r="M116" s="21">
        <f t="shared" ca="1" si="16"/>
        <v>-1.7156837202393831</v>
      </c>
      <c r="N116" s="22">
        <f t="shared" ca="1" si="16"/>
        <v>-1.9528963082074877</v>
      </c>
      <c r="O116" s="22">
        <f t="shared" ca="1" si="16"/>
        <v>-0.31311151564089323</v>
      </c>
      <c r="P116" s="22">
        <f t="shared" ca="1" si="16"/>
        <v>-1.235206472822562</v>
      </c>
      <c r="Q116" s="23">
        <f t="shared" ca="1" si="16"/>
        <v>0.59206446291383741</v>
      </c>
      <c r="R116" s="43">
        <f t="shared" si="13"/>
        <v>6</v>
      </c>
      <c r="S116" s="21">
        <f t="shared" ca="1" si="17"/>
        <v>1.7994136115077934</v>
      </c>
      <c r="T116" s="22">
        <f t="shared" ca="1" si="17"/>
        <v>0.72995496026664508</v>
      </c>
      <c r="U116" s="22">
        <f t="shared" ca="1" si="17"/>
        <v>1.235157069662236</v>
      </c>
      <c r="V116" s="22">
        <f t="shared" ca="1" si="17"/>
        <v>0.48868221204438106</v>
      </c>
      <c r="W116" s="23">
        <f t="shared" ca="1" si="17"/>
        <v>-0.63458377779059483</v>
      </c>
      <c r="X116" s="54">
        <f t="shared" ca="1" si="14"/>
        <v>-5.8788308234819455</v>
      </c>
      <c r="Y116" s="54">
        <f t="shared" ca="1" si="15"/>
        <v>78.833636792013067</v>
      </c>
      <c r="Z116" s="52"/>
    </row>
    <row r="117" spans="9:26" x14ac:dyDescent="0.2">
      <c r="I117" s="19">
        <v>310</v>
      </c>
      <c r="J117" s="20">
        <v>89</v>
      </c>
      <c r="K117" s="60">
        <v>4.5</v>
      </c>
      <c r="L117" s="47">
        <f t="shared" si="12"/>
        <v>7</v>
      </c>
      <c r="M117" s="21">
        <f t="shared" ca="1" si="16"/>
        <v>-8.268519042997724E-2</v>
      </c>
      <c r="N117" s="22">
        <f t="shared" ca="1" si="16"/>
        <v>-0.16655730501699706</v>
      </c>
      <c r="O117" s="22">
        <f t="shared" ca="1" si="16"/>
        <v>-1.0925623091948855</v>
      </c>
      <c r="P117" s="22">
        <f t="shared" ca="1" si="16"/>
        <v>-1.627300000183399</v>
      </c>
      <c r="Q117" s="23">
        <f t="shared" ca="1" si="16"/>
        <v>-0.92230216046750724</v>
      </c>
      <c r="R117" s="43">
        <f t="shared" si="13"/>
        <v>6</v>
      </c>
      <c r="S117" s="21">
        <f t="shared" ca="1" si="17"/>
        <v>1.7994136115077934</v>
      </c>
      <c r="T117" s="22">
        <f t="shared" ca="1" si="17"/>
        <v>0.72995496026664508</v>
      </c>
      <c r="U117" s="22">
        <f t="shared" ca="1" si="17"/>
        <v>1.235157069662236</v>
      </c>
      <c r="V117" s="22">
        <f t="shared" ca="1" si="17"/>
        <v>0.48868221204438106</v>
      </c>
      <c r="W117" s="23">
        <f t="shared" ca="1" si="17"/>
        <v>-0.63458377779059483</v>
      </c>
      <c r="X117" s="54">
        <f t="shared" ca="1" si="14"/>
        <v>-1.8298048228397243</v>
      </c>
      <c r="Y117" s="54">
        <f t="shared" ca="1" si="15"/>
        <v>40.066429095245034</v>
      </c>
      <c r="Z117" s="52"/>
    </row>
    <row r="118" spans="9:26" x14ac:dyDescent="0.2">
      <c r="I118" s="19">
        <v>379</v>
      </c>
      <c r="J118" s="20">
        <v>89</v>
      </c>
      <c r="K118" s="60">
        <v>4</v>
      </c>
      <c r="L118" s="47">
        <f t="shared" si="12"/>
        <v>8</v>
      </c>
      <c r="M118" s="21">
        <f t="shared" ca="1" si="16"/>
        <v>-1.3608185114716582</v>
      </c>
      <c r="N118" s="22">
        <f t="shared" ca="1" si="16"/>
        <v>-0.1265345657550061</v>
      </c>
      <c r="O118" s="22">
        <f t="shared" ca="1" si="16"/>
        <v>-1.5108423603157008</v>
      </c>
      <c r="P118" s="22">
        <f t="shared" ca="1" si="16"/>
        <v>-0.56130035283859914</v>
      </c>
      <c r="Q118" s="23">
        <f t="shared" ca="1" si="16"/>
        <v>9.5641140918142506E-2</v>
      </c>
      <c r="R118" s="43">
        <f t="shared" si="13"/>
        <v>6</v>
      </c>
      <c r="S118" s="21">
        <f t="shared" ca="1" si="17"/>
        <v>1.7994136115077934</v>
      </c>
      <c r="T118" s="22">
        <f t="shared" ca="1" si="17"/>
        <v>0.72995496026664508</v>
      </c>
      <c r="U118" s="22">
        <f t="shared" ca="1" si="17"/>
        <v>1.235157069662236</v>
      </c>
      <c r="V118" s="22">
        <f t="shared" ca="1" si="17"/>
        <v>0.48868221204438106</v>
      </c>
      <c r="W118" s="23">
        <f t="shared" ca="1" si="17"/>
        <v>-0.63458377779059483</v>
      </c>
      <c r="X118" s="54">
        <f t="shared" ca="1" si="14"/>
        <v>-4.7421573233035419</v>
      </c>
      <c r="Y118" s="54">
        <f t="shared" ca="1" si="15"/>
        <v>76.425314665389735</v>
      </c>
      <c r="Z118" s="52"/>
    </row>
    <row r="119" spans="9:26" x14ac:dyDescent="0.2">
      <c r="I119" s="19">
        <v>451</v>
      </c>
      <c r="J119" s="20">
        <v>89</v>
      </c>
      <c r="K119" s="60">
        <v>4</v>
      </c>
      <c r="L119" s="47">
        <f t="shared" si="12"/>
        <v>9</v>
      </c>
      <c r="M119" s="21">
        <f t="shared" ca="1" si="16"/>
        <v>-0.7483699729663742</v>
      </c>
      <c r="N119" s="22">
        <f t="shared" ca="1" si="16"/>
        <v>-1.5988690626360003</v>
      </c>
      <c r="O119" s="22">
        <f t="shared" ca="1" si="16"/>
        <v>-0.7659145664578888</v>
      </c>
      <c r="P119" s="22">
        <f t="shared" ca="1" si="16"/>
        <v>-1.090032698774305</v>
      </c>
      <c r="Q119" s="23">
        <f t="shared" ca="1" si="16"/>
        <v>1.1270412591502561</v>
      </c>
      <c r="R119" s="43">
        <f t="shared" si="13"/>
        <v>6</v>
      </c>
      <c r="S119" s="21">
        <f t="shared" ca="1" si="17"/>
        <v>1.7994136115077934</v>
      </c>
      <c r="T119" s="22">
        <f t="shared" ca="1" si="17"/>
        <v>0.72995496026664508</v>
      </c>
      <c r="U119" s="22">
        <f t="shared" ca="1" si="17"/>
        <v>1.235157069662236</v>
      </c>
      <c r="V119" s="22">
        <f t="shared" ca="1" si="17"/>
        <v>0.48868221204438106</v>
      </c>
      <c r="W119" s="23">
        <f t="shared" ca="1" si="17"/>
        <v>-0.63458377779059483</v>
      </c>
      <c r="X119" s="54">
        <f t="shared" ca="1" si="14"/>
        <v>-4.7076360008003624</v>
      </c>
      <c r="Y119" s="54">
        <f t="shared" ca="1" si="15"/>
        <v>75.82292472243455</v>
      </c>
      <c r="Z119" s="52"/>
    </row>
    <row r="120" spans="9:26" x14ac:dyDescent="0.2">
      <c r="I120" s="19">
        <v>508</v>
      </c>
      <c r="J120" s="20">
        <v>89</v>
      </c>
      <c r="K120" s="60">
        <v>2</v>
      </c>
      <c r="L120" s="47">
        <f t="shared" si="12"/>
        <v>11</v>
      </c>
      <c r="M120" s="21">
        <f t="shared" ca="1" si="16"/>
        <v>-1.446109809422047</v>
      </c>
      <c r="N120" s="22">
        <f t="shared" ca="1" si="16"/>
        <v>-0.25942242523724546</v>
      </c>
      <c r="O120" s="22">
        <f t="shared" ca="1" si="16"/>
        <v>-1.1296117836371236</v>
      </c>
      <c r="P120" s="22">
        <f t="shared" ca="1" si="16"/>
        <v>-0.60389822849344399</v>
      </c>
      <c r="Q120" s="23">
        <f t="shared" ca="1" si="16"/>
        <v>1.6145583365011373</v>
      </c>
      <c r="R120" s="43">
        <f t="shared" si="13"/>
        <v>6</v>
      </c>
      <c r="S120" s="21">
        <f t="shared" ca="1" si="17"/>
        <v>1.7994136115077934</v>
      </c>
      <c r="T120" s="22">
        <f t="shared" ca="1" si="17"/>
        <v>0.72995496026664508</v>
      </c>
      <c r="U120" s="22">
        <f t="shared" ca="1" si="17"/>
        <v>1.235157069662236</v>
      </c>
      <c r="V120" s="22">
        <f t="shared" ca="1" si="17"/>
        <v>0.48868221204438106</v>
      </c>
      <c r="W120" s="23">
        <f t="shared" ca="1" si="17"/>
        <v>-0.63458377779059483</v>
      </c>
      <c r="X120" s="54">
        <f t="shared" ca="1" si="14"/>
        <v>-5.5064511922385142</v>
      </c>
      <c r="Y120" s="54">
        <f t="shared" ca="1" si="15"/>
        <v>56.346809501459013</v>
      </c>
      <c r="Z120" s="52"/>
    </row>
    <row r="121" spans="9:26" x14ac:dyDescent="0.2">
      <c r="I121" s="19">
        <v>563</v>
      </c>
      <c r="J121" s="20">
        <v>89</v>
      </c>
      <c r="K121" s="60">
        <v>5</v>
      </c>
      <c r="L121" s="47">
        <f t="shared" si="12"/>
        <v>13</v>
      </c>
      <c r="M121" s="21">
        <f t="shared" ca="1" si="16"/>
        <v>-1.5376092197959297</v>
      </c>
      <c r="N121" s="22">
        <f t="shared" ca="1" si="16"/>
        <v>-1.2493286904461376</v>
      </c>
      <c r="O121" s="22">
        <f t="shared" ca="1" si="16"/>
        <v>-0.30465286188814056</v>
      </c>
      <c r="P121" s="22">
        <f t="shared" ca="1" si="16"/>
        <v>-0.16315234614508256</v>
      </c>
      <c r="Q121" s="23">
        <f t="shared" ca="1" si="16"/>
        <v>0.85844498938005764</v>
      </c>
      <c r="R121" s="43">
        <f t="shared" si="13"/>
        <v>6</v>
      </c>
      <c r="S121" s="21">
        <f t="shared" ca="1" si="17"/>
        <v>1.7994136115077934</v>
      </c>
      <c r="T121" s="22">
        <f t="shared" ca="1" si="17"/>
        <v>0.72995496026664508</v>
      </c>
      <c r="U121" s="22">
        <f t="shared" ca="1" si="17"/>
        <v>1.235157069662236</v>
      </c>
      <c r="V121" s="22">
        <f t="shared" ca="1" si="17"/>
        <v>0.48868221204438106</v>
      </c>
      <c r="W121" s="23">
        <f t="shared" ca="1" si="17"/>
        <v>-0.63458377779059483</v>
      </c>
      <c r="X121" s="54">
        <f t="shared" ca="1" si="14"/>
        <v>-4.6795276838298481</v>
      </c>
      <c r="Y121" s="54">
        <f t="shared" ca="1" si="15"/>
        <v>93.693256182028421</v>
      </c>
      <c r="Z121" s="52"/>
    </row>
    <row r="122" spans="9:26" x14ac:dyDescent="0.2">
      <c r="I122" s="19">
        <v>579</v>
      </c>
      <c r="J122" s="20">
        <v>89</v>
      </c>
      <c r="K122" s="60">
        <v>4.5</v>
      </c>
      <c r="L122" s="47">
        <f t="shared" si="12"/>
        <v>14</v>
      </c>
      <c r="M122" s="21">
        <f t="shared" ca="1" si="16"/>
        <v>-1.3149796894794139</v>
      </c>
      <c r="N122" s="22">
        <f t="shared" ca="1" si="16"/>
        <v>-0.15306948397267606</v>
      </c>
      <c r="O122" s="22">
        <f t="shared" ca="1" si="16"/>
        <v>-0.87192387964155782</v>
      </c>
      <c r="P122" s="22">
        <f t="shared" ca="1" si="16"/>
        <v>-1.4316080394372648</v>
      </c>
      <c r="Q122" s="23">
        <f t="shared" ca="1" si="16"/>
        <v>0.40611335141522809</v>
      </c>
      <c r="R122" s="43">
        <f t="shared" si="13"/>
        <v>6</v>
      </c>
      <c r="S122" s="21">
        <f t="shared" ca="1" si="17"/>
        <v>1.7994136115077934</v>
      </c>
      <c r="T122" s="22">
        <f t="shared" ca="1" si="17"/>
        <v>0.72995496026664508</v>
      </c>
      <c r="U122" s="22">
        <f t="shared" ca="1" si="17"/>
        <v>1.235157069662236</v>
      </c>
      <c r="V122" s="22">
        <f t="shared" ca="1" si="17"/>
        <v>0.48868221204438106</v>
      </c>
      <c r="W122" s="23">
        <f t="shared" ca="1" si="17"/>
        <v>-0.63458377779059483</v>
      </c>
      <c r="X122" s="54">
        <f t="shared" ca="1" si="14"/>
        <v>-4.5122034535884517</v>
      </c>
      <c r="Y122" s="54">
        <f t="shared" ca="1" si="15"/>
        <v>81.219811088871609</v>
      </c>
      <c r="Z122" s="52"/>
    </row>
    <row r="123" spans="9:26" x14ac:dyDescent="0.2">
      <c r="I123" s="19">
        <v>623</v>
      </c>
      <c r="J123" s="20">
        <v>89</v>
      </c>
      <c r="K123" s="60">
        <v>3</v>
      </c>
      <c r="L123" s="47">
        <f t="shared" si="12"/>
        <v>15</v>
      </c>
      <c r="M123" s="21">
        <f t="shared" ca="1" si="16"/>
        <v>-0.77737044988019766</v>
      </c>
      <c r="N123" s="22">
        <f t="shared" ca="1" si="16"/>
        <v>-1.7120954990696651</v>
      </c>
      <c r="O123" s="22">
        <f t="shared" ca="1" si="16"/>
        <v>-0.34157797109837618</v>
      </c>
      <c r="P123" s="22">
        <f t="shared" ca="1" si="16"/>
        <v>-0.5586524692132957</v>
      </c>
      <c r="Q123" s="23">
        <f t="shared" ca="1" si="16"/>
        <v>3.3507909915018668</v>
      </c>
      <c r="R123" s="43">
        <f t="shared" si="13"/>
        <v>6</v>
      </c>
      <c r="S123" s="21">
        <f t="shared" ca="1" si="17"/>
        <v>1.7994136115077934</v>
      </c>
      <c r="T123" s="22">
        <f t="shared" ca="1" si="17"/>
        <v>0.72995496026664508</v>
      </c>
      <c r="U123" s="22">
        <f t="shared" ca="1" si="17"/>
        <v>1.235157069662236</v>
      </c>
      <c r="V123" s="22">
        <f t="shared" ca="1" si="17"/>
        <v>0.48868221204438106</v>
      </c>
      <c r="W123" s="23">
        <f t="shared" ca="1" si="17"/>
        <v>-0.63458377779059483</v>
      </c>
      <c r="X123" s="54">
        <f t="shared" ca="1" si="14"/>
        <v>-5.4698271469306619</v>
      </c>
      <c r="Y123" s="54">
        <f t="shared" ca="1" si="15"/>
        <v>71.7379718988836</v>
      </c>
      <c r="Z123" s="52"/>
    </row>
    <row r="124" spans="9:26" x14ac:dyDescent="0.2">
      <c r="I124" s="19">
        <v>14</v>
      </c>
      <c r="J124" s="20">
        <v>92</v>
      </c>
      <c r="K124" s="60">
        <v>5</v>
      </c>
      <c r="L124" s="47">
        <f t="shared" si="12"/>
        <v>1</v>
      </c>
      <c r="M124" s="21">
        <f t="shared" ca="1" si="16"/>
        <v>-0.1513892925109166</v>
      </c>
      <c r="N124" s="22">
        <f t="shared" ca="1" si="16"/>
        <v>-0.88006943352712397</v>
      </c>
      <c r="O124" s="22">
        <f t="shared" ca="1" si="16"/>
        <v>-0.83654898936845079</v>
      </c>
      <c r="P124" s="22">
        <f t="shared" ca="1" si="16"/>
        <v>-1.7541053767403869</v>
      </c>
      <c r="Q124" s="23">
        <f t="shared" ca="1" si="16"/>
        <v>1.9399516630386164</v>
      </c>
      <c r="R124" s="43">
        <f t="shared" si="13"/>
        <v>7</v>
      </c>
      <c r="S124" s="21">
        <f t="shared" ca="1" si="17"/>
        <v>1.7387081046993125</v>
      </c>
      <c r="T124" s="22">
        <f t="shared" ca="1" si="17"/>
        <v>-0.19855798441134595</v>
      </c>
      <c r="U124" s="22">
        <f t="shared" ca="1" si="17"/>
        <v>1.643532194666649</v>
      </c>
      <c r="V124" s="22">
        <f t="shared" ca="1" si="17"/>
        <v>0.1970622360463743</v>
      </c>
      <c r="W124" s="23">
        <f t="shared" ca="1" si="17"/>
        <v>0.89736337409389044</v>
      </c>
      <c r="X124" s="54">
        <f t="shared" ca="1" si="14"/>
        <v>-6.8198531311183697E-2</v>
      </c>
      <c r="Y124" s="54">
        <f t="shared" ca="1" si="15"/>
        <v>25.686636352784845</v>
      </c>
      <c r="Z124" s="52"/>
    </row>
    <row r="125" spans="9:26" x14ac:dyDescent="0.2">
      <c r="I125" s="19">
        <v>29</v>
      </c>
      <c r="J125" s="20">
        <v>92</v>
      </c>
      <c r="K125" s="60">
        <v>4</v>
      </c>
      <c r="L125" s="47">
        <f t="shared" si="12"/>
        <v>2</v>
      </c>
      <c r="M125" s="21">
        <f t="shared" ca="1" si="16"/>
        <v>-0.40864194276818222</v>
      </c>
      <c r="N125" s="22">
        <f t="shared" ca="1" si="16"/>
        <v>-1.7002514525169874</v>
      </c>
      <c r="O125" s="22">
        <f t="shared" ca="1" si="16"/>
        <v>-0.2567547103136183</v>
      </c>
      <c r="P125" s="22">
        <f t="shared" ca="1" si="16"/>
        <v>-0.37966121863097313</v>
      </c>
      <c r="Q125" s="23">
        <f t="shared" ca="1" si="16"/>
        <v>0.90870269602491138</v>
      </c>
      <c r="R125" s="43">
        <f t="shared" si="13"/>
        <v>7</v>
      </c>
      <c r="S125" s="21">
        <f t="shared" ca="1" si="17"/>
        <v>1.7387081046993125</v>
      </c>
      <c r="T125" s="22">
        <f t="shared" ca="1" si="17"/>
        <v>-0.19855798441134595</v>
      </c>
      <c r="U125" s="22">
        <f t="shared" ca="1" si="17"/>
        <v>1.643532194666649</v>
      </c>
      <c r="V125" s="22">
        <f t="shared" ca="1" si="17"/>
        <v>0.1970622360463743</v>
      </c>
      <c r="W125" s="23">
        <f t="shared" ca="1" si="17"/>
        <v>0.89736337409389044</v>
      </c>
      <c r="X125" s="54">
        <f t="shared" ca="1" si="14"/>
        <v>-5.4275560269997025E-2</v>
      </c>
      <c r="Y125" s="54">
        <f t="shared" ca="1" si="15"/>
        <v>16.437150318602598</v>
      </c>
      <c r="Z125" s="52"/>
    </row>
    <row r="126" spans="9:26" x14ac:dyDescent="0.2">
      <c r="I126" s="19">
        <v>72</v>
      </c>
      <c r="J126" s="20">
        <v>92</v>
      </c>
      <c r="K126" s="60">
        <v>4.5</v>
      </c>
      <c r="L126" s="47">
        <f t="shared" si="12"/>
        <v>3</v>
      </c>
      <c r="M126" s="21">
        <f t="shared" ca="1" si="16"/>
        <v>-1.3682827978903707</v>
      </c>
      <c r="N126" s="22">
        <f t="shared" ca="1" si="16"/>
        <v>-1.4207841877808005</v>
      </c>
      <c r="O126" s="22">
        <f t="shared" ca="1" si="16"/>
        <v>-0.36148767817240302</v>
      </c>
      <c r="P126" s="22">
        <f t="shared" ca="1" si="16"/>
        <v>-0.57787292365346632</v>
      </c>
      <c r="Q126" s="23">
        <f t="shared" ca="1" si="16"/>
        <v>1.3744414278377148</v>
      </c>
      <c r="R126" s="43">
        <f t="shared" si="13"/>
        <v>7</v>
      </c>
      <c r="S126" s="21">
        <f t="shared" ca="1" si="17"/>
        <v>1.7387081046993125</v>
      </c>
      <c r="T126" s="22">
        <f t="shared" ca="1" si="17"/>
        <v>-0.19855798441134595</v>
      </c>
      <c r="U126" s="22">
        <f t="shared" ca="1" si="17"/>
        <v>1.643532194666649</v>
      </c>
      <c r="V126" s="22">
        <f t="shared" ca="1" si="17"/>
        <v>0.1970622360463743</v>
      </c>
      <c r="W126" s="23">
        <f t="shared" ca="1" si="17"/>
        <v>0.89736337409389044</v>
      </c>
      <c r="X126" s="54">
        <f t="shared" ca="1" si="14"/>
        <v>-1.571556515961944</v>
      </c>
      <c r="Y126" s="54">
        <f t="shared" ca="1" si="15"/>
        <v>36.863798526519943</v>
      </c>
      <c r="Z126" s="52"/>
    </row>
    <row r="127" spans="9:26" x14ac:dyDescent="0.2">
      <c r="I127" s="19">
        <v>211</v>
      </c>
      <c r="J127" s="20">
        <v>92</v>
      </c>
      <c r="K127" s="60">
        <v>4</v>
      </c>
      <c r="L127" s="47">
        <f t="shared" si="12"/>
        <v>4</v>
      </c>
      <c r="M127" s="21">
        <f t="shared" ca="1" si="16"/>
        <v>-1.1586347585275487</v>
      </c>
      <c r="N127" s="22">
        <f t="shared" ca="1" si="16"/>
        <v>-0.48838713451138616</v>
      </c>
      <c r="O127" s="22">
        <f t="shared" ca="1" si="16"/>
        <v>-1.8114347918122073</v>
      </c>
      <c r="P127" s="22">
        <f t="shared" ca="1" si="16"/>
        <v>-0.37383911576397333</v>
      </c>
      <c r="Q127" s="23">
        <f t="shared" ca="1" si="16"/>
        <v>-3.8382091788599498E-2</v>
      </c>
      <c r="R127" s="43">
        <f t="shared" si="13"/>
        <v>7</v>
      </c>
      <c r="S127" s="21">
        <f t="shared" ca="1" si="17"/>
        <v>1.7387081046993125</v>
      </c>
      <c r="T127" s="22">
        <f t="shared" ca="1" si="17"/>
        <v>-0.19855798441134595</v>
      </c>
      <c r="U127" s="22">
        <f t="shared" ca="1" si="17"/>
        <v>1.643532194666649</v>
      </c>
      <c r="V127" s="22">
        <f t="shared" ca="1" si="17"/>
        <v>0.1970622360463743</v>
      </c>
      <c r="W127" s="23">
        <f t="shared" ca="1" si="17"/>
        <v>0.89736337409389044</v>
      </c>
      <c r="X127" s="54">
        <f t="shared" ca="1" si="14"/>
        <v>-5.0028181343460556</v>
      </c>
      <c r="Y127" s="54">
        <f t="shared" ca="1" si="15"/>
        <v>81.050734360110198</v>
      </c>
      <c r="Z127" s="52"/>
    </row>
    <row r="128" spans="9:26" x14ac:dyDescent="0.2">
      <c r="I128" s="19">
        <v>212</v>
      </c>
      <c r="J128" s="20">
        <v>92</v>
      </c>
      <c r="K128" s="60">
        <v>2.5</v>
      </c>
      <c r="L128" s="47">
        <f t="shared" si="12"/>
        <v>5</v>
      </c>
      <c r="M128" s="21">
        <f t="shared" ca="1" si="16"/>
        <v>-1.2387101772225619</v>
      </c>
      <c r="N128" s="22">
        <f t="shared" ca="1" si="16"/>
        <v>-1.1344526470907639</v>
      </c>
      <c r="O128" s="22">
        <f t="shared" ca="1" si="16"/>
        <v>-0.70660669171486745</v>
      </c>
      <c r="P128" s="22">
        <f t="shared" ca="1" si="16"/>
        <v>-1.6474634261628465</v>
      </c>
      <c r="Q128" s="23">
        <f t="shared" ca="1" si="16"/>
        <v>-7.0977633844857779E-2</v>
      </c>
      <c r="R128" s="43">
        <f t="shared" si="13"/>
        <v>7</v>
      </c>
      <c r="S128" s="21">
        <f t="shared" ca="1" si="17"/>
        <v>1.7387081046993125</v>
      </c>
      <c r="T128" s="22">
        <f t="shared" ca="1" si="17"/>
        <v>-0.19855798441134595</v>
      </c>
      <c r="U128" s="22">
        <f t="shared" ca="1" si="17"/>
        <v>1.643532194666649</v>
      </c>
      <c r="V128" s="22">
        <f t="shared" ca="1" si="17"/>
        <v>0.1970622360463743</v>
      </c>
      <c r="W128" s="23">
        <f t="shared" ca="1" si="17"/>
        <v>0.89736337409389044</v>
      </c>
      <c r="X128" s="54">
        <f t="shared" ca="1" si="14"/>
        <v>-3.478177195850702</v>
      </c>
      <c r="Y128" s="54">
        <f t="shared" ca="1" si="15"/>
        <v>35.738602584989358</v>
      </c>
      <c r="Z128" s="52"/>
    </row>
    <row r="129" spans="9:26" x14ac:dyDescent="0.2">
      <c r="I129" s="19">
        <v>310</v>
      </c>
      <c r="J129" s="20">
        <v>92</v>
      </c>
      <c r="K129" s="60">
        <v>2</v>
      </c>
      <c r="L129" s="47">
        <f t="shared" si="12"/>
        <v>7</v>
      </c>
      <c r="M129" s="21">
        <f t="shared" ca="1" si="16"/>
        <v>-8.268519042997724E-2</v>
      </c>
      <c r="N129" s="22">
        <f t="shared" ca="1" si="16"/>
        <v>-0.16655730501699706</v>
      </c>
      <c r="O129" s="22">
        <f t="shared" ca="1" si="16"/>
        <v>-1.0925623091948855</v>
      </c>
      <c r="P129" s="22">
        <f t="shared" ca="1" si="16"/>
        <v>-1.627300000183399</v>
      </c>
      <c r="Q129" s="23">
        <f t="shared" ca="1" si="16"/>
        <v>-0.92230216046750724</v>
      </c>
      <c r="R129" s="43">
        <f t="shared" si="13"/>
        <v>7</v>
      </c>
      <c r="S129" s="21">
        <f t="shared" ca="1" si="17"/>
        <v>1.7387081046993125</v>
      </c>
      <c r="T129" s="22">
        <f t="shared" ca="1" si="17"/>
        <v>-0.19855798441134595</v>
      </c>
      <c r="U129" s="22">
        <f t="shared" ca="1" si="17"/>
        <v>1.643532194666649</v>
      </c>
      <c r="V129" s="22">
        <f t="shared" ca="1" si="17"/>
        <v>0.1970622360463743</v>
      </c>
      <c r="W129" s="23">
        <f t="shared" ca="1" si="17"/>
        <v>0.89736337409389044</v>
      </c>
      <c r="X129" s="54">
        <f t="shared" ca="1" si="14"/>
        <v>-3.0546750132127922</v>
      </c>
      <c r="Y129" s="54">
        <f t="shared" ca="1" si="15"/>
        <v>25.549739489197741</v>
      </c>
      <c r="Z129" s="52"/>
    </row>
    <row r="130" spans="9:26" x14ac:dyDescent="0.2">
      <c r="I130" s="19">
        <v>379</v>
      </c>
      <c r="J130" s="20">
        <v>92</v>
      </c>
      <c r="K130" s="60">
        <v>5</v>
      </c>
      <c r="L130" s="47">
        <f t="shared" si="12"/>
        <v>8</v>
      </c>
      <c r="M130" s="21">
        <f t="shared" ca="1" si="16"/>
        <v>-1.3608185114716582</v>
      </c>
      <c r="N130" s="22">
        <f t="shared" ca="1" si="16"/>
        <v>-0.1265345657550061</v>
      </c>
      <c r="O130" s="22">
        <f t="shared" ca="1" si="16"/>
        <v>-1.5108423603157008</v>
      </c>
      <c r="P130" s="22">
        <f t="shared" ca="1" si="16"/>
        <v>-0.56130035283859914</v>
      </c>
      <c r="Q130" s="23">
        <f t="shared" ca="1" si="16"/>
        <v>9.5641140918142506E-2</v>
      </c>
      <c r="R130" s="43">
        <f t="shared" si="13"/>
        <v>7</v>
      </c>
      <c r="S130" s="21">
        <f t="shared" ca="1" si="17"/>
        <v>1.7387081046993125</v>
      </c>
      <c r="T130" s="22">
        <f t="shared" ca="1" si="17"/>
        <v>-0.19855798441134595</v>
      </c>
      <c r="U130" s="22">
        <f t="shared" ca="1" si="17"/>
        <v>1.643532194666649</v>
      </c>
      <c r="V130" s="22">
        <f t="shared" ca="1" si="17"/>
        <v>0.1970622360463743</v>
      </c>
      <c r="W130" s="23">
        <f t="shared" ca="1" si="17"/>
        <v>0.89736337409389044</v>
      </c>
      <c r="X130" s="54">
        <f t="shared" ca="1" si="14"/>
        <v>-4.8488460325384501</v>
      </c>
      <c r="Y130" s="54">
        <f t="shared" ca="1" si="15"/>
        <v>96.999768172648373</v>
      </c>
      <c r="Z130" s="52"/>
    </row>
    <row r="131" spans="9:26" x14ac:dyDescent="0.2">
      <c r="I131" s="19">
        <v>451</v>
      </c>
      <c r="J131" s="20">
        <v>92</v>
      </c>
      <c r="K131" s="60">
        <v>5</v>
      </c>
      <c r="L131" s="47">
        <f t="shared" si="12"/>
        <v>9</v>
      </c>
      <c r="M131" s="21">
        <f t="shared" ref="M131:Q162" ca="1" si="18">OFFSET($B$3,$L131,M$2)</f>
        <v>-0.7483699729663742</v>
      </c>
      <c r="N131" s="22">
        <f t="shared" ca="1" si="18"/>
        <v>-1.5988690626360003</v>
      </c>
      <c r="O131" s="22">
        <f t="shared" ca="1" si="18"/>
        <v>-0.7659145664578888</v>
      </c>
      <c r="P131" s="22">
        <f t="shared" ca="1" si="18"/>
        <v>-1.090032698774305</v>
      </c>
      <c r="Q131" s="23">
        <f t="shared" ca="1" si="18"/>
        <v>1.1270412591502561</v>
      </c>
      <c r="R131" s="43">
        <f t="shared" si="13"/>
        <v>7</v>
      </c>
      <c r="S131" s="21">
        <f t="shared" ref="S131:W162" ca="1" si="19">OFFSET($B$21,$R131,S$2)</f>
        <v>1.7387081046993125</v>
      </c>
      <c r="T131" s="22">
        <f t="shared" ca="1" si="19"/>
        <v>-0.19855798441134595</v>
      </c>
      <c r="U131" s="22">
        <f t="shared" ca="1" si="19"/>
        <v>1.643532194666649</v>
      </c>
      <c r="V131" s="22">
        <f t="shared" ca="1" si="19"/>
        <v>0.1970622360463743</v>
      </c>
      <c r="W131" s="23">
        <f t="shared" ca="1" si="19"/>
        <v>0.89736337409389044</v>
      </c>
      <c r="X131" s="54">
        <f t="shared" ca="1" si="14"/>
        <v>-1.4459727011632946</v>
      </c>
      <c r="Y131" s="54">
        <f t="shared" ca="1" si="15"/>
        <v>41.550564064142421</v>
      </c>
      <c r="Z131" s="52"/>
    </row>
    <row r="132" spans="9:26" x14ac:dyDescent="0.2">
      <c r="I132" s="19">
        <v>467</v>
      </c>
      <c r="J132" s="20">
        <v>92</v>
      </c>
      <c r="K132" s="60">
        <v>3</v>
      </c>
      <c r="L132" s="47">
        <f t="shared" ref="L132:L195" si="20">MATCH(I132,$B$4:$B$18)</f>
        <v>10</v>
      </c>
      <c r="M132" s="21">
        <f t="shared" ca="1" si="18"/>
        <v>-0.77993809087190291</v>
      </c>
      <c r="N132" s="22">
        <f t="shared" ca="1" si="18"/>
        <v>-0.95828817837509628</v>
      </c>
      <c r="O132" s="22">
        <f t="shared" ca="1" si="18"/>
        <v>-0.32655165986224555</v>
      </c>
      <c r="P132" s="22">
        <f t="shared" ca="1" si="18"/>
        <v>-0.26759534078170666</v>
      </c>
      <c r="Q132" s="23">
        <f t="shared" ca="1" si="18"/>
        <v>1.0642375458193034</v>
      </c>
      <c r="R132" s="43">
        <f t="shared" ref="R132:R195" si="21">MATCH(J132,$B$22:$B$36)</f>
        <v>7</v>
      </c>
      <c r="S132" s="21">
        <f t="shared" ca="1" si="19"/>
        <v>1.7387081046993125</v>
      </c>
      <c r="T132" s="22">
        <f t="shared" ca="1" si="19"/>
        <v>-0.19855798441134595</v>
      </c>
      <c r="U132" s="22">
        <f t="shared" ca="1" si="19"/>
        <v>1.643532194666649</v>
      </c>
      <c r="V132" s="22">
        <f t="shared" ca="1" si="19"/>
        <v>0.1970622360463743</v>
      </c>
      <c r="W132" s="23">
        <f t="shared" ca="1" si="19"/>
        <v>0.89736337409389044</v>
      </c>
      <c r="X132" s="54">
        <f t="shared" ref="X132:X195" ca="1" si="22">SUMPRODUCT(M132:Q132,S132:W132)</f>
        <v>-0.80023221804096378</v>
      </c>
      <c r="Y132" s="54">
        <f t="shared" ref="Y132:Y195" ca="1" si="23">(K132-X132)^2</f>
        <v>14.441764911036543</v>
      </c>
      <c r="Z132" s="52"/>
    </row>
    <row r="133" spans="9:26" x14ac:dyDescent="0.2">
      <c r="I133" s="19">
        <v>508</v>
      </c>
      <c r="J133" s="20">
        <v>92</v>
      </c>
      <c r="K133" s="60">
        <v>4</v>
      </c>
      <c r="L133" s="47">
        <f t="shared" si="20"/>
        <v>11</v>
      </c>
      <c r="M133" s="21">
        <f t="shared" ca="1" si="18"/>
        <v>-1.446109809422047</v>
      </c>
      <c r="N133" s="22">
        <f t="shared" ca="1" si="18"/>
        <v>-0.25942242523724546</v>
      </c>
      <c r="O133" s="22">
        <f t="shared" ca="1" si="18"/>
        <v>-1.1296117836371236</v>
      </c>
      <c r="P133" s="22">
        <f t="shared" ca="1" si="18"/>
        <v>-0.60389822849344399</v>
      </c>
      <c r="Q133" s="23">
        <f t="shared" ca="1" si="18"/>
        <v>1.6145583365011373</v>
      </c>
      <c r="R133" s="43">
        <f t="shared" si="21"/>
        <v>7</v>
      </c>
      <c r="S133" s="21">
        <f t="shared" ca="1" si="19"/>
        <v>1.7387081046993125</v>
      </c>
      <c r="T133" s="22">
        <f t="shared" ca="1" si="19"/>
        <v>-0.19855798441134595</v>
      </c>
      <c r="U133" s="22">
        <f t="shared" ca="1" si="19"/>
        <v>1.643532194666649</v>
      </c>
      <c r="V133" s="22">
        <f t="shared" ca="1" si="19"/>
        <v>0.1970622360463743</v>
      </c>
      <c r="W133" s="23">
        <f t="shared" ca="1" si="19"/>
        <v>0.89736337409389044</v>
      </c>
      <c r="X133" s="54">
        <f t="shared" ca="1" si="22"/>
        <v>-2.9895658046807934</v>
      </c>
      <c r="Y133" s="54">
        <f t="shared" ca="1" si="23"/>
        <v>48.854030137963072</v>
      </c>
      <c r="Z133" s="52"/>
    </row>
    <row r="134" spans="9:26" x14ac:dyDescent="0.2">
      <c r="I134" s="19">
        <v>546</v>
      </c>
      <c r="J134" s="20">
        <v>92</v>
      </c>
      <c r="K134" s="60">
        <v>5</v>
      </c>
      <c r="L134" s="47">
        <f t="shared" si="20"/>
        <v>12</v>
      </c>
      <c r="M134" s="21">
        <f t="shared" ca="1" si="18"/>
        <v>-0.1825841059876927</v>
      </c>
      <c r="N134" s="22">
        <f t="shared" ca="1" si="18"/>
        <v>-0.22972853452733033</v>
      </c>
      <c r="O134" s="22">
        <f t="shared" ca="1" si="18"/>
        <v>-1.0263579627582851</v>
      </c>
      <c r="P134" s="22">
        <f t="shared" ca="1" si="18"/>
        <v>-0.7230433521887627</v>
      </c>
      <c r="Q134" s="23">
        <f t="shared" ca="1" si="18"/>
        <v>-0.4529974644050126</v>
      </c>
      <c r="R134" s="43">
        <f t="shared" si="21"/>
        <v>7</v>
      </c>
      <c r="S134" s="21">
        <f t="shared" ca="1" si="19"/>
        <v>1.7387081046993125</v>
      </c>
      <c r="T134" s="22">
        <f t="shared" ca="1" si="19"/>
        <v>-0.19855798441134595</v>
      </c>
      <c r="U134" s="22">
        <f t="shared" ca="1" si="19"/>
        <v>1.643532194666649</v>
      </c>
      <c r="V134" s="22">
        <f t="shared" ca="1" si="19"/>
        <v>0.1970622360463743</v>
      </c>
      <c r="W134" s="23">
        <f t="shared" ca="1" si="19"/>
        <v>0.89736337409389044</v>
      </c>
      <c r="X134" s="54">
        <f t="shared" ca="1" si="22"/>
        <v>-2.5076862579935182</v>
      </c>
      <c r="Y134" s="54">
        <f t="shared" ca="1" si="23"/>
        <v>56.365352948464711</v>
      </c>
      <c r="Z134" s="52"/>
    </row>
    <row r="135" spans="9:26" x14ac:dyDescent="0.2">
      <c r="I135" s="19">
        <v>563</v>
      </c>
      <c r="J135" s="20">
        <v>92</v>
      </c>
      <c r="K135" s="60">
        <v>5</v>
      </c>
      <c r="L135" s="47">
        <f t="shared" si="20"/>
        <v>13</v>
      </c>
      <c r="M135" s="21">
        <f t="shared" ca="1" si="18"/>
        <v>-1.5376092197959297</v>
      </c>
      <c r="N135" s="22">
        <f t="shared" ca="1" si="18"/>
        <v>-1.2493286904461376</v>
      </c>
      <c r="O135" s="22">
        <f t="shared" ca="1" si="18"/>
        <v>-0.30465286188814056</v>
      </c>
      <c r="P135" s="22">
        <f t="shared" ca="1" si="18"/>
        <v>-0.16315234614508256</v>
      </c>
      <c r="Q135" s="23">
        <f t="shared" ca="1" si="18"/>
        <v>0.85844498938005764</v>
      </c>
      <c r="R135" s="43">
        <f t="shared" si="21"/>
        <v>7</v>
      </c>
      <c r="S135" s="21">
        <f t="shared" ca="1" si="19"/>
        <v>1.7387081046993125</v>
      </c>
      <c r="T135" s="22">
        <f t="shared" ca="1" si="19"/>
        <v>-0.19855798441134595</v>
      </c>
      <c r="U135" s="22">
        <f t="shared" ca="1" si="19"/>
        <v>1.643532194666649</v>
      </c>
      <c r="V135" s="22">
        <f t="shared" ca="1" si="19"/>
        <v>0.1970622360463743</v>
      </c>
      <c r="W135" s="23">
        <f t="shared" ca="1" si="19"/>
        <v>0.89736337409389044</v>
      </c>
      <c r="X135" s="54">
        <f t="shared" ca="1" si="22"/>
        <v>-2.1879102863912889</v>
      </c>
      <c r="Y135" s="54">
        <f t="shared" ca="1" si="23"/>
        <v>51.666054285209704</v>
      </c>
      <c r="Z135" s="52"/>
    </row>
    <row r="136" spans="9:26" x14ac:dyDescent="0.2">
      <c r="I136" s="19">
        <v>579</v>
      </c>
      <c r="J136" s="20">
        <v>92</v>
      </c>
      <c r="K136" s="60">
        <v>4</v>
      </c>
      <c r="L136" s="47">
        <f t="shared" si="20"/>
        <v>14</v>
      </c>
      <c r="M136" s="21">
        <f t="shared" ca="1" si="18"/>
        <v>-1.3149796894794139</v>
      </c>
      <c r="N136" s="22">
        <f t="shared" ca="1" si="18"/>
        <v>-0.15306948397267606</v>
      </c>
      <c r="O136" s="22">
        <f t="shared" ca="1" si="18"/>
        <v>-0.87192387964155782</v>
      </c>
      <c r="P136" s="22">
        <f t="shared" ca="1" si="18"/>
        <v>-1.4316080394372648</v>
      </c>
      <c r="Q136" s="23">
        <f t="shared" ca="1" si="18"/>
        <v>0.40611335141522809</v>
      </c>
      <c r="R136" s="43">
        <f t="shared" si="21"/>
        <v>7</v>
      </c>
      <c r="S136" s="21">
        <f t="shared" ca="1" si="19"/>
        <v>1.7387081046993125</v>
      </c>
      <c r="T136" s="22">
        <f t="shared" ca="1" si="19"/>
        <v>-0.19855798441134595</v>
      </c>
      <c r="U136" s="22">
        <f t="shared" ca="1" si="19"/>
        <v>1.643532194666649</v>
      </c>
      <c r="V136" s="22">
        <f t="shared" ca="1" si="19"/>
        <v>0.1970622360463743</v>
      </c>
      <c r="W136" s="23">
        <f t="shared" ca="1" si="19"/>
        <v>0.89736337409389044</v>
      </c>
      <c r="X136" s="54">
        <f t="shared" ca="1" si="22"/>
        <v>-3.6066922769928178</v>
      </c>
      <c r="Y136" s="54">
        <f t="shared" ca="1" si="23"/>
        <v>57.861767396862177</v>
      </c>
      <c r="Z136" s="52"/>
    </row>
    <row r="137" spans="9:26" x14ac:dyDescent="0.2">
      <c r="I137" s="19">
        <v>623</v>
      </c>
      <c r="J137" s="20">
        <v>92</v>
      </c>
      <c r="K137" s="60">
        <v>5</v>
      </c>
      <c r="L137" s="47">
        <f t="shared" si="20"/>
        <v>15</v>
      </c>
      <c r="M137" s="21">
        <f t="shared" ca="1" si="18"/>
        <v>-0.77737044988019766</v>
      </c>
      <c r="N137" s="22">
        <f t="shared" ca="1" si="18"/>
        <v>-1.7120954990696651</v>
      </c>
      <c r="O137" s="22">
        <f t="shared" ca="1" si="18"/>
        <v>-0.34157797109837618</v>
      </c>
      <c r="P137" s="22">
        <f t="shared" ca="1" si="18"/>
        <v>-0.5586524692132957</v>
      </c>
      <c r="Q137" s="23">
        <f t="shared" ca="1" si="18"/>
        <v>3.3507909915018668</v>
      </c>
      <c r="R137" s="43">
        <f t="shared" si="21"/>
        <v>7</v>
      </c>
      <c r="S137" s="21">
        <f t="shared" ca="1" si="19"/>
        <v>1.7387081046993125</v>
      </c>
      <c r="T137" s="22">
        <f t="shared" ca="1" si="19"/>
        <v>-0.19855798441134595</v>
      </c>
      <c r="U137" s="22">
        <f t="shared" ca="1" si="19"/>
        <v>1.643532194666649</v>
      </c>
      <c r="V137" s="22">
        <f t="shared" ca="1" si="19"/>
        <v>0.1970622360463743</v>
      </c>
      <c r="W137" s="23">
        <f t="shared" ca="1" si="19"/>
        <v>0.89736337409389044</v>
      </c>
      <c r="X137" s="54">
        <f t="shared" ca="1" si="22"/>
        <v>1.3237233426269919</v>
      </c>
      <c r="Y137" s="54">
        <f t="shared" ca="1" si="23"/>
        <v>13.515010061545658</v>
      </c>
      <c r="Z137" s="52"/>
    </row>
    <row r="138" spans="9:26" x14ac:dyDescent="0.2">
      <c r="I138" s="19">
        <v>14</v>
      </c>
      <c r="J138" s="20">
        <v>505</v>
      </c>
      <c r="K138" s="60">
        <v>5</v>
      </c>
      <c r="L138" s="47">
        <f t="shared" si="20"/>
        <v>1</v>
      </c>
      <c r="M138" s="21">
        <f t="shared" ca="1" si="18"/>
        <v>-0.1513892925109166</v>
      </c>
      <c r="N138" s="22">
        <f t="shared" ca="1" si="18"/>
        <v>-0.88006943352712397</v>
      </c>
      <c r="O138" s="22">
        <f t="shared" ca="1" si="18"/>
        <v>-0.83654898936845079</v>
      </c>
      <c r="P138" s="22">
        <f t="shared" ca="1" si="18"/>
        <v>-1.7541053767403869</v>
      </c>
      <c r="Q138" s="23">
        <f t="shared" ca="1" si="18"/>
        <v>1.9399516630386164</v>
      </c>
      <c r="R138" s="43">
        <f t="shared" si="21"/>
        <v>15</v>
      </c>
      <c r="S138" s="21">
        <f t="shared" ca="1" si="19"/>
        <v>1.3470437181049575</v>
      </c>
      <c r="T138" s="22">
        <f t="shared" ca="1" si="19"/>
        <v>8.0509284258593661E-2</v>
      </c>
      <c r="U138" s="22">
        <f t="shared" ca="1" si="19"/>
        <v>1.4723840556616736</v>
      </c>
      <c r="V138" s="22">
        <f t="shared" ca="1" si="19"/>
        <v>0.71971024860023869</v>
      </c>
      <c r="W138" s="23">
        <f t="shared" ca="1" si="19"/>
        <v>0.90335733744206215</v>
      </c>
      <c r="X138" s="54">
        <f t="shared" ca="1" si="22"/>
        <v>-1.0164811970582872</v>
      </c>
      <c r="Y138" s="54">
        <f t="shared" ca="1" si="23"/>
        <v>36.198045994555912</v>
      </c>
      <c r="Z138" s="52"/>
    </row>
    <row r="139" spans="9:26" x14ac:dyDescent="0.2">
      <c r="I139" s="19">
        <v>29</v>
      </c>
      <c r="J139" s="20">
        <v>505</v>
      </c>
      <c r="K139" s="60">
        <v>5</v>
      </c>
      <c r="L139" s="47">
        <f t="shared" si="20"/>
        <v>2</v>
      </c>
      <c r="M139" s="21">
        <f t="shared" ca="1" si="18"/>
        <v>-0.40864194276818222</v>
      </c>
      <c r="N139" s="22">
        <f t="shared" ca="1" si="18"/>
        <v>-1.7002514525169874</v>
      </c>
      <c r="O139" s="22">
        <f t="shared" ca="1" si="18"/>
        <v>-0.2567547103136183</v>
      </c>
      <c r="P139" s="22">
        <f t="shared" ca="1" si="18"/>
        <v>-0.37966121863097313</v>
      </c>
      <c r="Q139" s="23">
        <f t="shared" ca="1" si="18"/>
        <v>0.90870269602491138</v>
      </c>
      <c r="R139" s="43">
        <f t="shared" si="21"/>
        <v>15</v>
      </c>
      <c r="S139" s="21">
        <f t="shared" ca="1" si="19"/>
        <v>1.3470437181049575</v>
      </c>
      <c r="T139" s="22">
        <f t="shared" ca="1" si="19"/>
        <v>8.0509284258593661E-2</v>
      </c>
      <c r="U139" s="22">
        <f t="shared" ca="1" si="19"/>
        <v>1.4723840556616736</v>
      </c>
      <c r="V139" s="22">
        <f t="shared" ca="1" si="19"/>
        <v>0.71971024860023869</v>
      </c>
      <c r="W139" s="23">
        <f t="shared" ca="1" si="19"/>
        <v>0.90335733744206215</v>
      </c>
      <c r="X139" s="54">
        <f t="shared" ca="1" si="22"/>
        <v>-0.5177489531809456</v>
      </c>
      <c r="Y139" s="54">
        <f t="shared" ca="1" si="23"/>
        <v>30.445553510329425</v>
      </c>
      <c r="Z139" s="52"/>
    </row>
    <row r="140" spans="9:26" x14ac:dyDescent="0.2">
      <c r="I140" s="19">
        <v>72</v>
      </c>
      <c r="J140" s="20">
        <v>505</v>
      </c>
      <c r="K140" s="60">
        <v>4</v>
      </c>
      <c r="L140" s="47">
        <f t="shared" si="20"/>
        <v>3</v>
      </c>
      <c r="M140" s="21">
        <f t="shared" ca="1" si="18"/>
        <v>-1.3682827978903707</v>
      </c>
      <c r="N140" s="22">
        <f t="shared" ca="1" si="18"/>
        <v>-1.4207841877808005</v>
      </c>
      <c r="O140" s="22">
        <f t="shared" ca="1" si="18"/>
        <v>-0.36148767817240302</v>
      </c>
      <c r="P140" s="22">
        <f t="shared" ca="1" si="18"/>
        <v>-0.57787292365346632</v>
      </c>
      <c r="Q140" s="23">
        <f t="shared" ca="1" si="18"/>
        <v>1.3744414278377148</v>
      </c>
      <c r="R140" s="43">
        <f t="shared" si="21"/>
        <v>15</v>
      </c>
      <c r="S140" s="21">
        <f t="shared" ca="1" si="19"/>
        <v>1.3470437181049575</v>
      </c>
      <c r="T140" s="22">
        <f t="shared" ca="1" si="19"/>
        <v>8.0509284258593661E-2</v>
      </c>
      <c r="U140" s="22">
        <f t="shared" ca="1" si="19"/>
        <v>1.4723840556616736</v>
      </c>
      <c r="V140" s="22">
        <f t="shared" ca="1" si="19"/>
        <v>0.71971024860023869</v>
      </c>
      <c r="W140" s="23">
        <f t="shared" ca="1" si="19"/>
        <v>0.90335733744206215</v>
      </c>
      <c r="X140" s="54">
        <f t="shared" ca="1" si="22"/>
        <v>-1.6640610760131016</v>
      </c>
      <c r="Y140" s="54">
        <f t="shared" ca="1" si="23"/>
        <v>32.081587872806693</v>
      </c>
      <c r="Z140" s="52"/>
    </row>
    <row r="141" spans="9:26" x14ac:dyDescent="0.2">
      <c r="I141" s="19">
        <v>212</v>
      </c>
      <c r="J141" s="20">
        <v>505</v>
      </c>
      <c r="K141" s="60">
        <v>2</v>
      </c>
      <c r="L141" s="47">
        <f t="shared" si="20"/>
        <v>5</v>
      </c>
      <c r="M141" s="21">
        <f t="shared" ca="1" si="18"/>
        <v>-1.2387101772225619</v>
      </c>
      <c r="N141" s="22">
        <f t="shared" ca="1" si="18"/>
        <v>-1.1344526470907639</v>
      </c>
      <c r="O141" s="22">
        <f t="shared" ca="1" si="18"/>
        <v>-0.70660669171486745</v>
      </c>
      <c r="P141" s="22">
        <f t="shared" ca="1" si="18"/>
        <v>-1.6474634261628465</v>
      </c>
      <c r="Q141" s="23">
        <f t="shared" ca="1" si="18"/>
        <v>-7.0977633844857779E-2</v>
      </c>
      <c r="R141" s="43">
        <f t="shared" si="21"/>
        <v>15</v>
      </c>
      <c r="S141" s="21">
        <f t="shared" ca="1" si="19"/>
        <v>1.3470437181049575</v>
      </c>
      <c r="T141" s="22">
        <f t="shared" ca="1" si="19"/>
        <v>8.0509284258593661E-2</v>
      </c>
      <c r="U141" s="22">
        <f t="shared" ca="1" si="19"/>
        <v>1.4723840556616736</v>
      </c>
      <c r="V141" s="22">
        <f t="shared" ca="1" si="19"/>
        <v>0.71971024860023869</v>
      </c>
      <c r="W141" s="23">
        <f t="shared" ca="1" si="19"/>
        <v>0.90335733744206215</v>
      </c>
      <c r="X141" s="54">
        <f t="shared" ca="1" si="22"/>
        <v>-4.0501416382591806</v>
      </c>
      <c r="Y141" s="54">
        <f t="shared" ca="1" si="23"/>
        <v>36.604213842997481</v>
      </c>
      <c r="Z141" s="52"/>
    </row>
    <row r="142" spans="9:26" x14ac:dyDescent="0.2">
      <c r="I142" s="19">
        <v>310</v>
      </c>
      <c r="J142" s="20">
        <v>505</v>
      </c>
      <c r="K142" s="60">
        <v>4</v>
      </c>
      <c r="L142" s="47">
        <f t="shared" si="20"/>
        <v>7</v>
      </c>
      <c r="M142" s="21">
        <f t="shared" ca="1" si="18"/>
        <v>-8.268519042997724E-2</v>
      </c>
      <c r="N142" s="22">
        <f t="shared" ca="1" si="18"/>
        <v>-0.16655730501699706</v>
      </c>
      <c r="O142" s="22">
        <f t="shared" ca="1" si="18"/>
        <v>-1.0925623091948855</v>
      </c>
      <c r="P142" s="22">
        <f t="shared" ca="1" si="18"/>
        <v>-1.627300000183399</v>
      </c>
      <c r="Q142" s="23">
        <f t="shared" ca="1" si="18"/>
        <v>-0.92230216046750724</v>
      </c>
      <c r="R142" s="43">
        <f t="shared" si="21"/>
        <v>15</v>
      </c>
      <c r="S142" s="21">
        <f t="shared" ca="1" si="19"/>
        <v>1.3470437181049575</v>
      </c>
      <c r="T142" s="22">
        <f t="shared" ca="1" si="19"/>
        <v>8.0509284258593661E-2</v>
      </c>
      <c r="U142" s="22">
        <f t="shared" ca="1" si="19"/>
        <v>1.4723840556616736</v>
      </c>
      <c r="V142" s="22">
        <f t="shared" ca="1" si="19"/>
        <v>0.71971024860023869</v>
      </c>
      <c r="W142" s="23">
        <f t="shared" ca="1" si="19"/>
        <v>0.90335733744206215</v>
      </c>
      <c r="X142" s="54">
        <f t="shared" ca="1" si="22"/>
        <v>-3.7378142113155719</v>
      </c>
      <c r="Y142" s="54">
        <f t="shared" ca="1" si="23"/>
        <v>59.873768768837216</v>
      </c>
      <c r="Z142" s="52"/>
    </row>
    <row r="143" spans="9:26" x14ac:dyDescent="0.2">
      <c r="I143" s="19">
        <v>379</v>
      </c>
      <c r="J143" s="20">
        <v>505</v>
      </c>
      <c r="K143" s="60">
        <v>4</v>
      </c>
      <c r="L143" s="47">
        <f t="shared" si="20"/>
        <v>8</v>
      </c>
      <c r="M143" s="21">
        <f t="shared" ca="1" si="18"/>
        <v>-1.3608185114716582</v>
      </c>
      <c r="N143" s="22">
        <f t="shared" ca="1" si="18"/>
        <v>-0.1265345657550061</v>
      </c>
      <c r="O143" s="22">
        <f t="shared" ca="1" si="18"/>
        <v>-1.5108423603157008</v>
      </c>
      <c r="P143" s="22">
        <f t="shared" ca="1" si="18"/>
        <v>-0.56130035283859914</v>
      </c>
      <c r="Q143" s="23">
        <f t="shared" ca="1" si="18"/>
        <v>9.5641140918142506E-2</v>
      </c>
      <c r="R143" s="43">
        <f t="shared" si="21"/>
        <v>15</v>
      </c>
      <c r="S143" s="21">
        <f t="shared" ca="1" si="19"/>
        <v>1.3470437181049575</v>
      </c>
      <c r="T143" s="22">
        <f t="shared" ca="1" si="19"/>
        <v>8.0509284258593661E-2</v>
      </c>
      <c r="U143" s="22">
        <f t="shared" ca="1" si="19"/>
        <v>1.4723840556616736</v>
      </c>
      <c r="V143" s="22">
        <f t="shared" ca="1" si="19"/>
        <v>0.71971024860023869</v>
      </c>
      <c r="W143" s="23">
        <f t="shared" ca="1" si="19"/>
        <v>0.90335733744206215</v>
      </c>
      <c r="X143" s="54">
        <f t="shared" ca="1" si="22"/>
        <v>-4.3853849266999667</v>
      </c>
      <c r="Y143" s="54">
        <f t="shared" ca="1" si="23"/>
        <v>70.314680368927</v>
      </c>
      <c r="Z143" s="52"/>
    </row>
    <row r="144" spans="9:26" x14ac:dyDescent="0.2">
      <c r="I144" s="19">
        <v>451</v>
      </c>
      <c r="J144" s="20">
        <v>505</v>
      </c>
      <c r="K144" s="60">
        <v>5</v>
      </c>
      <c r="L144" s="47">
        <f t="shared" si="20"/>
        <v>9</v>
      </c>
      <c r="M144" s="21">
        <f t="shared" ca="1" si="18"/>
        <v>-0.7483699729663742</v>
      </c>
      <c r="N144" s="22">
        <f t="shared" ca="1" si="18"/>
        <v>-1.5988690626360003</v>
      </c>
      <c r="O144" s="22">
        <f t="shared" ca="1" si="18"/>
        <v>-0.7659145664578888</v>
      </c>
      <c r="P144" s="22">
        <f t="shared" ca="1" si="18"/>
        <v>-1.090032698774305</v>
      </c>
      <c r="Q144" s="23">
        <f t="shared" ca="1" si="18"/>
        <v>1.1270412591502561</v>
      </c>
      <c r="R144" s="43">
        <f t="shared" si="21"/>
        <v>15</v>
      </c>
      <c r="S144" s="21">
        <f t="shared" ca="1" si="19"/>
        <v>1.3470437181049575</v>
      </c>
      <c r="T144" s="22">
        <f t="shared" ca="1" si="19"/>
        <v>8.0509284258593661E-2</v>
      </c>
      <c r="U144" s="22">
        <f t="shared" ca="1" si="19"/>
        <v>1.4723840556616736</v>
      </c>
      <c r="V144" s="22">
        <f t="shared" ca="1" si="19"/>
        <v>0.71971024860023869</v>
      </c>
      <c r="W144" s="23">
        <f t="shared" ca="1" si="19"/>
        <v>0.90335733744206215</v>
      </c>
      <c r="X144" s="54">
        <f t="shared" ca="1" si="22"/>
        <v>-2.0309179839743026</v>
      </c>
      <c r="Y144" s="54">
        <f t="shared" ca="1" si="23"/>
        <v>49.433807697373268</v>
      </c>
      <c r="Z144" s="52"/>
    </row>
    <row r="145" spans="9:26" x14ac:dyDescent="0.2">
      <c r="I145" s="19">
        <v>467</v>
      </c>
      <c r="J145" s="20">
        <v>505</v>
      </c>
      <c r="K145" s="60">
        <v>4</v>
      </c>
      <c r="L145" s="47">
        <f t="shared" si="20"/>
        <v>10</v>
      </c>
      <c r="M145" s="21">
        <f t="shared" ca="1" si="18"/>
        <v>-0.77993809087190291</v>
      </c>
      <c r="N145" s="22">
        <f t="shared" ca="1" si="18"/>
        <v>-0.95828817837509628</v>
      </c>
      <c r="O145" s="22">
        <f t="shared" ca="1" si="18"/>
        <v>-0.32655165986224555</v>
      </c>
      <c r="P145" s="22">
        <f t="shared" ca="1" si="18"/>
        <v>-0.26759534078170666</v>
      </c>
      <c r="Q145" s="23">
        <f t="shared" ca="1" si="18"/>
        <v>1.0642375458193034</v>
      </c>
      <c r="R145" s="43">
        <f t="shared" si="21"/>
        <v>15</v>
      </c>
      <c r="S145" s="21">
        <f t="shared" ca="1" si="19"/>
        <v>1.3470437181049575</v>
      </c>
      <c r="T145" s="22">
        <f t="shared" ca="1" si="19"/>
        <v>8.0509284258593661E-2</v>
      </c>
      <c r="U145" s="22">
        <f t="shared" ca="1" si="19"/>
        <v>1.4723840556616736</v>
      </c>
      <c r="V145" s="22">
        <f t="shared" ca="1" si="19"/>
        <v>0.71971024860023869</v>
      </c>
      <c r="W145" s="23">
        <f t="shared" ca="1" si="19"/>
        <v>0.90335733744206215</v>
      </c>
      <c r="X145" s="54">
        <f t="shared" ca="1" si="22"/>
        <v>-0.83977557194631236</v>
      </c>
      <c r="Y145" s="54">
        <f t="shared" ca="1" si="23"/>
        <v>23.423427586808252</v>
      </c>
      <c r="Z145" s="52"/>
    </row>
    <row r="146" spans="9:26" x14ac:dyDescent="0.2">
      <c r="I146" s="19">
        <v>508</v>
      </c>
      <c r="J146" s="20">
        <v>505</v>
      </c>
      <c r="K146" s="60">
        <v>4.5</v>
      </c>
      <c r="L146" s="47">
        <f t="shared" si="20"/>
        <v>11</v>
      </c>
      <c r="M146" s="21">
        <f t="shared" ca="1" si="18"/>
        <v>-1.446109809422047</v>
      </c>
      <c r="N146" s="22">
        <f t="shared" ca="1" si="18"/>
        <v>-0.25942242523724546</v>
      </c>
      <c r="O146" s="22">
        <f t="shared" ca="1" si="18"/>
        <v>-1.1296117836371236</v>
      </c>
      <c r="P146" s="22">
        <f t="shared" ca="1" si="18"/>
        <v>-0.60389822849344399</v>
      </c>
      <c r="Q146" s="23">
        <f t="shared" ca="1" si="18"/>
        <v>1.6145583365011373</v>
      </c>
      <c r="R146" s="43">
        <f t="shared" si="21"/>
        <v>15</v>
      </c>
      <c r="S146" s="21">
        <f t="shared" ca="1" si="19"/>
        <v>1.3470437181049575</v>
      </c>
      <c r="T146" s="22">
        <f t="shared" ca="1" si="19"/>
        <v>8.0509284258593661E-2</v>
      </c>
      <c r="U146" s="22">
        <f t="shared" ca="1" si="19"/>
        <v>1.4723840556616736</v>
      </c>
      <c r="V146" s="22">
        <f t="shared" ca="1" si="19"/>
        <v>0.71971024860023869</v>
      </c>
      <c r="W146" s="23">
        <f t="shared" ca="1" si="19"/>
        <v>0.90335733744206215</v>
      </c>
      <c r="X146" s="54">
        <f t="shared" ca="1" si="22"/>
        <v>-2.6081900517149572</v>
      </c>
      <c r="Y146" s="54">
        <f t="shared" ca="1" si="23"/>
        <v>50.526365811299485</v>
      </c>
      <c r="Z146" s="52"/>
    </row>
    <row r="147" spans="9:26" x14ac:dyDescent="0.2">
      <c r="I147" s="19">
        <v>546</v>
      </c>
      <c r="J147" s="20">
        <v>505</v>
      </c>
      <c r="K147" s="60">
        <v>5</v>
      </c>
      <c r="L147" s="47">
        <f t="shared" si="20"/>
        <v>12</v>
      </c>
      <c r="M147" s="21">
        <f t="shared" ca="1" si="18"/>
        <v>-0.1825841059876927</v>
      </c>
      <c r="N147" s="22">
        <f t="shared" ca="1" si="18"/>
        <v>-0.22972853452733033</v>
      </c>
      <c r="O147" s="22">
        <f t="shared" ca="1" si="18"/>
        <v>-1.0263579627582851</v>
      </c>
      <c r="P147" s="22">
        <f t="shared" ca="1" si="18"/>
        <v>-0.7230433521887627</v>
      </c>
      <c r="Q147" s="23">
        <f t="shared" ca="1" si="18"/>
        <v>-0.4529974644050126</v>
      </c>
      <c r="R147" s="43">
        <f t="shared" si="21"/>
        <v>15</v>
      </c>
      <c r="S147" s="21">
        <f t="shared" ca="1" si="19"/>
        <v>1.3470437181049575</v>
      </c>
      <c r="T147" s="22">
        <f t="shared" ca="1" si="19"/>
        <v>8.0509284258593661E-2</v>
      </c>
      <c r="U147" s="22">
        <f t="shared" ca="1" si="19"/>
        <v>1.4723840556616736</v>
      </c>
      <c r="V147" s="22">
        <f t="shared" ca="1" si="19"/>
        <v>0.71971024860023869</v>
      </c>
      <c r="W147" s="23">
        <f t="shared" ca="1" si="19"/>
        <v>0.90335733744206215</v>
      </c>
      <c r="X147" s="54">
        <f t="shared" ca="1" si="22"/>
        <v>-2.7052374467172409</v>
      </c>
      <c r="Y147" s="54">
        <f t="shared" ca="1" si="23"/>
        <v>59.370684110293631</v>
      </c>
      <c r="Z147" s="52"/>
    </row>
    <row r="148" spans="9:26" x14ac:dyDescent="0.2">
      <c r="I148" s="19">
        <v>563</v>
      </c>
      <c r="J148" s="20">
        <v>505</v>
      </c>
      <c r="K148" s="60">
        <v>5</v>
      </c>
      <c r="L148" s="47">
        <f t="shared" si="20"/>
        <v>13</v>
      </c>
      <c r="M148" s="21">
        <f t="shared" ca="1" si="18"/>
        <v>-1.5376092197959297</v>
      </c>
      <c r="N148" s="22">
        <f t="shared" ca="1" si="18"/>
        <v>-1.2493286904461376</v>
      </c>
      <c r="O148" s="22">
        <f t="shared" ca="1" si="18"/>
        <v>-0.30465286188814056</v>
      </c>
      <c r="P148" s="22">
        <f t="shared" ca="1" si="18"/>
        <v>-0.16315234614508256</v>
      </c>
      <c r="Q148" s="23">
        <f t="shared" ca="1" si="18"/>
        <v>0.85844498938005764</v>
      </c>
      <c r="R148" s="43">
        <f t="shared" si="21"/>
        <v>15</v>
      </c>
      <c r="S148" s="21">
        <f t="shared" ca="1" si="19"/>
        <v>1.3470437181049575</v>
      </c>
      <c r="T148" s="22">
        <f t="shared" ca="1" si="19"/>
        <v>8.0509284258593661E-2</v>
      </c>
      <c r="U148" s="22">
        <f t="shared" ca="1" si="19"/>
        <v>1.4723840556616736</v>
      </c>
      <c r="V148" s="22">
        <f t="shared" ca="1" si="19"/>
        <v>0.71971024860023869</v>
      </c>
      <c r="W148" s="23">
        <f t="shared" ca="1" si="19"/>
        <v>0.90335733744206215</v>
      </c>
      <c r="X148" s="54">
        <f t="shared" ca="1" si="22"/>
        <v>-1.9623152511106543</v>
      </c>
      <c r="Y148" s="54">
        <f t="shared" ca="1" si="23"/>
        <v>48.473833655848011</v>
      </c>
      <c r="Z148" s="52"/>
    </row>
    <row r="149" spans="9:26" x14ac:dyDescent="0.2">
      <c r="I149" s="19">
        <v>579</v>
      </c>
      <c r="J149" s="20">
        <v>505</v>
      </c>
      <c r="K149" s="60">
        <v>4.5</v>
      </c>
      <c r="L149" s="47">
        <f t="shared" si="20"/>
        <v>14</v>
      </c>
      <c r="M149" s="21">
        <f t="shared" ca="1" si="18"/>
        <v>-1.3149796894794139</v>
      </c>
      <c r="N149" s="22">
        <f t="shared" ca="1" si="18"/>
        <v>-0.15306948397267606</v>
      </c>
      <c r="O149" s="22">
        <f t="shared" ca="1" si="18"/>
        <v>-0.87192387964155782</v>
      </c>
      <c r="P149" s="22">
        <f t="shared" ca="1" si="18"/>
        <v>-1.4316080394372648</v>
      </c>
      <c r="Q149" s="23">
        <f t="shared" ca="1" si="18"/>
        <v>0.40611335141522809</v>
      </c>
      <c r="R149" s="43">
        <f t="shared" si="21"/>
        <v>15</v>
      </c>
      <c r="S149" s="21">
        <f t="shared" ca="1" si="19"/>
        <v>1.3470437181049575</v>
      </c>
      <c r="T149" s="22">
        <f t="shared" ca="1" si="19"/>
        <v>8.0509284258593661E-2</v>
      </c>
      <c r="U149" s="22">
        <f t="shared" ca="1" si="19"/>
        <v>1.4723840556616736</v>
      </c>
      <c r="V149" s="22">
        <f t="shared" ca="1" si="19"/>
        <v>0.71971024860023869</v>
      </c>
      <c r="W149" s="23">
        <f t="shared" ca="1" si="19"/>
        <v>0.90335733744206215</v>
      </c>
      <c r="X149" s="54">
        <f t="shared" ca="1" si="22"/>
        <v>-3.7309429650075838</v>
      </c>
      <c r="Y149" s="54">
        <f t="shared" ca="1" si="23"/>
        <v>67.748422093207836</v>
      </c>
      <c r="Z149" s="52"/>
    </row>
    <row r="150" spans="9:26" x14ac:dyDescent="0.2">
      <c r="I150" s="19">
        <v>623</v>
      </c>
      <c r="J150" s="20">
        <v>505</v>
      </c>
      <c r="K150" s="60">
        <v>4</v>
      </c>
      <c r="L150" s="47">
        <f t="shared" si="20"/>
        <v>15</v>
      </c>
      <c r="M150" s="21">
        <f t="shared" ca="1" si="18"/>
        <v>-0.77737044988019766</v>
      </c>
      <c r="N150" s="22">
        <f t="shared" ca="1" si="18"/>
        <v>-1.7120954990696651</v>
      </c>
      <c r="O150" s="22">
        <f t="shared" ca="1" si="18"/>
        <v>-0.34157797109837618</v>
      </c>
      <c r="P150" s="22">
        <f t="shared" ca="1" si="18"/>
        <v>-0.5586524692132957</v>
      </c>
      <c r="Q150" s="23">
        <f t="shared" ca="1" si="18"/>
        <v>3.3507909915018668</v>
      </c>
      <c r="R150" s="43">
        <f t="shared" si="21"/>
        <v>15</v>
      </c>
      <c r="S150" s="21">
        <f t="shared" ca="1" si="19"/>
        <v>1.3470437181049575</v>
      </c>
      <c r="T150" s="22">
        <f t="shared" ca="1" si="19"/>
        <v>8.0509284258593661E-2</v>
      </c>
      <c r="U150" s="22">
        <f t="shared" ca="1" si="19"/>
        <v>1.4723840556616736</v>
      </c>
      <c r="V150" s="22">
        <f t="shared" ca="1" si="19"/>
        <v>0.71971024860023869</v>
      </c>
      <c r="W150" s="23">
        <f t="shared" ca="1" si="19"/>
        <v>0.90335733744206215</v>
      </c>
      <c r="X150" s="54">
        <f t="shared" ca="1" si="22"/>
        <v>0.93696819813481902</v>
      </c>
      <c r="Y150" s="54">
        <f t="shared" ca="1" si="23"/>
        <v>9.3821638192374568</v>
      </c>
      <c r="Z150" s="52"/>
    </row>
    <row r="151" spans="9:26" x14ac:dyDescent="0.2">
      <c r="I151" s="19">
        <v>14</v>
      </c>
      <c r="J151" s="20">
        <v>179</v>
      </c>
      <c r="K151" s="60">
        <v>5</v>
      </c>
      <c r="L151" s="47">
        <f t="shared" si="20"/>
        <v>1</v>
      </c>
      <c r="M151" s="21">
        <f t="shared" ca="1" si="18"/>
        <v>-0.1513892925109166</v>
      </c>
      <c r="N151" s="22">
        <f t="shared" ca="1" si="18"/>
        <v>-0.88006943352712397</v>
      </c>
      <c r="O151" s="22">
        <f t="shared" ca="1" si="18"/>
        <v>-0.83654898936845079</v>
      </c>
      <c r="P151" s="22">
        <f t="shared" ca="1" si="18"/>
        <v>-1.7541053767403869</v>
      </c>
      <c r="Q151" s="23">
        <f t="shared" ca="1" si="18"/>
        <v>1.9399516630386164</v>
      </c>
      <c r="R151" s="43">
        <f t="shared" si="21"/>
        <v>10</v>
      </c>
      <c r="S151" s="21">
        <f t="shared" ca="1" si="19"/>
        <v>1.9204901656018543</v>
      </c>
      <c r="T151" s="22">
        <f t="shared" ca="1" si="19"/>
        <v>1.3987647991628116</v>
      </c>
      <c r="U151" s="22">
        <f t="shared" ca="1" si="19"/>
        <v>0.81730690720925425</v>
      </c>
      <c r="V151" s="22">
        <f t="shared" ca="1" si="19"/>
        <v>-0.22034319007196504</v>
      </c>
      <c r="W151" s="23">
        <f t="shared" ca="1" si="19"/>
        <v>0.19035322138084523</v>
      </c>
      <c r="X151" s="54">
        <f t="shared" ca="1" si="22"/>
        <v>-1.4496878362953989</v>
      </c>
      <c r="Y151" s="54">
        <f t="shared" ca="1" si="23"/>
        <v>41.598473185656829</v>
      </c>
      <c r="Z151" s="52"/>
    </row>
    <row r="152" spans="9:26" x14ac:dyDescent="0.2">
      <c r="I152" s="19">
        <v>29</v>
      </c>
      <c r="J152" s="20">
        <v>179</v>
      </c>
      <c r="K152" s="60">
        <v>4</v>
      </c>
      <c r="L152" s="47">
        <f t="shared" si="20"/>
        <v>2</v>
      </c>
      <c r="M152" s="21">
        <f t="shared" ca="1" si="18"/>
        <v>-0.40864194276818222</v>
      </c>
      <c r="N152" s="22">
        <f t="shared" ca="1" si="18"/>
        <v>-1.7002514525169874</v>
      </c>
      <c r="O152" s="22">
        <f t="shared" ca="1" si="18"/>
        <v>-0.2567547103136183</v>
      </c>
      <c r="P152" s="22">
        <f t="shared" ca="1" si="18"/>
        <v>-0.37966121863097313</v>
      </c>
      <c r="Q152" s="23">
        <f t="shared" ca="1" si="18"/>
        <v>0.90870269602491138</v>
      </c>
      <c r="R152" s="43">
        <f t="shared" si="21"/>
        <v>10</v>
      </c>
      <c r="S152" s="21">
        <f t="shared" ca="1" si="19"/>
        <v>1.9204901656018543</v>
      </c>
      <c r="T152" s="22">
        <f t="shared" ca="1" si="19"/>
        <v>1.3987647991628116</v>
      </c>
      <c r="U152" s="22">
        <f t="shared" ca="1" si="19"/>
        <v>0.81730690720925425</v>
      </c>
      <c r="V152" s="22">
        <f t="shared" ca="1" si="19"/>
        <v>-0.22034319007196504</v>
      </c>
      <c r="W152" s="23">
        <f t="shared" ca="1" si="19"/>
        <v>0.19035322138084523</v>
      </c>
      <c r="X152" s="54">
        <f t="shared" ca="1" si="22"/>
        <v>-3.1162618625172045</v>
      </c>
      <c r="Y152" s="54">
        <f t="shared" ca="1" si="23"/>
        <v>50.641182895916828</v>
      </c>
      <c r="Z152" s="52"/>
    </row>
    <row r="153" spans="9:26" x14ac:dyDescent="0.2">
      <c r="I153" s="19">
        <v>72</v>
      </c>
      <c r="J153" s="20">
        <v>179</v>
      </c>
      <c r="K153" s="60">
        <v>5</v>
      </c>
      <c r="L153" s="47">
        <f t="shared" si="20"/>
        <v>3</v>
      </c>
      <c r="M153" s="21">
        <f t="shared" ca="1" si="18"/>
        <v>-1.3682827978903707</v>
      </c>
      <c r="N153" s="22">
        <f t="shared" ca="1" si="18"/>
        <v>-1.4207841877808005</v>
      </c>
      <c r="O153" s="22">
        <f t="shared" ca="1" si="18"/>
        <v>-0.36148767817240302</v>
      </c>
      <c r="P153" s="22">
        <f t="shared" ca="1" si="18"/>
        <v>-0.57787292365346632</v>
      </c>
      <c r="Q153" s="23">
        <f t="shared" ca="1" si="18"/>
        <v>1.3744414278377148</v>
      </c>
      <c r="R153" s="43">
        <f t="shared" si="21"/>
        <v>10</v>
      </c>
      <c r="S153" s="21">
        <f t="shared" ca="1" si="19"/>
        <v>1.9204901656018543</v>
      </c>
      <c r="T153" s="22">
        <f t="shared" ca="1" si="19"/>
        <v>1.3987647991628116</v>
      </c>
      <c r="U153" s="22">
        <f t="shared" ca="1" si="19"/>
        <v>0.81730690720925425</v>
      </c>
      <c r="V153" s="22">
        <f t="shared" ca="1" si="19"/>
        <v>-0.22034319007196504</v>
      </c>
      <c r="W153" s="23">
        <f t="shared" ca="1" si="19"/>
        <v>0.19035322138084523</v>
      </c>
      <c r="X153" s="54">
        <f t="shared" ca="1" si="22"/>
        <v>-4.5216032255846814</v>
      </c>
      <c r="Y153" s="54">
        <f t="shared" ca="1" si="23"/>
        <v>90.660927985464596</v>
      </c>
      <c r="Z153" s="52"/>
    </row>
    <row r="154" spans="9:26" x14ac:dyDescent="0.2">
      <c r="I154" s="19">
        <v>212</v>
      </c>
      <c r="J154" s="20">
        <v>179</v>
      </c>
      <c r="K154" s="60">
        <v>5</v>
      </c>
      <c r="L154" s="47">
        <f t="shared" si="20"/>
        <v>5</v>
      </c>
      <c r="M154" s="21">
        <f t="shared" ca="1" si="18"/>
        <v>-1.2387101772225619</v>
      </c>
      <c r="N154" s="22">
        <f t="shared" ca="1" si="18"/>
        <v>-1.1344526470907639</v>
      </c>
      <c r="O154" s="22">
        <f t="shared" ca="1" si="18"/>
        <v>-0.70660669171486745</v>
      </c>
      <c r="P154" s="22">
        <f t="shared" ca="1" si="18"/>
        <v>-1.6474634261628465</v>
      </c>
      <c r="Q154" s="23">
        <f t="shared" ca="1" si="18"/>
        <v>-7.0977633844857779E-2</v>
      </c>
      <c r="R154" s="43">
        <f t="shared" si="21"/>
        <v>10</v>
      </c>
      <c r="S154" s="21">
        <f t="shared" ca="1" si="19"/>
        <v>1.9204901656018543</v>
      </c>
      <c r="T154" s="22">
        <f t="shared" ca="1" si="19"/>
        <v>1.3987647991628116</v>
      </c>
      <c r="U154" s="22">
        <f t="shared" ca="1" si="19"/>
        <v>0.81730690720925425</v>
      </c>
      <c r="V154" s="22">
        <f t="shared" ca="1" si="19"/>
        <v>-0.22034319007196504</v>
      </c>
      <c r="W154" s="23">
        <f t="shared" ca="1" si="19"/>
        <v>0.19035322138084523</v>
      </c>
      <c r="X154" s="54">
        <f t="shared" ca="1" si="22"/>
        <v>-4.1937811466740822</v>
      </c>
      <c r="Y154" s="54">
        <f t="shared" ca="1" si="23"/>
        <v>84.525611772939797</v>
      </c>
      <c r="Z154" s="52"/>
    </row>
    <row r="155" spans="9:26" x14ac:dyDescent="0.2">
      <c r="I155" s="19">
        <v>293</v>
      </c>
      <c r="J155" s="20">
        <v>179</v>
      </c>
      <c r="K155" s="60">
        <v>4</v>
      </c>
      <c r="L155" s="47">
        <f t="shared" si="20"/>
        <v>6</v>
      </c>
      <c r="M155" s="21">
        <f t="shared" ca="1" si="18"/>
        <v>-1.7156837202393831</v>
      </c>
      <c r="N155" s="22">
        <f t="shared" ca="1" si="18"/>
        <v>-1.9528963082074877</v>
      </c>
      <c r="O155" s="22">
        <f t="shared" ca="1" si="18"/>
        <v>-0.31311151564089323</v>
      </c>
      <c r="P155" s="22">
        <f t="shared" ca="1" si="18"/>
        <v>-1.235206472822562</v>
      </c>
      <c r="Q155" s="23">
        <f t="shared" ca="1" si="18"/>
        <v>0.59206446291383741</v>
      </c>
      <c r="R155" s="43">
        <f t="shared" si="21"/>
        <v>10</v>
      </c>
      <c r="S155" s="21">
        <f t="shared" ca="1" si="19"/>
        <v>1.9204901656018543</v>
      </c>
      <c r="T155" s="22">
        <f t="shared" ca="1" si="19"/>
        <v>1.3987647991628116</v>
      </c>
      <c r="U155" s="22">
        <f t="shared" ca="1" si="19"/>
        <v>0.81730690720925425</v>
      </c>
      <c r="V155" s="22">
        <f t="shared" ca="1" si="19"/>
        <v>-0.22034319007196504</v>
      </c>
      <c r="W155" s="23">
        <f t="shared" ca="1" si="19"/>
        <v>0.19035322138084523</v>
      </c>
      <c r="X155" s="54">
        <f t="shared" ca="1" si="22"/>
        <v>-5.8976338163986091</v>
      </c>
      <c r="Y155" s="54">
        <f t="shared" ca="1" si="23"/>
        <v>97.963155163517314</v>
      </c>
      <c r="Z155" s="52"/>
    </row>
    <row r="156" spans="9:26" x14ac:dyDescent="0.2">
      <c r="I156" s="19">
        <v>310</v>
      </c>
      <c r="J156" s="20">
        <v>179</v>
      </c>
      <c r="K156" s="60">
        <v>3</v>
      </c>
      <c r="L156" s="47">
        <f t="shared" si="20"/>
        <v>7</v>
      </c>
      <c r="M156" s="21">
        <f t="shared" ca="1" si="18"/>
        <v>-8.268519042997724E-2</v>
      </c>
      <c r="N156" s="22">
        <f t="shared" ca="1" si="18"/>
        <v>-0.16655730501699706</v>
      </c>
      <c r="O156" s="22">
        <f t="shared" ca="1" si="18"/>
        <v>-1.0925623091948855</v>
      </c>
      <c r="P156" s="22">
        <f t="shared" ca="1" si="18"/>
        <v>-1.627300000183399</v>
      </c>
      <c r="Q156" s="23">
        <f t="shared" ca="1" si="18"/>
        <v>-0.92230216046750724</v>
      </c>
      <c r="R156" s="43">
        <f t="shared" si="21"/>
        <v>10</v>
      </c>
      <c r="S156" s="21">
        <f t="shared" ca="1" si="19"/>
        <v>1.9204901656018543</v>
      </c>
      <c r="T156" s="22">
        <f t="shared" ca="1" si="19"/>
        <v>1.3987647991628116</v>
      </c>
      <c r="U156" s="22">
        <f t="shared" ca="1" si="19"/>
        <v>0.81730690720925425</v>
      </c>
      <c r="V156" s="22">
        <f t="shared" ca="1" si="19"/>
        <v>-0.22034319007196504</v>
      </c>
      <c r="W156" s="23">
        <f t="shared" ca="1" si="19"/>
        <v>0.19035322138084523</v>
      </c>
      <c r="X156" s="54">
        <f t="shared" ca="1" si="22"/>
        <v>-1.1017280263113436</v>
      </c>
      <c r="Y156" s="54">
        <f t="shared" ca="1" si="23"/>
        <v>16.824172801827952</v>
      </c>
      <c r="Z156" s="52"/>
    </row>
    <row r="157" spans="9:26" x14ac:dyDescent="0.2">
      <c r="I157" s="19">
        <v>379</v>
      </c>
      <c r="J157" s="20">
        <v>179</v>
      </c>
      <c r="K157" s="60">
        <v>4</v>
      </c>
      <c r="L157" s="47">
        <f t="shared" si="20"/>
        <v>8</v>
      </c>
      <c r="M157" s="21">
        <f t="shared" ca="1" si="18"/>
        <v>-1.3608185114716582</v>
      </c>
      <c r="N157" s="22">
        <f t="shared" ca="1" si="18"/>
        <v>-0.1265345657550061</v>
      </c>
      <c r="O157" s="22">
        <f t="shared" ca="1" si="18"/>
        <v>-1.5108423603157008</v>
      </c>
      <c r="P157" s="22">
        <f t="shared" ca="1" si="18"/>
        <v>-0.56130035283859914</v>
      </c>
      <c r="Q157" s="23">
        <f t="shared" ca="1" si="18"/>
        <v>9.5641140918142506E-2</v>
      </c>
      <c r="R157" s="43">
        <f t="shared" si="21"/>
        <v>10</v>
      </c>
      <c r="S157" s="21">
        <f t="shared" ca="1" si="19"/>
        <v>1.9204901656018543</v>
      </c>
      <c r="T157" s="22">
        <f t="shared" ca="1" si="19"/>
        <v>1.3987647991628116</v>
      </c>
      <c r="U157" s="22">
        <f t="shared" ca="1" si="19"/>
        <v>0.81730690720925425</v>
      </c>
      <c r="V157" s="22">
        <f t="shared" ca="1" si="19"/>
        <v>-0.22034319007196504</v>
      </c>
      <c r="W157" s="23">
        <f t="shared" ca="1" si="19"/>
        <v>0.19035322138084523</v>
      </c>
      <c r="X157" s="54">
        <f t="shared" ca="1" si="22"/>
        <v>-3.8833682520927995</v>
      </c>
      <c r="Y157" s="54">
        <f t="shared" ca="1" si="23"/>
        <v>62.147494998104676</v>
      </c>
      <c r="Z157" s="52"/>
    </row>
    <row r="158" spans="9:26" x14ac:dyDescent="0.2">
      <c r="I158" s="19">
        <v>451</v>
      </c>
      <c r="J158" s="20">
        <v>179</v>
      </c>
      <c r="K158" s="60">
        <v>4</v>
      </c>
      <c r="L158" s="47">
        <f t="shared" si="20"/>
        <v>9</v>
      </c>
      <c r="M158" s="21">
        <f t="shared" ca="1" si="18"/>
        <v>-0.7483699729663742</v>
      </c>
      <c r="N158" s="22">
        <f t="shared" ca="1" si="18"/>
        <v>-1.5988690626360003</v>
      </c>
      <c r="O158" s="22">
        <f t="shared" ca="1" si="18"/>
        <v>-0.7659145664578888</v>
      </c>
      <c r="P158" s="22">
        <f t="shared" ca="1" si="18"/>
        <v>-1.090032698774305</v>
      </c>
      <c r="Q158" s="23">
        <f t="shared" ca="1" si="18"/>
        <v>1.1270412591502561</v>
      </c>
      <c r="R158" s="43">
        <f t="shared" si="21"/>
        <v>10</v>
      </c>
      <c r="S158" s="21">
        <f t="shared" ca="1" si="19"/>
        <v>1.9204901656018543</v>
      </c>
      <c r="T158" s="22">
        <f t="shared" ca="1" si="19"/>
        <v>1.3987647991628116</v>
      </c>
      <c r="U158" s="22">
        <f t="shared" ca="1" si="19"/>
        <v>0.81730690720925425</v>
      </c>
      <c r="V158" s="22">
        <f t="shared" ca="1" si="19"/>
        <v>-0.22034319007196504</v>
      </c>
      <c r="W158" s="23">
        <f t="shared" ca="1" si="19"/>
        <v>0.19035322138084523</v>
      </c>
      <c r="X158" s="54">
        <f t="shared" ca="1" si="22"/>
        <v>-3.8449489856584798</v>
      </c>
      <c r="Y158" s="54">
        <f t="shared" ca="1" si="23"/>
        <v>61.543224587584014</v>
      </c>
      <c r="Z158" s="52"/>
    </row>
    <row r="159" spans="9:26" x14ac:dyDescent="0.2">
      <c r="I159" s="19">
        <v>467</v>
      </c>
      <c r="J159" s="20">
        <v>179</v>
      </c>
      <c r="K159" s="60">
        <v>3</v>
      </c>
      <c r="L159" s="47">
        <f t="shared" si="20"/>
        <v>10</v>
      </c>
      <c r="M159" s="21">
        <f t="shared" ca="1" si="18"/>
        <v>-0.77993809087190291</v>
      </c>
      <c r="N159" s="22">
        <f t="shared" ca="1" si="18"/>
        <v>-0.95828817837509628</v>
      </c>
      <c r="O159" s="22">
        <f t="shared" ca="1" si="18"/>
        <v>-0.32655165986224555</v>
      </c>
      <c r="P159" s="22">
        <f t="shared" ca="1" si="18"/>
        <v>-0.26759534078170666</v>
      </c>
      <c r="Q159" s="23">
        <f t="shared" ca="1" si="18"/>
        <v>1.0642375458193034</v>
      </c>
      <c r="R159" s="43">
        <f t="shared" si="21"/>
        <v>10</v>
      </c>
      <c r="S159" s="21">
        <f t="shared" ca="1" si="19"/>
        <v>1.9204901656018543</v>
      </c>
      <c r="T159" s="22">
        <f t="shared" ca="1" si="19"/>
        <v>1.3987647991628116</v>
      </c>
      <c r="U159" s="22">
        <f t="shared" ca="1" si="19"/>
        <v>0.81730690720925425</v>
      </c>
      <c r="V159" s="22">
        <f t="shared" ca="1" si="19"/>
        <v>-0.22034319007196504</v>
      </c>
      <c r="W159" s="23">
        <f t="shared" ca="1" si="19"/>
        <v>0.19035322138084523</v>
      </c>
      <c r="X159" s="54">
        <f t="shared" ca="1" si="22"/>
        <v>-2.8436322756313883</v>
      </c>
      <c r="Y159" s="54">
        <f t="shared" ca="1" si="23"/>
        <v>34.148038172800881</v>
      </c>
      <c r="Z159" s="52"/>
    </row>
    <row r="160" spans="9:26" x14ac:dyDescent="0.2">
      <c r="I160" s="19">
        <v>508</v>
      </c>
      <c r="J160" s="20">
        <v>179</v>
      </c>
      <c r="K160" s="60">
        <v>5</v>
      </c>
      <c r="L160" s="47">
        <f t="shared" si="20"/>
        <v>11</v>
      </c>
      <c r="M160" s="21">
        <f t="shared" ca="1" si="18"/>
        <v>-1.446109809422047</v>
      </c>
      <c r="N160" s="22">
        <f t="shared" ca="1" si="18"/>
        <v>-0.25942242523724546</v>
      </c>
      <c r="O160" s="22">
        <f t="shared" ca="1" si="18"/>
        <v>-1.1296117836371236</v>
      </c>
      <c r="P160" s="22">
        <f t="shared" ca="1" si="18"/>
        <v>-0.60389822849344399</v>
      </c>
      <c r="Q160" s="23">
        <f t="shared" ca="1" si="18"/>
        <v>1.6145583365011373</v>
      </c>
      <c r="R160" s="43">
        <f t="shared" si="21"/>
        <v>10</v>
      </c>
      <c r="S160" s="21">
        <f t="shared" ca="1" si="19"/>
        <v>1.9204901656018543</v>
      </c>
      <c r="T160" s="22">
        <f t="shared" ca="1" si="19"/>
        <v>1.3987647991628116</v>
      </c>
      <c r="U160" s="22">
        <f t="shared" ca="1" si="19"/>
        <v>0.81730690720925425</v>
      </c>
      <c r="V160" s="22">
        <f t="shared" ca="1" si="19"/>
        <v>-0.22034319007196504</v>
      </c>
      <c r="W160" s="23">
        <f t="shared" ca="1" si="19"/>
        <v>0.19035322138084523</v>
      </c>
      <c r="X160" s="54">
        <f t="shared" ca="1" si="22"/>
        <v>-3.6229488945369601</v>
      </c>
      <c r="Y160" s="54">
        <f t="shared" ca="1" si="23"/>
        <v>74.355247637796197</v>
      </c>
      <c r="Z160" s="52"/>
    </row>
    <row r="161" spans="9:26" x14ac:dyDescent="0.2">
      <c r="I161" s="19">
        <v>546</v>
      </c>
      <c r="J161" s="20">
        <v>179</v>
      </c>
      <c r="K161" s="60">
        <v>2.5</v>
      </c>
      <c r="L161" s="47">
        <f t="shared" si="20"/>
        <v>12</v>
      </c>
      <c r="M161" s="21">
        <f t="shared" ca="1" si="18"/>
        <v>-0.1825841059876927</v>
      </c>
      <c r="N161" s="22">
        <f t="shared" ca="1" si="18"/>
        <v>-0.22972853452733033</v>
      </c>
      <c r="O161" s="22">
        <f t="shared" ca="1" si="18"/>
        <v>-1.0263579627582851</v>
      </c>
      <c r="P161" s="22">
        <f t="shared" ca="1" si="18"/>
        <v>-0.7230433521887627</v>
      </c>
      <c r="Q161" s="23">
        <f t="shared" ca="1" si="18"/>
        <v>-0.4529974644050126</v>
      </c>
      <c r="R161" s="43">
        <f t="shared" si="21"/>
        <v>10</v>
      </c>
      <c r="S161" s="21">
        <f t="shared" ca="1" si="19"/>
        <v>1.9204901656018543</v>
      </c>
      <c r="T161" s="22">
        <f t="shared" ca="1" si="19"/>
        <v>1.3987647991628116</v>
      </c>
      <c r="U161" s="22">
        <f t="shared" ca="1" si="19"/>
        <v>0.81730690720925425</v>
      </c>
      <c r="V161" s="22">
        <f t="shared" ca="1" si="19"/>
        <v>-0.22034319007196504</v>
      </c>
      <c r="W161" s="23">
        <f t="shared" ca="1" si="19"/>
        <v>0.19035322138084523</v>
      </c>
      <c r="X161" s="54">
        <f t="shared" ca="1" si="22"/>
        <v>-1.4377484674814731</v>
      </c>
      <c r="Y161" s="54">
        <f t="shared" ca="1" si="23"/>
        <v>15.505862993152689</v>
      </c>
      <c r="Z161" s="52"/>
    </row>
    <row r="162" spans="9:26" x14ac:dyDescent="0.2">
      <c r="I162" s="19">
        <v>563</v>
      </c>
      <c r="J162" s="20">
        <v>179</v>
      </c>
      <c r="K162" s="60">
        <v>5</v>
      </c>
      <c r="L162" s="47">
        <f t="shared" si="20"/>
        <v>13</v>
      </c>
      <c r="M162" s="21">
        <f t="shared" ca="1" si="18"/>
        <v>-1.5376092197959297</v>
      </c>
      <c r="N162" s="22">
        <f t="shared" ca="1" si="18"/>
        <v>-1.2493286904461376</v>
      </c>
      <c r="O162" s="22">
        <f t="shared" ca="1" si="18"/>
        <v>-0.30465286188814056</v>
      </c>
      <c r="P162" s="22">
        <f t="shared" ca="1" si="18"/>
        <v>-0.16315234614508256</v>
      </c>
      <c r="Q162" s="23">
        <f t="shared" ca="1" si="18"/>
        <v>0.85844498938005764</v>
      </c>
      <c r="R162" s="43">
        <f t="shared" si="21"/>
        <v>10</v>
      </c>
      <c r="S162" s="21">
        <f t="shared" ca="1" si="19"/>
        <v>1.9204901656018543</v>
      </c>
      <c r="T162" s="22">
        <f t="shared" ca="1" si="19"/>
        <v>1.3987647991628116</v>
      </c>
      <c r="U162" s="22">
        <f t="shared" ca="1" si="19"/>
        <v>0.81730690720925425</v>
      </c>
      <c r="V162" s="22">
        <f t="shared" ca="1" si="19"/>
        <v>-0.22034319007196504</v>
      </c>
      <c r="W162" s="23">
        <f t="shared" ca="1" si="19"/>
        <v>0.19035322138084523</v>
      </c>
      <c r="X162" s="54">
        <f t="shared" ca="1" si="22"/>
        <v>-4.7501179907352249</v>
      </c>
      <c r="Y162" s="54">
        <f t="shared" ca="1" si="23"/>
        <v>95.064800833258701</v>
      </c>
      <c r="Z162" s="52"/>
    </row>
    <row r="163" spans="9:26" x14ac:dyDescent="0.2">
      <c r="I163" s="19">
        <v>579</v>
      </c>
      <c r="J163" s="20">
        <v>179</v>
      </c>
      <c r="K163" s="60">
        <v>4</v>
      </c>
      <c r="L163" s="47">
        <f t="shared" si="20"/>
        <v>14</v>
      </c>
      <c r="M163" s="21">
        <f t="shared" ref="M163:Q208" ca="1" si="24">OFFSET($B$3,$L163,M$2)</f>
        <v>-1.3149796894794139</v>
      </c>
      <c r="N163" s="22">
        <f t="shared" ca="1" si="24"/>
        <v>-0.15306948397267606</v>
      </c>
      <c r="O163" s="22">
        <f t="shared" ca="1" si="24"/>
        <v>-0.87192387964155782</v>
      </c>
      <c r="P163" s="22">
        <f t="shared" ca="1" si="24"/>
        <v>-1.4316080394372648</v>
      </c>
      <c r="Q163" s="23">
        <f t="shared" ca="1" si="24"/>
        <v>0.40611335141522809</v>
      </c>
      <c r="R163" s="43">
        <f t="shared" si="21"/>
        <v>10</v>
      </c>
      <c r="S163" s="21">
        <f t="shared" ref="S163:W208" ca="1" si="25">OFFSET($B$21,$R163,S$2)</f>
        <v>1.9204901656018543</v>
      </c>
      <c r="T163" s="22">
        <f t="shared" ca="1" si="25"/>
        <v>1.3987647991628116</v>
      </c>
      <c r="U163" s="22">
        <f t="shared" ca="1" si="25"/>
        <v>0.81730690720925425</v>
      </c>
      <c r="V163" s="22">
        <f t="shared" ca="1" si="25"/>
        <v>-0.22034319007196504</v>
      </c>
      <c r="W163" s="23">
        <f t="shared" ca="1" si="25"/>
        <v>0.19035322138084523</v>
      </c>
      <c r="X163" s="54">
        <f t="shared" ca="1" si="22"/>
        <v>-3.0593931099801872</v>
      </c>
      <c r="Y163" s="54">
        <f t="shared" ca="1" si="23"/>
        <v>49.835031081235734</v>
      </c>
      <c r="Z163" s="52"/>
    </row>
    <row r="164" spans="9:26" x14ac:dyDescent="0.2">
      <c r="I164" s="19">
        <v>623</v>
      </c>
      <c r="J164" s="20">
        <v>179</v>
      </c>
      <c r="K164" s="60">
        <v>5</v>
      </c>
      <c r="L164" s="47">
        <f t="shared" si="20"/>
        <v>15</v>
      </c>
      <c r="M164" s="21">
        <f t="shared" ca="1" si="24"/>
        <v>-0.77737044988019766</v>
      </c>
      <c r="N164" s="22">
        <f t="shared" ca="1" si="24"/>
        <v>-1.7120954990696651</v>
      </c>
      <c r="O164" s="22">
        <f t="shared" ca="1" si="24"/>
        <v>-0.34157797109837618</v>
      </c>
      <c r="P164" s="22">
        <f t="shared" ca="1" si="24"/>
        <v>-0.5586524692132957</v>
      </c>
      <c r="Q164" s="23">
        <f t="shared" ca="1" si="24"/>
        <v>3.3507909915018668</v>
      </c>
      <c r="R164" s="43">
        <f t="shared" si="21"/>
        <v>10</v>
      </c>
      <c r="S164" s="21">
        <f t="shared" ca="1" si="25"/>
        <v>1.9204901656018543</v>
      </c>
      <c r="T164" s="22">
        <f t="shared" ca="1" si="25"/>
        <v>1.3987647991628116</v>
      </c>
      <c r="U164" s="22">
        <f t="shared" ca="1" si="25"/>
        <v>0.81730690720925425</v>
      </c>
      <c r="V164" s="22">
        <f t="shared" ca="1" si="25"/>
        <v>-0.22034319007196504</v>
      </c>
      <c r="W164" s="23">
        <f t="shared" ca="1" si="25"/>
        <v>0.19035322138084523</v>
      </c>
      <c r="X164" s="54">
        <f t="shared" ca="1" si="22"/>
        <v>-3.4059961294430332</v>
      </c>
      <c r="Y164" s="54">
        <f t="shared" ca="1" si="23"/>
        <v>70.660770928211235</v>
      </c>
      <c r="Z164" s="52"/>
    </row>
    <row r="165" spans="9:26" x14ac:dyDescent="0.2">
      <c r="I165" s="19">
        <v>14</v>
      </c>
      <c r="J165" s="20">
        <v>180</v>
      </c>
      <c r="K165" s="60">
        <v>4</v>
      </c>
      <c r="L165" s="47">
        <f t="shared" si="20"/>
        <v>1</v>
      </c>
      <c r="M165" s="21">
        <f t="shared" ca="1" si="24"/>
        <v>-0.1513892925109166</v>
      </c>
      <c r="N165" s="22">
        <f t="shared" ca="1" si="24"/>
        <v>-0.88006943352712397</v>
      </c>
      <c r="O165" s="22">
        <f t="shared" ca="1" si="24"/>
        <v>-0.83654898936845079</v>
      </c>
      <c r="P165" s="22">
        <f t="shared" ca="1" si="24"/>
        <v>-1.7541053767403869</v>
      </c>
      <c r="Q165" s="23">
        <f t="shared" ca="1" si="24"/>
        <v>1.9399516630386164</v>
      </c>
      <c r="R165" s="43">
        <f t="shared" si="21"/>
        <v>11</v>
      </c>
      <c r="S165" s="21">
        <f t="shared" ca="1" si="25"/>
        <v>1.8735439419695032</v>
      </c>
      <c r="T165" s="22">
        <f t="shared" ca="1" si="25"/>
        <v>1.2346261495877318</v>
      </c>
      <c r="U165" s="22">
        <f t="shared" ca="1" si="25"/>
        <v>0.42319374211574978</v>
      </c>
      <c r="V165" s="22">
        <f t="shared" ca="1" si="25"/>
        <v>0.24773369001245549</v>
      </c>
      <c r="W165" s="23">
        <f t="shared" ca="1" si="25"/>
        <v>0.43222764614671111</v>
      </c>
      <c r="X165" s="54">
        <f t="shared" ca="1" si="22"/>
        <v>-1.3202637819193153</v>
      </c>
      <c r="Y165" s="54">
        <f t="shared" ca="1" si="23"/>
        <v>28.30520670920242</v>
      </c>
      <c r="Z165" s="52"/>
    </row>
    <row r="166" spans="9:26" x14ac:dyDescent="0.2">
      <c r="I166" s="19">
        <v>29</v>
      </c>
      <c r="J166" s="20">
        <v>180</v>
      </c>
      <c r="K166" s="60">
        <v>5</v>
      </c>
      <c r="L166" s="47">
        <f t="shared" si="20"/>
        <v>2</v>
      </c>
      <c r="M166" s="21">
        <f t="shared" ca="1" si="24"/>
        <v>-0.40864194276818222</v>
      </c>
      <c r="N166" s="22">
        <f t="shared" ca="1" si="24"/>
        <v>-1.7002514525169874</v>
      </c>
      <c r="O166" s="22">
        <f t="shared" ca="1" si="24"/>
        <v>-0.2567547103136183</v>
      </c>
      <c r="P166" s="22">
        <f t="shared" ca="1" si="24"/>
        <v>-0.37966121863097313</v>
      </c>
      <c r="Q166" s="23">
        <f t="shared" ca="1" si="24"/>
        <v>0.90870269602491138</v>
      </c>
      <c r="R166" s="43">
        <f t="shared" si="21"/>
        <v>11</v>
      </c>
      <c r="S166" s="21">
        <f t="shared" ca="1" si="25"/>
        <v>1.8735439419695032</v>
      </c>
      <c r="T166" s="22">
        <f t="shared" ca="1" si="25"/>
        <v>1.2346261495877318</v>
      </c>
      <c r="U166" s="22">
        <f t="shared" ca="1" si="25"/>
        <v>0.42319374211574978</v>
      </c>
      <c r="V166" s="22">
        <f t="shared" ca="1" si="25"/>
        <v>0.24773369001245549</v>
      </c>
      <c r="W166" s="23">
        <f t="shared" ca="1" si="25"/>
        <v>0.43222764614671111</v>
      </c>
      <c r="X166" s="54">
        <f t="shared" ca="1" si="22"/>
        <v>-2.6747289744194971</v>
      </c>
      <c r="Y166" s="54">
        <f t="shared" ca="1" si="23"/>
        <v>58.901464830794147</v>
      </c>
      <c r="Z166" s="52"/>
    </row>
    <row r="167" spans="9:26" x14ac:dyDescent="0.2">
      <c r="I167" s="19">
        <v>72</v>
      </c>
      <c r="J167" s="20">
        <v>180</v>
      </c>
      <c r="K167" s="60">
        <v>5</v>
      </c>
      <c r="L167" s="47">
        <f t="shared" si="20"/>
        <v>3</v>
      </c>
      <c r="M167" s="21">
        <f t="shared" ca="1" si="24"/>
        <v>-1.3682827978903707</v>
      </c>
      <c r="N167" s="22">
        <f t="shared" ca="1" si="24"/>
        <v>-1.4207841877808005</v>
      </c>
      <c r="O167" s="22">
        <f t="shared" ca="1" si="24"/>
        <v>-0.36148767817240302</v>
      </c>
      <c r="P167" s="22">
        <f t="shared" ca="1" si="24"/>
        <v>-0.57787292365346632</v>
      </c>
      <c r="Q167" s="23">
        <f t="shared" ca="1" si="24"/>
        <v>1.3744414278377148</v>
      </c>
      <c r="R167" s="43">
        <f t="shared" si="21"/>
        <v>11</v>
      </c>
      <c r="S167" s="21">
        <f t="shared" ca="1" si="25"/>
        <v>1.8735439419695032</v>
      </c>
      <c r="T167" s="22">
        <f t="shared" ca="1" si="25"/>
        <v>1.2346261495877318</v>
      </c>
      <c r="U167" s="22">
        <f t="shared" ca="1" si="25"/>
        <v>0.42319374211574978</v>
      </c>
      <c r="V167" s="22">
        <f t="shared" ca="1" si="25"/>
        <v>0.24773369001245549</v>
      </c>
      <c r="W167" s="23">
        <f t="shared" ca="1" si="25"/>
        <v>0.43222764614671111</v>
      </c>
      <c r="X167" s="54">
        <f t="shared" ca="1" si="22"/>
        <v>-4.0197415899121802</v>
      </c>
      <c r="Y167" s="54">
        <f t="shared" ca="1" si="23"/>
        <v>81.35573834879149</v>
      </c>
      <c r="Z167" s="52"/>
    </row>
    <row r="168" spans="9:26" x14ac:dyDescent="0.2">
      <c r="I168" s="19">
        <v>211</v>
      </c>
      <c r="J168" s="20">
        <v>180</v>
      </c>
      <c r="K168" s="60">
        <v>3</v>
      </c>
      <c r="L168" s="47">
        <f t="shared" si="20"/>
        <v>4</v>
      </c>
      <c r="M168" s="21">
        <f t="shared" ca="1" si="24"/>
        <v>-1.1586347585275487</v>
      </c>
      <c r="N168" s="22">
        <f t="shared" ca="1" si="24"/>
        <v>-0.48838713451138616</v>
      </c>
      <c r="O168" s="22">
        <f t="shared" ca="1" si="24"/>
        <v>-1.8114347918122073</v>
      </c>
      <c r="P168" s="22">
        <f t="shared" ca="1" si="24"/>
        <v>-0.37383911576397333</v>
      </c>
      <c r="Q168" s="23">
        <f t="shared" ca="1" si="24"/>
        <v>-3.8382091788599498E-2</v>
      </c>
      <c r="R168" s="43">
        <f t="shared" si="21"/>
        <v>11</v>
      </c>
      <c r="S168" s="21">
        <f t="shared" ca="1" si="25"/>
        <v>1.8735439419695032</v>
      </c>
      <c r="T168" s="22">
        <f t="shared" ca="1" si="25"/>
        <v>1.2346261495877318</v>
      </c>
      <c r="U168" s="22">
        <f t="shared" ca="1" si="25"/>
        <v>0.42319374211574978</v>
      </c>
      <c r="V168" s="22">
        <f t="shared" ca="1" si="25"/>
        <v>0.24773369001245549</v>
      </c>
      <c r="W168" s="23">
        <f t="shared" ca="1" si="25"/>
        <v>0.43222764614671111</v>
      </c>
      <c r="X168" s="54">
        <f t="shared" ca="1" si="22"/>
        <v>-3.6495188731374135</v>
      </c>
      <c r="Y168" s="54">
        <f t="shared" ca="1" si="23"/>
        <v>44.216101244210655</v>
      </c>
      <c r="Z168" s="52"/>
    </row>
    <row r="169" spans="9:26" x14ac:dyDescent="0.2">
      <c r="I169" s="19">
        <v>212</v>
      </c>
      <c r="J169" s="20">
        <v>180</v>
      </c>
      <c r="K169" s="60">
        <v>3</v>
      </c>
      <c r="L169" s="47">
        <f t="shared" si="20"/>
        <v>5</v>
      </c>
      <c r="M169" s="21">
        <f t="shared" ca="1" si="24"/>
        <v>-1.2387101772225619</v>
      </c>
      <c r="N169" s="22">
        <f t="shared" ca="1" si="24"/>
        <v>-1.1344526470907639</v>
      </c>
      <c r="O169" s="22">
        <f t="shared" ca="1" si="24"/>
        <v>-0.70660669171486745</v>
      </c>
      <c r="P169" s="22">
        <f t="shared" ca="1" si="24"/>
        <v>-1.6474634261628465</v>
      </c>
      <c r="Q169" s="23">
        <f t="shared" ca="1" si="24"/>
        <v>-7.0977633844857779E-2</v>
      </c>
      <c r="R169" s="43">
        <f t="shared" si="21"/>
        <v>11</v>
      </c>
      <c r="S169" s="21">
        <f t="shared" ca="1" si="25"/>
        <v>1.8735439419695032</v>
      </c>
      <c r="T169" s="22">
        <f t="shared" ca="1" si="25"/>
        <v>1.2346261495877318</v>
      </c>
      <c r="U169" s="22">
        <f t="shared" ca="1" si="25"/>
        <v>0.42319374211574978</v>
      </c>
      <c r="V169" s="22">
        <f t="shared" ca="1" si="25"/>
        <v>0.24773369001245549</v>
      </c>
      <c r="W169" s="23">
        <f t="shared" ca="1" si="25"/>
        <v>0.43222764614671111</v>
      </c>
      <c r="X169" s="54">
        <f t="shared" ca="1" si="22"/>
        <v>-4.4592450713591347</v>
      </c>
      <c r="Y169" s="54">
        <f t="shared" ca="1" si="23"/>
        <v>55.640337034595539</v>
      </c>
      <c r="Z169" s="52"/>
    </row>
    <row r="170" spans="9:26" x14ac:dyDescent="0.2">
      <c r="I170" s="19">
        <v>293</v>
      </c>
      <c r="J170" s="20">
        <v>180</v>
      </c>
      <c r="K170" s="60">
        <v>4.5</v>
      </c>
      <c r="L170" s="47">
        <f t="shared" si="20"/>
        <v>6</v>
      </c>
      <c r="M170" s="21">
        <f t="shared" ca="1" si="24"/>
        <v>-1.7156837202393831</v>
      </c>
      <c r="N170" s="22">
        <f t="shared" ca="1" si="24"/>
        <v>-1.9528963082074877</v>
      </c>
      <c r="O170" s="22">
        <f t="shared" ca="1" si="24"/>
        <v>-0.31311151564089323</v>
      </c>
      <c r="P170" s="22">
        <f t="shared" ca="1" si="24"/>
        <v>-1.235206472822562</v>
      </c>
      <c r="Q170" s="23">
        <f t="shared" ca="1" si="24"/>
        <v>0.59206446291383741</v>
      </c>
      <c r="R170" s="43">
        <f t="shared" si="21"/>
        <v>11</v>
      </c>
      <c r="S170" s="21">
        <f t="shared" ca="1" si="25"/>
        <v>1.8735439419695032</v>
      </c>
      <c r="T170" s="22">
        <f t="shared" ca="1" si="25"/>
        <v>1.2346261495877318</v>
      </c>
      <c r="U170" s="22">
        <f t="shared" ca="1" si="25"/>
        <v>0.42319374211574978</v>
      </c>
      <c r="V170" s="22">
        <f t="shared" ca="1" si="25"/>
        <v>0.24773369001245549</v>
      </c>
      <c r="W170" s="23">
        <f t="shared" ca="1" si="25"/>
        <v>0.43222764614671111</v>
      </c>
      <c r="X170" s="54">
        <f t="shared" ca="1" si="22"/>
        <v>-5.8081081522073452</v>
      </c>
      <c r="Y170" s="54">
        <f t="shared" ca="1" si="23"/>
        <v>106.25709367760355</v>
      </c>
      <c r="Z170" s="52"/>
    </row>
    <row r="171" spans="9:26" x14ac:dyDescent="0.2">
      <c r="I171" s="19">
        <v>310</v>
      </c>
      <c r="J171" s="20">
        <v>180</v>
      </c>
      <c r="K171" s="60">
        <v>4.5</v>
      </c>
      <c r="L171" s="47">
        <f t="shared" si="20"/>
        <v>7</v>
      </c>
      <c r="M171" s="21">
        <f t="shared" ca="1" si="24"/>
        <v>-8.268519042997724E-2</v>
      </c>
      <c r="N171" s="22">
        <f t="shared" ca="1" si="24"/>
        <v>-0.16655730501699706</v>
      </c>
      <c r="O171" s="22">
        <f t="shared" ca="1" si="24"/>
        <v>-1.0925623091948855</v>
      </c>
      <c r="P171" s="22">
        <f t="shared" ca="1" si="24"/>
        <v>-1.627300000183399</v>
      </c>
      <c r="Q171" s="23">
        <f t="shared" ca="1" si="24"/>
        <v>-0.92230216046750724</v>
      </c>
      <c r="R171" s="43">
        <f t="shared" si="21"/>
        <v>11</v>
      </c>
      <c r="S171" s="21">
        <f t="shared" ca="1" si="25"/>
        <v>1.8735439419695032</v>
      </c>
      <c r="T171" s="22">
        <f t="shared" ca="1" si="25"/>
        <v>1.2346261495877318</v>
      </c>
      <c r="U171" s="22">
        <f t="shared" ca="1" si="25"/>
        <v>0.42319374211574978</v>
      </c>
      <c r="V171" s="22">
        <f t="shared" ca="1" si="25"/>
        <v>0.24773369001245549</v>
      </c>
      <c r="W171" s="23">
        <f t="shared" ca="1" si="25"/>
        <v>0.43222764614671111</v>
      </c>
      <c r="X171" s="54">
        <f t="shared" ca="1" si="22"/>
        <v>-1.6246973995799312</v>
      </c>
      <c r="Y171" s="54">
        <f t="shared" ca="1" si="23"/>
        <v>37.511918236421174</v>
      </c>
      <c r="Z171" s="52"/>
    </row>
    <row r="172" spans="9:26" x14ac:dyDescent="0.2">
      <c r="I172" s="19">
        <v>451</v>
      </c>
      <c r="J172" s="20">
        <v>180</v>
      </c>
      <c r="K172" s="60">
        <v>4</v>
      </c>
      <c r="L172" s="47">
        <f t="shared" si="20"/>
        <v>9</v>
      </c>
      <c r="M172" s="21">
        <f t="shared" ca="1" si="24"/>
        <v>-0.7483699729663742</v>
      </c>
      <c r="N172" s="22">
        <f t="shared" ca="1" si="24"/>
        <v>-1.5988690626360003</v>
      </c>
      <c r="O172" s="22">
        <f t="shared" ca="1" si="24"/>
        <v>-0.7659145664578888</v>
      </c>
      <c r="P172" s="22">
        <f t="shared" ca="1" si="24"/>
        <v>-1.090032698774305</v>
      </c>
      <c r="Q172" s="23">
        <f t="shared" ca="1" si="24"/>
        <v>1.1270412591502561</v>
      </c>
      <c r="R172" s="43">
        <f t="shared" si="21"/>
        <v>11</v>
      </c>
      <c r="S172" s="21">
        <f t="shared" ca="1" si="25"/>
        <v>1.8735439419695032</v>
      </c>
      <c r="T172" s="22">
        <f t="shared" ca="1" si="25"/>
        <v>1.2346261495877318</v>
      </c>
      <c r="U172" s="22">
        <f t="shared" ca="1" si="25"/>
        <v>0.42319374211574978</v>
      </c>
      <c r="V172" s="22">
        <f t="shared" ca="1" si="25"/>
        <v>0.24773369001245549</v>
      </c>
      <c r="W172" s="23">
        <f t="shared" ca="1" si="25"/>
        <v>0.43222764614671111</v>
      </c>
      <c r="X172" s="54">
        <f t="shared" ca="1" si="22"/>
        <v>-3.4831392673693911</v>
      </c>
      <c r="Y172" s="54">
        <f t="shared" ca="1" si="23"/>
        <v>55.997373294845708</v>
      </c>
      <c r="Z172" s="52"/>
    </row>
    <row r="173" spans="9:26" x14ac:dyDescent="0.2">
      <c r="I173" s="19">
        <v>467</v>
      </c>
      <c r="J173" s="20">
        <v>180</v>
      </c>
      <c r="K173" s="60">
        <v>3.5</v>
      </c>
      <c r="L173" s="47">
        <f t="shared" si="20"/>
        <v>10</v>
      </c>
      <c r="M173" s="21">
        <f t="shared" ca="1" si="24"/>
        <v>-0.77993809087190291</v>
      </c>
      <c r="N173" s="22">
        <f t="shared" ca="1" si="24"/>
        <v>-0.95828817837509628</v>
      </c>
      <c r="O173" s="22">
        <f t="shared" ca="1" si="24"/>
        <v>-0.32655165986224555</v>
      </c>
      <c r="P173" s="22">
        <f t="shared" ca="1" si="24"/>
        <v>-0.26759534078170666</v>
      </c>
      <c r="Q173" s="23">
        <f t="shared" ca="1" si="24"/>
        <v>1.0642375458193034</v>
      </c>
      <c r="R173" s="43">
        <f t="shared" si="21"/>
        <v>11</v>
      </c>
      <c r="S173" s="21">
        <f t="shared" ca="1" si="25"/>
        <v>1.8735439419695032</v>
      </c>
      <c r="T173" s="22">
        <f t="shared" ca="1" si="25"/>
        <v>1.2346261495877318</v>
      </c>
      <c r="U173" s="22">
        <f t="shared" ca="1" si="25"/>
        <v>0.42319374211574978</v>
      </c>
      <c r="V173" s="22">
        <f t="shared" ca="1" si="25"/>
        <v>0.24773369001245549</v>
      </c>
      <c r="W173" s="23">
        <f t="shared" ca="1" si="25"/>
        <v>0.43222764614671111</v>
      </c>
      <c r="X173" s="54">
        <f t="shared" ca="1" si="22"/>
        <v>-2.3888700398897766</v>
      </c>
      <c r="Y173" s="54">
        <f t="shared" ca="1" si="23"/>
        <v>34.678790346711416</v>
      </c>
      <c r="Z173" s="52"/>
    </row>
    <row r="174" spans="9:26" x14ac:dyDescent="0.2">
      <c r="I174" s="19">
        <v>508</v>
      </c>
      <c r="J174" s="20">
        <v>180</v>
      </c>
      <c r="K174" s="60">
        <v>5</v>
      </c>
      <c r="L174" s="47">
        <f t="shared" si="20"/>
        <v>11</v>
      </c>
      <c r="M174" s="21">
        <f t="shared" ca="1" si="24"/>
        <v>-1.446109809422047</v>
      </c>
      <c r="N174" s="22">
        <f t="shared" ca="1" si="24"/>
        <v>-0.25942242523724546</v>
      </c>
      <c r="O174" s="22">
        <f t="shared" ca="1" si="24"/>
        <v>-1.1296117836371236</v>
      </c>
      <c r="P174" s="22">
        <f t="shared" ca="1" si="24"/>
        <v>-0.60389822849344399</v>
      </c>
      <c r="Q174" s="23">
        <f t="shared" ca="1" si="24"/>
        <v>1.6145583365011373</v>
      </c>
      <c r="R174" s="43">
        <f t="shared" si="21"/>
        <v>11</v>
      </c>
      <c r="S174" s="21">
        <f t="shared" ca="1" si="25"/>
        <v>1.8735439419695032</v>
      </c>
      <c r="T174" s="22">
        <f t="shared" ca="1" si="25"/>
        <v>1.2346261495877318</v>
      </c>
      <c r="U174" s="22">
        <f t="shared" ca="1" si="25"/>
        <v>0.42319374211574978</v>
      </c>
      <c r="V174" s="22">
        <f t="shared" ca="1" si="25"/>
        <v>0.24773369001245549</v>
      </c>
      <c r="W174" s="23">
        <f t="shared" ca="1" si="25"/>
        <v>0.43222764614671111</v>
      </c>
      <c r="X174" s="54">
        <f t="shared" ca="1" si="22"/>
        <v>-2.959433807892391</v>
      </c>
      <c r="Y174" s="54">
        <f t="shared" ca="1" si="23"/>
        <v>63.352586542220365</v>
      </c>
      <c r="Z174" s="52"/>
    </row>
    <row r="175" spans="9:26" x14ac:dyDescent="0.2">
      <c r="I175" s="19">
        <v>546</v>
      </c>
      <c r="J175" s="20">
        <v>180</v>
      </c>
      <c r="K175" s="60">
        <v>2</v>
      </c>
      <c r="L175" s="47">
        <f t="shared" si="20"/>
        <v>12</v>
      </c>
      <c r="M175" s="21">
        <f t="shared" ca="1" si="24"/>
        <v>-0.1825841059876927</v>
      </c>
      <c r="N175" s="22">
        <f t="shared" ca="1" si="24"/>
        <v>-0.22972853452733033</v>
      </c>
      <c r="O175" s="22">
        <f t="shared" ca="1" si="24"/>
        <v>-1.0263579627582851</v>
      </c>
      <c r="P175" s="22">
        <f t="shared" ca="1" si="24"/>
        <v>-0.7230433521887627</v>
      </c>
      <c r="Q175" s="23">
        <f t="shared" ca="1" si="24"/>
        <v>-0.4529974644050126</v>
      </c>
      <c r="R175" s="43">
        <f t="shared" si="21"/>
        <v>11</v>
      </c>
      <c r="S175" s="21">
        <f t="shared" ca="1" si="25"/>
        <v>1.8735439419695032</v>
      </c>
      <c r="T175" s="22">
        <f t="shared" ca="1" si="25"/>
        <v>1.2346261495877318</v>
      </c>
      <c r="U175" s="22">
        <f t="shared" ca="1" si="25"/>
        <v>0.42319374211574978</v>
      </c>
      <c r="V175" s="22">
        <f t="shared" ca="1" si="25"/>
        <v>0.24773369001245549</v>
      </c>
      <c r="W175" s="23">
        <f t="shared" ca="1" si="25"/>
        <v>0.43222764614671111</v>
      </c>
      <c r="X175" s="54">
        <f t="shared" ca="1" si="22"/>
        <v>-1.4349766941439503</v>
      </c>
      <c r="Y175" s="54">
        <f t="shared" ca="1" si="23"/>
        <v>11.799064889312101</v>
      </c>
      <c r="Z175" s="52"/>
    </row>
    <row r="176" spans="9:26" x14ac:dyDescent="0.2">
      <c r="I176" s="19">
        <v>563</v>
      </c>
      <c r="J176" s="20">
        <v>180</v>
      </c>
      <c r="K176" s="60">
        <v>5</v>
      </c>
      <c r="L176" s="47">
        <f t="shared" si="20"/>
        <v>13</v>
      </c>
      <c r="M176" s="21">
        <f t="shared" ca="1" si="24"/>
        <v>-1.5376092197959297</v>
      </c>
      <c r="N176" s="22">
        <f t="shared" ca="1" si="24"/>
        <v>-1.2493286904461376</v>
      </c>
      <c r="O176" s="22">
        <f t="shared" ca="1" si="24"/>
        <v>-0.30465286188814056</v>
      </c>
      <c r="P176" s="22">
        <f t="shared" ca="1" si="24"/>
        <v>-0.16315234614508256</v>
      </c>
      <c r="Q176" s="23">
        <f t="shared" ca="1" si="24"/>
        <v>0.85844498938005764</v>
      </c>
      <c r="R176" s="43">
        <f t="shared" si="21"/>
        <v>11</v>
      </c>
      <c r="S176" s="21">
        <f t="shared" ca="1" si="25"/>
        <v>1.8735439419695032</v>
      </c>
      <c r="T176" s="22">
        <f t="shared" ca="1" si="25"/>
        <v>1.2346261495877318</v>
      </c>
      <c r="U176" s="22">
        <f t="shared" ca="1" si="25"/>
        <v>0.42319374211574978</v>
      </c>
      <c r="V176" s="22">
        <f t="shared" ca="1" si="25"/>
        <v>0.24773369001245549</v>
      </c>
      <c r="W176" s="23">
        <f t="shared" ca="1" si="25"/>
        <v>0.43222764614671111</v>
      </c>
      <c r="X176" s="54">
        <f t="shared" ca="1" si="22"/>
        <v>-4.2215341698273621</v>
      </c>
      <c r="Y176" s="54">
        <f t="shared" ca="1" si="23"/>
        <v>85.036692445293596</v>
      </c>
      <c r="Z176" s="52"/>
    </row>
    <row r="177" spans="9:26" x14ac:dyDescent="0.2">
      <c r="I177" s="19">
        <v>579</v>
      </c>
      <c r="J177" s="20">
        <v>180</v>
      </c>
      <c r="K177" s="60">
        <v>3.5</v>
      </c>
      <c r="L177" s="47">
        <f t="shared" si="20"/>
        <v>14</v>
      </c>
      <c r="M177" s="21">
        <f t="shared" ca="1" si="24"/>
        <v>-1.3149796894794139</v>
      </c>
      <c r="N177" s="22">
        <f t="shared" ca="1" si="24"/>
        <v>-0.15306948397267606</v>
      </c>
      <c r="O177" s="22">
        <f t="shared" ca="1" si="24"/>
        <v>-0.87192387964155782</v>
      </c>
      <c r="P177" s="22">
        <f t="shared" ca="1" si="24"/>
        <v>-1.4316080394372648</v>
      </c>
      <c r="Q177" s="23">
        <f t="shared" ca="1" si="24"/>
        <v>0.40611335141522809</v>
      </c>
      <c r="R177" s="43">
        <f t="shared" si="21"/>
        <v>11</v>
      </c>
      <c r="S177" s="21">
        <f t="shared" ca="1" si="25"/>
        <v>1.8735439419695032</v>
      </c>
      <c r="T177" s="22">
        <f t="shared" ca="1" si="25"/>
        <v>1.2346261495877318</v>
      </c>
      <c r="U177" s="22">
        <f t="shared" ca="1" si="25"/>
        <v>0.42319374211574978</v>
      </c>
      <c r="V177" s="22">
        <f t="shared" ca="1" si="25"/>
        <v>0.24773369001245549</v>
      </c>
      <c r="W177" s="23">
        <f t="shared" ca="1" si="25"/>
        <v>0.43222764614671111</v>
      </c>
      <c r="X177" s="54">
        <f t="shared" ca="1" si="22"/>
        <v>-3.2007726724295882</v>
      </c>
      <c r="Y177" s="54">
        <f t="shared" ca="1" si="23"/>
        <v>44.900354407579165</v>
      </c>
      <c r="Z177" s="52"/>
    </row>
    <row r="178" spans="9:26" x14ac:dyDescent="0.2">
      <c r="I178" s="19">
        <v>623</v>
      </c>
      <c r="J178" s="20">
        <v>180</v>
      </c>
      <c r="K178" s="60">
        <v>5</v>
      </c>
      <c r="L178" s="47">
        <f t="shared" si="20"/>
        <v>15</v>
      </c>
      <c r="M178" s="21">
        <f t="shared" ca="1" si="24"/>
        <v>-0.77737044988019766</v>
      </c>
      <c r="N178" s="22">
        <f t="shared" ca="1" si="24"/>
        <v>-1.7120954990696651</v>
      </c>
      <c r="O178" s="22">
        <f t="shared" ca="1" si="24"/>
        <v>-0.34157797109837618</v>
      </c>
      <c r="P178" s="22">
        <f t="shared" ca="1" si="24"/>
        <v>-0.5586524692132957</v>
      </c>
      <c r="Q178" s="23">
        <f t="shared" ca="1" si="24"/>
        <v>3.3507909915018668</v>
      </c>
      <c r="R178" s="43">
        <f t="shared" si="21"/>
        <v>11</v>
      </c>
      <c r="S178" s="21">
        <f t="shared" ca="1" si="25"/>
        <v>1.8735439419695032</v>
      </c>
      <c r="T178" s="22">
        <f t="shared" ca="1" si="25"/>
        <v>1.2346261495877318</v>
      </c>
      <c r="U178" s="22">
        <f t="shared" ca="1" si="25"/>
        <v>0.42319374211574978</v>
      </c>
      <c r="V178" s="22">
        <f t="shared" ca="1" si="25"/>
        <v>0.24773369001245549</v>
      </c>
      <c r="W178" s="23">
        <f t="shared" ca="1" si="25"/>
        <v>0.43222764614671111</v>
      </c>
      <c r="X178" s="54">
        <f t="shared" ca="1" si="22"/>
        <v>-2.4048817652417691</v>
      </c>
      <c r="Y178" s="54">
        <f t="shared" ca="1" si="23"/>
        <v>54.832273957210056</v>
      </c>
      <c r="Z178" s="52"/>
    </row>
    <row r="179" spans="9:26" x14ac:dyDescent="0.2">
      <c r="I179" s="19">
        <v>14</v>
      </c>
      <c r="J179" s="20">
        <v>197</v>
      </c>
      <c r="K179" s="60">
        <v>5</v>
      </c>
      <c r="L179" s="47">
        <f t="shared" si="20"/>
        <v>1</v>
      </c>
      <c r="M179" s="21">
        <f t="shared" ca="1" si="24"/>
        <v>-0.1513892925109166</v>
      </c>
      <c r="N179" s="22">
        <f t="shared" ca="1" si="24"/>
        <v>-0.88006943352712397</v>
      </c>
      <c r="O179" s="22">
        <f t="shared" ca="1" si="24"/>
        <v>-0.83654898936845079</v>
      </c>
      <c r="P179" s="22">
        <f t="shared" ca="1" si="24"/>
        <v>-1.7541053767403869</v>
      </c>
      <c r="Q179" s="23">
        <f t="shared" ca="1" si="24"/>
        <v>1.9399516630386164</v>
      </c>
      <c r="R179" s="43">
        <f t="shared" si="21"/>
        <v>12</v>
      </c>
      <c r="S179" s="21">
        <f t="shared" ca="1" si="25"/>
        <v>1.6855897800989401</v>
      </c>
      <c r="T179" s="22">
        <f t="shared" ca="1" si="25"/>
        <v>0.91365904724561442</v>
      </c>
      <c r="U179" s="22">
        <f t="shared" ca="1" si="25"/>
        <v>0.70570798371005616</v>
      </c>
      <c r="V179" s="22">
        <f t="shared" ca="1" si="25"/>
        <v>0.19102196953193859</v>
      </c>
      <c r="W179" s="23">
        <f t="shared" ca="1" si="25"/>
        <v>0.42586950991323053</v>
      </c>
      <c r="X179" s="54">
        <f t="shared" ca="1" si="22"/>
        <v>-1.1585293448189837</v>
      </c>
      <c r="Y179" s="54">
        <f t="shared" ca="1" si="23"/>
        <v>37.927483690996539</v>
      </c>
      <c r="Z179" s="52"/>
    </row>
    <row r="180" spans="9:26" x14ac:dyDescent="0.2">
      <c r="I180" s="19">
        <v>29</v>
      </c>
      <c r="J180" s="20">
        <v>197</v>
      </c>
      <c r="K180" s="60">
        <v>5</v>
      </c>
      <c r="L180" s="47">
        <f t="shared" si="20"/>
        <v>2</v>
      </c>
      <c r="M180" s="21">
        <f t="shared" ca="1" si="24"/>
        <v>-0.40864194276818222</v>
      </c>
      <c r="N180" s="22">
        <f t="shared" ca="1" si="24"/>
        <v>-1.7002514525169874</v>
      </c>
      <c r="O180" s="22">
        <f t="shared" ca="1" si="24"/>
        <v>-0.2567547103136183</v>
      </c>
      <c r="P180" s="22">
        <f t="shared" ca="1" si="24"/>
        <v>-0.37966121863097313</v>
      </c>
      <c r="Q180" s="23">
        <f t="shared" ca="1" si="24"/>
        <v>0.90870269602491138</v>
      </c>
      <c r="R180" s="43">
        <f t="shared" si="21"/>
        <v>12</v>
      </c>
      <c r="S180" s="21">
        <f t="shared" ca="1" si="25"/>
        <v>1.6855897800989401</v>
      </c>
      <c r="T180" s="22">
        <f t="shared" ca="1" si="25"/>
        <v>0.91365904724561442</v>
      </c>
      <c r="U180" s="22">
        <f t="shared" ca="1" si="25"/>
        <v>0.70570798371005616</v>
      </c>
      <c r="V180" s="22">
        <f t="shared" ca="1" si="25"/>
        <v>0.19102196953193859</v>
      </c>
      <c r="W180" s="23">
        <f t="shared" ca="1" si="25"/>
        <v>0.42586950991323053</v>
      </c>
      <c r="X180" s="54">
        <f t="shared" ca="1" si="22"/>
        <v>-2.1089815154827734</v>
      </c>
      <c r="Y180" s="54">
        <f t="shared" ca="1" si="23"/>
        <v>50.537618187475744</v>
      </c>
      <c r="Z180" s="52"/>
    </row>
    <row r="181" spans="9:26" x14ac:dyDescent="0.2">
      <c r="I181" s="19">
        <v>72</v>
      </c>
      <c r="J181" s="20">
        <v>197</v>
      </c>
      <c r="K181" s="60">
        <v>5</v>
      </c>
      <c r="L181" s="47">
        <f t="shared" si="20"/>
        <v>3</v>
      </c>
      <c r="M181" s="21">
        <f t="shared" ca="1" si="24"/>
        <v>-1.3682827978903707</v>
      </c>
      <c r="N181" s="22">
        <f t="shared" ca="1" si="24"/>
        <v>-1.4207841877808005</v>
      </c>
      <c r="O181" s="22">
        <f t="shared" ca="1" si="24"/>
        <v>-0.36148767817240302</v>
      </c>
      <c r="P181" s="22">
        <f t="shared" ca="1" si="24"/>
        <v>-0.57787292365346632</v>
      </c>
      <c r="Q181" s="23">
        <f t="shared" ca="1" si="24"/>
        <v>1.3744414278377148</v>
      </c>
      <c r="R181" s="43">
        <f t="shared" si="21"/>
        <v>12</v>
      </c>
      <c r="S181" s="21">
        <f t="shared" ca="1" si="25"/>
        <v>1.6855897800989401</v>
      </c>
      <c r="T181" s="22">
        <f t="shared" ca="1" si="25"/>
        <v>0.91365904724561442</v>
      </c>
      <c r="U181" s="22">
        <f t="shared" ca="1" si="25"/>
        <v>0.70570798371005616</v>
      </c>
      <c r="V181" s="22">
        <f t="shared" ca="1" si="25"/>
        <v>0.19102196953193859</v>
      </c>
      <c r="W181" s="23">
        <f t="shared" ca="1" si="25"/>
        <v>0.42586950991323053</v>
      </c>
      <c r="X181" s="54">
        <f t="shared" ca="1" si="22"/>
        <v>-3.3846342949954851</v>
      </c>
      <c r="Y181" s="54">
        <f t="shared" ca="1" si="23"/>
        <v>70.302092260814447</v>
      </c>
      <c r="Z181" s="52"/>
    </row>
    <row r="182" spans="9:26" x14ac:dyDescent="0.2">
      <c r="I182" s="19">
        <v>211</v>
      </c>
      <c r="J182" s="20">
        <v>197</v>
      </c>
      <c r="K182" s="60">
        <v>3</v>
      </c>
      <c r="L182" s="47">
        <f t="shared" si="20"/>
        <v>4</v>
      </c>
      <c r="M182" s="21">
        <f t="shared" ca="1" si="24"/>
        <v>-1.1586347585275487</v>
      </c>
      <c r="N182" s="22">
        <f t="shared" ca="1" si="24"/>
        <v>-0.48838713451138616</v>
      </c>
      <c r="O182" s="22">
        <f t="shared" ca="1" si="24"/>
        <v>-1.8114347918122073</v>
      </c>
      <c r="P182" s="22">
        <f t="shared" ca="1" si="24"/>
        <v>-0.37383911576397333</v>
      </c>
      <c r="Q182" s="23">
        <f t="shared" ca="1" si="24"/>
        <v>-3.8382091788599498E-2</v>
      </c>
      <c r="R182" s="43">
        <f t="shared" si="21"/>
        <v>12</v>
      </c>
      <c r="S182" s="21">
        <f t="shared" ca="1" si="25"/>
        <v>1.6855897800989401</v>
      </c>
      <c r="T182" s="22">
        <f t="shared" ca="1" si="25"/>
        <v>0.91365904724561442</v>
      </c>
      <c r="U182" s="22">
        <f t="shared" ca="1" si="25"/>
        <v>0.70570798371005616</v>
      </c>
      <c r="V182" s="22">
        <f t="shared" ca="1" si="25"/>
        <v>0.19102196953193859</v>
      </c>
      <c r="W182" s="23">
        <f t="shared" ca="1" si="25"/>
        <v>0.42586950991323053</v>
      </c>
      <c r="X182" s="54">
        <f t="shared" ca="1" si="22"/>
        <v>-3.7653034731989345</v>
      </c>
      <c r="Y182" s="54">
        <f t="shared" ca="1" si="23"/>
        <v>45.769331084477564</v>
      </c>
      <c r="Z182" s="52"/>
    </row>
    <row r="183" spans="9:26" x14ac:dyDescent="0.2">
      <c r="I183" s="19">
        <v>212</v>
      </c>
      <c r="J183" s="20">
        <v>197</v>
      </c>
      <c r="K183" s="60">
        <v>3</v>
      </c>
      <c r="L183" s="47">
        <f t="shared" si="20"/>
        <v>5</v>
      </c>
      <c r="M183" s="21">
        <f t="shared" ca="1" si="24"/>
        <v>-1.2387101772225619</v>
      </c>
      <c r="N183" s="22">
        <f t="shared" ca="1" si="24"/>
        <v>-1.1344526470907639</v>
      </c>
      <c r="O183" s="22">
        <f t="shared" ca="1" si="24"/>
        <v>-0.70660669171486745</v>
      </c>
      <c r="P183" s="22">
        <f t="shared" ca="1" si="24"/>
        <v>-1.6474634261628465</v>
      </c>
      <c r="Q183" s="23">
        <f t="shared" ca="1" si="24"/>
        <v>-7.0977633844857779E-2</v>
      </c>
      <c r="R183" s="43">
        <f t="shared" si="21"/>
        <v>12</v>
      </c>
      <c r="S183" s="21">
        <f t="shared" ca="1" si="25"/>
        <v>1.6855897800989401</v>
      </c>
      <c r="T183" s="22">
        <f t="shared" ca="1" si="25"/>
        <v>0.91365904724561442</v>
      </c>
      <c r="U183" s="22">
        <f t="shared" ca="1" si="25"/>
        <v>0.70570798371005616</v>
      </c>
      <c r="V183" s="22">
        <f t="shared" ca="1" si="25"/>
        <v>0.19102196953193859</v>
      </c>
      <c r="W183" s="23">
        <f t="shared" ca="1" si="25"/>
        <v>0.42586950991323053</v>
      </c>
      <c r="X183" s="54">
        <f t="shared" ca="1" si="22"/>
        <v>-3.968047042141015</v>
      </c>
      <c r="Y183" s="54">
        <f t="shared" ca="1" si="23"/>
        <v>48.553679581490144</v>
      </c>
      <c r="Z183" s="52"/>
    </row>
    <row r="184" spans="9:26" x14ac:dyDescent="0.2">
      <c r="I184" s="19">
        <v>293</v>
      </c>
      <c r="J184" s="20">
        <v>197</v>
      </c>
      <c r="K184" s="60">
        <v>4</v>
      </c>
      <c r="L184" s="47">
        <f t="shared" si="20"/>
        <v>6</v>
      </c>
      <c r="M184" s="21">
        <f t="shared" ca="1" si="24"/>
        <v>-1.7156837202393831</v>
      </c>
      <c r="N184" s="22">
        <f t="shared" ca="1" si="24"/>
        <v>-1.9528963082074877</v>
      </c>
      <c r="O184" s="22">
        <f t="shared" ca="1" si="24"/>
        <v>-0.31311151564089323</v>
      </c>
      <c r="P184" s="22">
        <f t="shared" ca="1" si="24"/>
        <v>-1.235206472822562</v>
      </c>
      <c r="Q184" s="23">
        <f t="shared" ca="1" si="24"/>
        <v>0.59206446291383741</v>
      </c>
      <c r="R184" s="43">
        <f t="shared" si="21"/>
        <v>12</v>
      </c>
      <c r="S184" s="21">
        <f t="shared" ca="1" si="25"/>
        <v>1.6855897800989401</v>
      </c>
      <c r="T184" s="22">
        <f t="shared" ca="1" si="25"/>
        <v>0.91365904724561442</v>
      </c>
      <c r="U184" s="22">
        <f t="shared" ca="1" si="25"/>
        <v>0.70570798371005616</v>
      </c>
      <c r="V184" s="22">
        <f t="shared" ca="1" si="25"/>
        <v>0.19102196953193859</v>
      </c>
      <c r="W184" s="23">
        <f t="shared" ca="1" si="25"/>
        <v>0.42586950991323053</v>
      </c>
      <c r="X184" s="54">
        <f t="shared" ca="1" si="22"/>
        <v>-4.8809949919823072</v>
      </c>
      <c r="Y184" s="54">
        <f t="shared" ca="1" si="23"/>
        <v>78.872072047614822</v>
      </c>
      <c r="Z184" s="52"/>
    </row>
    <row r="185" spans="9:26" x14ac:dyDescent="0.2">
      <c r="I185" s="19">
        <v>310</v>
      </c>
      <c r="J185" s="20">
        <v>197</v>
      </c>
      <c r="K185" s="60">
        <v>4.5</v>
      </c>
      <c r="L185" s="47">
        <f t="shared" si="20"/>
        <v>7</v>
      </c>
      <c r="M185" s="21">
        <f t="shared" ca="1" si="24"/>
        <v>-8.268519042997724E-2</v>
      </c>
      <c r="N185" s="22">
        <f t="shared" ca="1" si="24"/>
        <v>-0.16655730501699706</v>
      </c>
      <c r="O185" s="22">
        <f t="shared" ca="1" si="24"/>
        <v>-1.0925623091948855</v>
      </c>
      <c r="P185" s="22">
        <f t="shared" ca="1" si="24"/>
        <v>-1.627300000183399</v>
      </c>
      <c r="Q185" s="23">
        <f t="shared" ca="1" si="24"/>
        <v>-0.92230216046750724</v>
      </c>
      <c r="R185" s="43">
        <f t="shared" si="21"/>
        <v>12</v>
      </c>
      <c r="S185" s="21">
        <f t="shared" ca="1" si="25"/>
        <v>1.6855897800989401</v>
      </c>
      <c r="T185" s="22">
        <f t="shared" ca="1" si="25"/>
        <v>0.91365904724561442</v>
      </c>
      <c r="U185" s="22">
        <f t="shared" ca="1" si="25"/>
        <v>0.70570798371005616</v>
      </c>
      <c r="V185" s="22">
        <f t="shared" ca="1" si="25"/>
        <v>0.19102196953193859</v>
      </c>
      <c r="W185" s="23">
        <f t="shared" ca="1" si="25"/>
        <v>0.42586950991323053</v>
      </c>
      <c r="X185" s="54">
        <f t="shared" ca="1" si="22"/>
        <v>-1.7662102649920248</v>
      </c>
      <c r="Y185" s="54">
        <f t="shared" ca="1" si="23"/>
        <v>39.265391085091423</v>
      </c>
      <c r="Z185" s="52"/>
    </row>
    <row r="186" spans="9:26" x14ac:dyDescent="0.2">
      <c r="I186" s="19">
        <v>379</v>
      </c>
      <c r="J186" s="20">
        <v>197</v>
      </c>
      <c r="K186" s="60">
        <v>3</v>
      </c>
      <c r="L186" s="47">
        <f t="shared" si="20"/>
        <v>8</v>
      </c>
      <c r="M186" s="21">
        <f t="shared" ca="1" si="24"/>
        <v>-1.3608185114716582</v>
      </c>
      <c r="N186" s="22">
        <f t="shared" ca="1" si="24"/>
        <v>-0.1265345657550061</v>
      </c>
      <c r="O186" s="22">
        <f t="shared" ca="1" si="24"/>
        <v>-1.5108423603157008</v>
      </c>
      <c r="P186" s="22">
        <f t="shared" ca="1" si="24"/>
        <v>-0.56130035283859914</v>
      </c>
      <c r="Q186" s="23">
        <f t="shared" ca="1" si="24"/>
        <v>9.5641140918142506E-2</v>
      </c>
      <c r="R186" s="43">
        <f t="shared" si="21"/>
        <v>12</v>
      </c>
      <c r="S186" s="21">
        <f t="shared" ca="1" si="25"/>
        <v>1.6855897800989401</v>
      </c>
      <c r="T186" s="22">
        <f t="shared" ca="1" si="25"/>
        <v>0.91365904724561442</v>
      </c>
      <c r="U186" s="22">
        <f t="shared" ca="1" si="25"/>
        <v>0.70570798371005616</v>
      </c>
      <c r="V186" s="22">
        <f t="shared" ca="1" si="25"/>
        <v>0.19102196953193859</v>
      </c>
      <c r="W186" s="23">
        <f t="shared" ca="1" si="25"/>
        <v>0.42586950991323053</v>
      </c>
      <c r="X186" s="54">
        <f t="shared" ca="1" si="22"/>
        <v>-3.5420947951874213</v>
      </c>
      <c r="Y186" s="54">
        <f t="shared" ca="1" si="23"/>
        <v>42.799004309218347</v>
      </c>
      <c r="Z186" s="52"/>
    </row>
    <row r="187" spans="9:26" x14ac:dyDescent="0.2">
      <c r="I187" s="19">
        <v>451</v>
      </c>
      <c r="J187" s="20">
        <v>197</v>
      </c>
      <c r="K187" s="60">
        <v>4</v>
      </c>
      <c r="L187" s="47">
        <f t="shared" si="20"/>
        <v>9</v>
      </c>
      <c r="M187" s="21">
        <f t="shared" ca="1" si="24"/>
        <v>-0.7483699729663742</v>
      </c>
      <c r="N187" s="22">
        <f t="shared" ca="1" si="24"/>
        <v>-1.5988690626360003</v>
      </c>
      <c r="O187" s="22">
        <f t="shared" ca="1" si="24"/>
        <v>-0.7659145664578888</v>
      </c>
      <c r="P187" s="22">
        <f t="shared" ca="1" si="24"/>
        <v>-1.090032698774305</v>
      </c>
      <c r="Q187" s="23">
        <f t="shared" ca="1" si="24"/>
        <v>1.1270412591502561</v>
      </c>
      <c r="R187" s="43">
        <f t="shared" si="21"/>
        <v>12</v>
      </c>
      <c r="S187" s="21">
        <f t="shared" ca="1" si="25"/>
        <v>1.6855897800989401</v>
      </c>
      <c r="T187" s="22">
        <f t="shared" ca="1" si="25"/>
        <v>0.91365904724561442</v>
      </c>
      <c r="U187" s="22">
        <f t="shared" ca="1" si="25"/>
        <v>0.70570798371005616</v>
      </c>
      <c r="V187" s="22">
        <f t="shared" ca="1" si="25"/>
        <v>0.19102196953193859</v>
      </c>
      <c r="W187" s="23">
        <f t="shared" ca="1" si="25"/>
        <v>0.42586950991323053</v>
      </c>
      <c r="X187" s="54">
        <f t="shared" ca="1" si="22"/>
        <v>-2.9910256712804673</v>
      </c>
      <c r="Y187" s="54">
        <f t="shared" ca="1" si="23"/>
        <v>48.874439936502505</v>
      </c>
      <c r="Z187" s="52"/>
    </row>
    <row r="188" spans="9:26" x14ac:dyDescent="0.2">
      <c r="I188" s="19">
        <v>467</v>
      </c>
      <c r="J188" s="20">
        <v>197</v>
      </c>
      <c r="K188" s="60">
        <v>3</v>
      </c>
      <c r="L188" s="47">
        <f t="shared" si="20"/>
        <v>10</v>
      </c>
      <c r="M188" s="21">
        <f t="shared" ca="1" si="24"/>
        <v>-0.77993809087190291</v>
      </c>
      <c r="N188" s="22">
        <f t="shared" ca="1" si="24"/>
        <v>-0.95828817837509628</v>
      </c>
      <c r="O188" s="22">
        <f t="shared" ca="1" si="24"/>
        <v>-0.32655165986224555</v>
      </c>
      <c r="P188" s="22">
        <f t="shared" ca="1" si="24"/>
        <v>-0.26759534078170666</v>
      </c>
      <c r="Q188" s="23">
        <f t="shared" ca="1" si="24"/>
        <v>1.0642375458193034</v>
      </c>
      <c r="R188" s="43">
        <f t="shared" si="21"/>
        <v>12</v>
      </c>
      <c r="S188" s="21">
        <f t="shared" ca="1" si="25"/>
        <v>1.6855897800989401</v>
      </c>
      <c r="T188" s="22">
        <f t="shared" ca="1" si="25"/>
        <v>0.91365904724561442</v>
      </c>
      <c r="U188" s="22">
        <f t="shared" ca="1" si="25"/>
        <v>0.70570798371005616</v>
      </c>
      <c r="V188" s="22">
        <f t="shared" ca="1" si="25"/>
        <v>0.19102196953193859</v>
      </c>
      <c r="W188" s="23">
        <f t="shared" ca="1" si="25"/>
        <v>0.42586950991323053</v>
      </c>
      <c r="X188" s="54">
        <f t="shared" ca="1" si="22"/>
        <v>-2.0185447195474078</v>
      </c>
      <c r="Y188" s="54">
        <f t="shared" ca="1" si="23"/>
        <v>25.18579110209717</v>
      </c>
      <c r="Z188" s="52"/>
    </row>
    <row r="189" spans="9:26" x14ac:dyDescent="0.2">
      <c r="I189" s="19">
        <v>508</v>
      </c>
      <c r="J189" s="20">
        <v>197</v>
      </c>
      <c r="K189" s="60">
        <v>3</v>
      </c>
      <c r="L189" s="47">
        <f t="shared" si="20"/>
        <v>11</v>
      </c>
      <c r="M189" s="21">
        <f t="shared" ca="1" si="24"/>
        <v>-1.446109809422047</v>
      </c>
      <c r="N189" s="22">
        <f t="shared" ca="1" si="24"/>
        <v>-0.25942242523724546</v>
      </c>
      <c r="O189" s="22">
        <f t="shared" ca="1" si="24"/>
        <v>-1.1296117836371236</v>
      </c>
      <c r="P189" s="22">
        <f t="shared" ca="1" si="24"/>
        <v>-0.60389822849344399</v>
      </c>
      <c r="Q189" s="23">
        <f t="shared" ca="1" si="24"/>
        <v>1.6145583365011373</v>
      </c>
      <c r="R189" s="43">
        <f t="shared" si="21"/>
        <v>12</v>
      </c>
      <c r="S189" s="21">
        <f t="shared" ca="1" si="25"/>
        <v>1.6855897800989401</v>
      </c>
      <c r="T189" s="22">
        <f t="shared" ca="1" si="25"/>
        <v>0.91365904724561442</v>
      </c>
      <c r="U189" s="22">
        <f t="shared" ca="1" si="25"/>
        <v>0.70570798371005616</v>
      </c>
      <c r="V189" s="22">
        <f t="shared" ca="1" si="25"/>
        <v>0.19102196953193859</v>
      </c>
      <c r="W189" s="23">
        <f t="shared" ca="1" si="25"/>
        <v>0.42586950991323053</v>
      </c>
      <c r="X189" s="54">
        <f t="shared" ca="1" si="22"/>
        <v>-2.8995142772563174</v>
      </c>
      <c r="Y189" s="54">
        <f t="shared" ca="1" si="23"/>
        <v>34.804268707551131</v>
      </c>
      <c r="Z189" s="52"/>
    </row>
    <row r="190" spans="9:26" x14ac:dyDescent="0.2">
      <c r="I190" s="19">
        <v>546</v>
      </c>
      <c r="J190" s="20">
        <v>197</v>
      </c>
      <c r="K190" s="60">
        <v>3.5</v>
      </c>
      <c r="L190" s="47">
        <f t="shared" si="20"/>
        <v>12</v>
      </c>
      <c r="M190" s="21">
        <f t="shared" ca="1" si="24"/>
        <v>-0.1825841059876927</v>
      </c>
      <c r="N190" s="22">
        <f t="shared" ca="1" si="24"/>
        <v>-0.22972853452733033</v>
      </c>
      <c r="O190" s="22">
        <f t="shared" ca="1" si="24"/>
        <v>-1.0263579627582851</v>
      </c>
      <c r="P190" s="22">
        <f t="shared" ca="1" si="24"/>
        <v>-0.7230433521887627</v>
      </c>
      <c r="Q190" s="23">
        <f t="shared" ca="1" si="24"/>
        <v>-0.4529974644050126</v>
      </c>
      <c r="R190" s="43">
        <f t="shared" si="21"/>
        <v>12</v>
      </c>
      <c r="S190" s="21">
        <f t="shared" ca="1" si="25"/>
        <v>1.6855897800989401</v>
      </c>
      <c r="T190" s="22">
        <f t="shared" ca="1" si="25"/>
        <v>0.91365904724561442</v>
      </c>
      <c r="U190" s="22">
        <f t="shared" ca="1" si="25"/>
        <v>0.70570798371005616</v>
      </c>
      <c r="V190" s="22">
        <f t="shared" ca="1" si="25"/>
        <v>0.19102196953193859</v>
      </c>
      <c r="W190" s="23">
        <f t="shared" ca="1" si="25"/>
        <v>0.42586950991323053</v>
      </c>
      <c r="X190" s="54">
        <f t="shared" ca="1" si="22"/>
        <v>-1.5729994388558102</v>
      </c>
      <c r="Y190" s="54">
        <f t="shared" ca="1" si="23"/>
        <v>25.735323306631361</v>
      </c>
      <c r="Z190" s="52"/>
    </row>
    <row r="191" spans="9:26" x14ac:dyDescent="0.2">
      <c r="I191" s="19">
        <v>563</v>
      </c>
      <c r="J191" s="20">
        <v>197</v>
      </c>
      <c r="K191" s="60">
        <v>3</v>
      </c>
      <c r="L191" s="47">
        <f t="shared" si="20"/>
        <v>13</v>
      </c>
      <c r="M191" s="21">
        <f t="shared" ca="1" si="24"/>
        <v>-1.5376092197959297</v>
      </c>
      <c r="N191" s="22">
        <f t="shared" ca="1" si="24"/>
        <v>-1.2493286904461376</v>
      </c>
      <c r="O191" s="22">
        <f t="shared" ca="1" si="24"/>
        <v>-0.30465286188814056</v>
      </c>
      <c r="P191" s="22">
        <f t="shared" ca="1" si="24"/>
        <v>-0.16315234614508256</v>
      </c>
      <c r="Q191" s="23">
        <f t="shared" ca="1" si="24"/>
        <v>0.85844498938005764</v>
      </c>
      <c r="R191" s="43">
        <f t="shared" si="21"/>
        <v>12</v>
      </c>
      <c r="S191" s="21">
        <f t="shared" ca="1" si="25"/>
        <v>1.6855897800989401</v>
      </c>
      <c r="T191" s="22">
        <f t="shared" ca="1" si="25"/>
        <v>0.91365904724561442</v>
      </c>
      <c r="U191" s="22">
        <f t="shared" ca="1" si="25"/>
        <v>0.70570798371005616</v>
      </c>
      <c r="V191" s="22">
        <f t="shared" ca="1" si="25"/>
        <v>0.19102196953193859</v>
      </c>
      <c r="W191" s="23">
        <f t="shared" ca="1" si="25"/>
        <v>0.42586950991323053</v>
      </c>
      <c r="X191" s="54">
        <f t="shared" ca="1" si="22"/>
        <v>-3.6138149401577682</v>
      </c>
      <c r="Y191" s="54">
        <f t="shared" ca="1" si="23"/>
        <v>43.742548062654102</v>
      </c>
      <c r="Z191" s="52"/>
    </row>
    <row r="192" spans="9:26" x14ac:dyDescent="0.2">
      <c r="I192" s="19">
        <v>579</v>
      </c>
      <c r="J192" s="20">
        <v>197</v>
      </c>
      <c r="K192" s="60">
        <v>3</v>
      </c>
      <c r="L192" s="47">
        <f t="shared" si="20"/>
        <v>14</v>
      </c>
      <c r="M192" s="21">
        <f t="shared" ca="1" si="24"/>
        <v>-1.3149796894794139</v>
      </c>
      <c r="N192" s="22">
        <f t="shared" ca="1" si="24"/>
        <v>-0.15306948397267606</v>
      </c>
      <c r="O192" s="22">
        <f t="shared" ca="1" si="24"/>
        <v>-0.87192387964155782</v>
      </c>
      <c r="P192" s="22">
        <f t="shared" ca="1" si="24"/>
        <v>-1.4316080394372648</v>
      </c>
      <c r="Q192" s="23">
        <f t="shared" ca="1" si="24"/>
        <v>0.40611335141522809</v>
      </c>
      <c r="R192" s="43">
        <f t="shared" si="21"/>
        <v>12</v>
      </c>
      <c r="S192" s="21">
        <f t="shared" ca="1" si="25"/>
        <v>1.6855897800989401</v>
      </c>
      <c r="T192" s="22">
        <f t="shared" ca="1" si="25"/>
        <v>0.91365904724561442</v>
      </c>
      <c r="U192" s="22">
        <f t="shared" ca="1" si="25"/>
        <v>0.70570798371005616</v>
      </c>
      <c r="V192" s="22">
        <f t="shared" ca="1" si="25"/>
        <v>0.19102196953193859</v>
      </c>
      <c r="W192" s="23">
        <f t="shared" ca="1" si="25"/>
        <v>0.42586950991323053</v>
      </c>
      <c r="X192" s="54">
        <f t="shared" ca="1" si="22"/>
        <v>-3.0722105809181652</v>
      </c>
      <c r="Y192" s="54">
        <f t="shared" ca="1" si="23"/>
        <v>36.87174133901452</v>
      </c>
      <c r="Z192" s="52"/>
    </row>
    <row r="193" spans="9:26" x14ac:dyDescent="0.2">
      <c r="I193" s="19">
        <v>623</v>
      </c>
      <c r="J193" s="20">
        <v>197</v>
      </c>
      <c r="K193" s="60">
        <v>5</v>
      </c>
      <c r="L193" s="47">
        <f t="shared" si="20"/>
        <v>15</v>
      </c>
      <c r="M193" s="21">
        <f t="shared" ca="1" si="24"/>
        <v>-0.77737044988019766</v>
      </c>
      <c r="N193" s="22">
        <f t="shared" ca="1" si="24"/>
        <v>-1.7120954990696651</v>
      </c>
      <c r="O193" s="22">
        <f t="shared" ca="1" si="24"/>
        <v>-0.34157797109837618</v>
      </c>
      <c r="P193" s="22">
        <f t="shared" ca="1" si="24"/>
        <v>-0.5586524692132957</v>
      </c>
      <c r="Q193" s="23">
        <f t="shared" ca="1" si="24"/>
        <v>3.3507909915018668</v>
      </c>
      <c r="R193" s="43">
        <f t="shared" si="21"/>
        <v>12</v>
      </c>
      <c r="S193" s="21">
        <f t="shared" ca="1" si="25"/>
        <v>1.6855897800989401</v>
      </c>
      <c r="T193" s="22">
        <f t="shared" ca="1" si="25"/>
        <v>0.91365904724561442</v>
      </c>
      <c r="U193" s="22">
        <f t="shared" ca="1" si="25"/>
        <v>0.70570798371005616</v>
      </c>
      <c r="V193" s="22">
        <f t="shared" ca="1" si="25"/>
        <v>0.19102196953193859</v>
      </c>
      <c r="W193" s="23">
        <f t="shared" ca="1" si="25"/>
        <v>0.42586950991323053</v>
      </c>
      <c r="X193" s="54">
        <f t="shared" ca="1" si="22"/>
        <v>-1.7953687069865152</v>
      </c>
      <c r="Y193" s="54">
        <f t="shared" ca="1" si="23"/>
        <v>46.177035863891589</v>
      </c>
      <c r="Z193" s="52"/>
    </row>
    <row r="194" spans="9:26" x14ac:dyDescent="0.2">
      <c r="I194" s="19">
        <v>14</v>
      </c>
      <c r="J194" s="20">
        <v>402</v>
      </c>
      <c r="K194" s="60">
        <v>5</v>
      </c>
      <c r="L194" s="47">
        <f t="shared" si="20"/>
        <v>1</v>
      </c>
      <c r="M194" s="21">
        <f t="shared" ca="1" si="24"/>
        <v>-0.1513892925109166</v>
      </c>
      <c r="N194" s="22">
        <f t="shared" ca="1" si="24"/>
        <v>-0.88006943352712397</v>
      </c>
      <c r="O194" s="22">
        <f t="shared" ca="1" si="24"/>
        <v>-0.83654898936845079</v>
      </c>
      <c r="P194" s="22">
        <f t="shared" ca="1" si="24"/>
        <v>-1.7541053767403869</v>
      </c>
      <c r="Q194" s="23">
        <f t="shared" ca="1" si="24"/>
        <v>1.9399516630386164</v>
      </c>
      <c r="R194" s="43">
        <f t="shared" si="21"/>
        <v>13</v>
      </c>
      <c r="S194" s="21">
        <f t="shared" ca="1" si="25"/>
        <v>-1.162066312825117</v>
      </c>
      <c r="T194" s="22">
        <f t="shared" ca="1" si="25"/>
        <v>1.9312377383805577</v>
      </c>
      <c r="U194" s="22">
        <f t="shared" ca="1" si="25"/>
        <v>0.98987183024831571</v>
      </c>
      <c r="V194" s="22">
        <f t="shared" ca="1" si="25"/>
        <v>1.3949277383381824</v>
      </c>
      <c r="W194" s="23">
        <f t="shared" ca="1" si="25"/>
        <v>1.1101059889746769</v>
      </c>
      <c r="X194" s="54">
        <f t="shared" ca="1" si="22"/>
        <v>-2.645073471194705</v>
      </c>
      <c r="Y194" s="54">
        <f t="shared" ca="1" si="23"/>
        <v>58.44714837996505</v>
      </c>
      <c r="Z194" s="52"/>
    </row>
    <row r="195" spans="9:26" x14ac:dyDescent="0.2">
      <c r="I195" s="19">
        <v>29</v>
      </c>
      <c r="J195" s="20">
        <v>402</v>
      </c>
      <c r="K195" s="60">
        <v>3</v>
      </c>
      <c r="L195" s="47">
        <f t="shared" si="20"/>
        <v>2</v>
      </c>
      <c r="M195" s="21">
        <f t="shared" ca="1" si="24"/>
        <v>-0.40864194276818222</v>
      </c>
      <c r="N195" s="22">
        <f t="shared" ca="1" si="24"/>
        <v>-1.7002514525169874</v>
      </c>
      <c r="O195" s="22">
        <f t="shared" ca="1" si="24"/>
        <v>-0.2567547103136183</v>
      </c>
      <c r="P195" s="22">
        <f t="shared" ca="1" si="24"/>
        <v>-0.37966121863097313</v>
      </c>
      <c r="Q195" s="23">
        <f t="shared" ca="1" si="24"/>
        <v>0.90870269602491138</v>
      </c>
      <c r="R195" s="43">
        <f t="shared" si="21"/>
        <v>13</v>
      </c>
      <c r="S195" s="21">
        <f t="shared" ca="1" si="25"/>
        <v>-1.162066312825117</v>
      </c>
      <c r="T195" s="22">
        <f t="shared" ca="1" si="25"/>
        <v>1.9312377383805577</v>
      </c>
      <c r="U195" s="22">
        <f t="shared" ca="1" si="25"/>
        <v>0.98987183024831571</v>
      </c>
      <c r="V195" s="22">
        <f t="shared" ca="1" si="25"/>
        <v>1.3949277383381824</v>
      </c>
      <c r="W195" s="23">
        <f t="shared" ca="1" si="25"/>
        <v>1.1101059889746769</v>
      </c>
      <c r="X195" s="54">
        <f t="shared" ca="1" si="22"/>
        <v>-2.5837186491468005</v>
      </c>
      <c r="Y195" s="54">
        <f t="shared" ca="1" si="23"/>
        <v>31.177913952829769</v>
      </c>
      <c r="Z195" s="52"/>
    </row>
    <row r="196" spans="9:26" x14ac:dyDescent="0.2">
      <c r="I196" s="19">
        <v>72</v>
      </c>
      <c r="J196" s="20">
        <v>402</v>
      </c>
      <c r="K196" s="60">
        <v>4.5</v>
      </c>
      <c r="L196" s="47">
        <f t="shared" ref="L196:L208" si="26">MATCH(I196,$B$4:$B$18)</f>
        <v>3</v>
      </c>
      <c r="M196" s="21">
        <f t="shared" ca="1" si="24"/>
        <v>-1.3682827978903707</v>
      </c>
      <c r="N196" s="22">
        <f t="shared" ca="1" si="24"/>
        <v>-1.4207841877808005</v>
      </c>
      <c r="O196" s="22">
        <f t="shared" ca="1" si="24"/>
        <v>-0.36148767817240302</v>
      </c>
      <c r="P196" s="22">
        <f t="shared" ca="1" si="24"/>
        <v>-0.57787292365346632</v>
      </c>
      <c r="Q196" s="23">
        <f t="shared" ca="1" si="24"/>
        <v>1.3744414278377148</v>
      </c>
      <c r="R196" s="43">
        <f t="shared" ref="R196:R208" si="27">MATCH(J196,$B$22:$B$36)</f>
        <v>13</v>
      </c>
      <c r="S196" s="21">
        <f t="shared" ca="1" si="25"/>
        <v>-1.162066312825117</v>
      </c>
      <c r="T196" s="22">
        <f t="shared" ca="1" si="25"/>
        <v>1.9312377383805577</v>
      </c>
      <c r="U196" s="22">
        <f t="shared" ca="1" si="25"/>
        <v>0.98987183024831571</v>
      </c>
      <c r="V196" s="22">
        <f t="shared" ca="1" si="25"/>
        <v>1.3949277383381824</v>
      </c>
      <c r="W196" s="23">
        <f t="shared" ca="1" si="25"/>
        <v>1.1101059889746769</v>
      </c>
      <c r="X196" s="54">
        <f t="shared" ref="X196:X208" ca="1" si="28">SUMPRODUCT(M196:Q196,S196:W196)</f>
        <v>-0.79197847519613296</v>
      </c>
      <c r="Y196" s="54">
        <f t="shared" ref="Y196:Y208" ca="1" si="29">(K196-X196)^2</f>
        <v>28.005036181939193</v>
      </c>
      <c r="Z196" s="52"/>
    </row>
    <row r="197" spans="9:26" x14ac:dyDescent="0.2">
      <c r="I197" s="19">
        <v>211</v>
      </c>
      <c r="J197" s="20">
        <v>402</v>
      </c>
      <c r="K197" s="60">
        <v>5</v>
      </c>
      <c r="L197" s="47">
        <f t="shared" si="26"/>
        <v>4</v>
      </c>
      <c r="M197" s="21">
        <f t="shared" ca="1" si="24"/>
        <v>-1.1586347585275487</v>
      </c>
      <c r="N197" s="22">
        <f t="shared" ca="1" si="24"/>
        <v>-0.48838713451138616</v>
      </c>
      <c r="O197" s="22">
        <f t="shared" ca="1" si="24"/>
        <v>-1.8114347918122073</v>
      </c>
      <c r="P197" s="22">
        <f t="shared" ca="1" si="24"/>
        <v>-0.37383911576397333</v>
      </c>
      <c r="Q197" s="23">
        <f t="shared" ca="1" si="24"/>
        <v>-3.8382091788599498E-2</v>
      </c>
      <c r="R197" s="43">
        <f t="shared" si="27"/>
        <v>13</v>
      </c>
      <c r="S197" s="21">
        <f t="shared" ca="1" si="25"/>
        <v>-1.162066312825117</v>
      </c>
      <c r="T197" s="22">
        <f t="shared" ca="1" si="25"/>
        <v>1.9312377383805577</v>
      </c>
      <c r="U197" s="22">
        <f t="shared" ca="1" si="25"/>
        <v>0.98987183024831571</v>
      </c>
      <c r="V197" s="22">
        <f t="shared" ca="1" si="25"/>
        <v>1.3949277383381824</v>
      </c>
      <c r="W197" s="23">
        <f t="shared" ca="1" si="25"/>
        <v>1.1101059889746769</v>
      </c>
      <c r="X197" s="54">
        <f t="shared" ca="1" si="28"/>
        <v>-1.9539562583203143</v>
      </c>
      <c r="Y197" s="54">
        <f t="shared" ca="1" si="29"/>
        <v>48.357507642632264</v>
      </c>
      <c r="Z197" s="52"/>
    </row>
    <row r="198" spans="9:26" x14ac:dyDescent="0.2">
      <c r="I198" s="19">
        <v>212</v>
      </c>
      <c r="J198" s="20">
        <v>402</v>
      </c>
      <c r="K198" s="60">
        <v>4</v>
      </c>
      <c r="L198" s="47">
        <f t="shared" si="26"/>
        <v>5</v>
      </c>
      <c r="M198" s="21">
        <f t="shared" ca="1" si="24"/>
        <v>-1.2387101772225619</v>
      </c>
      <c r="N198" s="22">
        <f t="shared" ca="1" si="24"/>
        <v>-1.1344526470907639</v>
      </c>
      <c r="O198" s="22">
        <f t="shared" ca="1" si="24"/>
        <v>-0.70660669171486745</v>
      </c>
      <c r="P198" s="22">
        <f t="shared" ca="1" si="24"/>
        <v>-1.6474634261628465</v>
      </c>
      <c r="Q198" s="23">
        <f t="shared" ca="1" si="24"/>
        <v>-7.0977633844857779E-2</v>
      </c>
      <c r="R198" s="43">
        <f t="shared" si="27"/>
        <v>13</v>
      </c>
      <c r="S198" s="21">
        <f t="shared" ca="1" si="25"/>
        <v>-1.162066312825117</v>
      </c>
      <c r="T198" s="22">
        <f t="shared" ca="1" si="25"/>
        <v>1.9312377383805577</v>
      </c>
      <c r="U198" s="22">
        <f t="shared" ca="1" si="25"/>
        <v>0.98987183024831571</v>
      </c>
      <c r="V198" s="22">
        <f t="shared" ca="1" si="25"/>
        <v>1.3949277383381824</v>
      </c>
      <c r="W198" s="23">
        <f t="shared" ca="1" si="25"/>
        <v>1.1101059889746769</v>
      </c>
      <c r="X198" s="54">
        <f t="shared" ca="1" si="28"/>
        <v>-3.8277695828235783</v>
      </c>
      <c r="Y198" s="54">
        <f t="shared" ca="1" si="29"/>
        <v>61.273976641778006</v>
      </c>
      <c r="Z198" s="52"/>
    </row>
    <row r="199" spans="9:26" x14ac:dyDescent="0.2">
      <c r="I199" s="19">
        <v>293</v>
      </c>
      <c r="J199" s="20">
        <v>402</v>
      </c>
      <c r="K199" s="60">
        <v>4.5</v>
      </c>
      <c r="L199" s="47">
        <f t="shared" si="26"/>
        <v>6</v>
      </c>
      <c r="M199" s="21">
        <f t="shared" ca="1" si="24"/>
        <v>-1.7156837202393831</v>
      </c>
      <c r="N199" s="22">
        <f t="shared" ca="1" si="24"/>
        <v>-1.9528963082074877</v>
      </c>
      <c r="O199" s="22">
        <f t="shared" ca="1" si="24"/>
        <v>-0.31311151564089323</v>
      </c>
      <c r="P199" s="22">
        <f t="shared" ca="1" si="24"/>
        <v>-1.235206472822562</v>
      </c>
      <c r="Q199" s="23">
        <f t="shared" ca="1" si="24"/>
        <v>0.59206446291383741</v>
      </c>
      <c r="R199" s="43">
        <f t="shared" si="27"/>
        <v>13</v>
      </c>
      <c r="S199" s="21">
        <f t="shared" ca="1" si="25"/>
        <v>-1.162066312825117</v>
      </c>
      <c r="T199" s="22">
        <f t="shared" ca="1" si="25"/>
        <v>1.9312377383805577</v>
      </c>
      <c r="U199" s="22">
        <f t="shared" ca="1" si="25"/>
        <v>0.98987183024831571</v>
      </c>
      <c r="V199" s="22">
        <f t="shared" ca="1" si="25"/>
        <v>1.3949277383381824</v>
      </c>
      <c r="W199" s="23">
        <f t="shared" ca="1" si="25"/>
        <v>1.1101059889746769</v>
      </c>
      <c r="X199" s="54">
        <f t="shared" ca="1" si="28"/>
        <v>-3.1534785292363181</v>
      </c>
      <c r="Y199" s="54">
        <f t="shared" ca="1" si="29"/>
        <v>58.575733597481324</v>
      </c>
      <c r="Z199" s="52"/>
    </row>
    <row r="200" spans="9:26" x14ac:dyDescent="0.2">
      <c r="I200" s="19">
        <v>310</v>
      </c>
      <c r="J200" s="20">
        <v>402</v>
      </c>
      <c r="K200" s="60">
        <v>4</v>
      </c>
      <c r="L200" s="47">
        <f t="shared" si="26"/>
        <v>7</v>
      </c>
      <c r="M200" s="21">
        <f t="shared" ca="1" si="24"/>
        <v>-8.268519042997724E-2</v>
      </c>
      <c r="N200" s="22">
        <f t="shared" ca="1" si="24"/>
        <v>-0.16655730501699706</v>
      </c>
      <c r="O200" s="22">
        <f t="shared" ca="1" si="24"/>
        <v>-1.0925623091948855</v>
      </c>
      <c r="P200" s="22">
        <f t="shared" ca="1" si="24"/>
        <v>-1.627300000183399</v>
      </c>
      <c r="Q200" s="23">
        <f t="shared" ca="1" si="24"/>
        <v>-0.92230216046750724</v>
      </c>
      <c r="R200" s="43">
        <f t="shared" si="27"/>
        <v>13</v>
      </c>
      <c r="S200" s="21">
        <f t="shared" ca="1" si="25"/>
        <v>-1.162066312825117</v>
      </c>
      <c r="T200" s="22">
        <f t="shared" ca="1" si="25"/>
        <v>1.9312377383805577</v>
      </c>
      <c r="U200" s="22">
        <f t="shared" ca="1" si="25"/>
        <v>0.98987183024831571</v>
      </c>
      <c r="V200" s="22">
        <f t="shared" ca="1" si="25"/>
        <v>1.3949277383381824</v>
      </c>
      <c r="W200" s="23">
        <f t="shared" ca="1" si="25"/>
        <v>1.1101059889746769</v>
      </c>
      <c r="X200" s="54">
        <f t="shared" ca="1" si="28"/>
        <v>-4.6008917921794632</v>
      </c>
      <c r="Y200" s="54">
        <f t="shared" ca="1" si="29"/>
        <v>73.975339620780076</v>
      </c>
      <c r="Z200" s="52"/>
    </row>
    <row r="201" spans="9:26" x14ac:dyDescent="0.2">
      <c r="I201" s="19">
        <v>379</v>
      </c>
      <c r="J201" s="20">
        <v>402</v>
      </c>
      <c r="K201" s="60">
        <v>5</v>
      </c>
      <c r="L201" s="47">
        <f t="shared" si="26"/>
        <v>8</v>
      </c>
      <c r="M201" s="21">
        <f t="shared" ca="1" si="24"/>
        <v>-1.3608185114716582</v>
      </c>
      <c r="N201" s="22">
        <f t="shared" ca="1" si="24"/>
        <v>-0.1265345657550061</v>
      </c>
      <c r="O201" s="22">
        <f t="shared" ca="1" si="24"/>
        <v>-1.5108423603157008</v>
      </c>
      <c r="P201" s="22">
        <f t="shared" ca="1" si="24"/>
        <v>-0.56130035283859914</v>
      </c>
      <c r="Q201" s="23">
        <f t="shared" ca="1" si="24"/>
        <v>9.5641140918142506E-2</v>
      </c>
      <c r="R201" s="43">
        <f t="shared" si="27"/>
        <v>13</v>
      </c>
      <c r="S201" s="21">
        <f t="shared" ca="1" si="25"/>
        <v>-1.162066312825117</v>
      </c>
      <c r="T201" s="22">
        <f t="shared" ca="1" si="25"/>
        <v>1.9312377383805577</v>
      </c>
      <c r="U201" s="22">
        <f t="shared" ca="1" si="25"/>
        <v>0.98987183024831571</v>
      </c>
      <c r="V201" s="22">
        <f t="shared" ca="1" si="25"/>
        <v>1.3949277383381824</v>
      </c>
      <c r="W201" s="23">
        <f t="shared" ca="1" si="25"/>
        <v>1.1101059889746769</v>
      </c>
      <c r="X201" s="54">
        <f t="shared" ca="1" si="28"/>
        <v>-0.83534889935598788</v>
      </c>
      <c r="Y201" s="54">
        <f t="shared" ca="1" si="29"/>
        <v>34.051296777215136</v>
      </c>
      <c r="Z201" s="52"/>
    </row>
    <row r="202" spans="9:26" x14ac:dyDescent="0.2">
      <c r="I202" s="19">
        <v>451</v>
      </c>
      <c r="J202" s="20">
        <v>402</v>
      </c>
      <c r="K202" s="60">
        <v>2</v>
      </c>
      <c r="L202" s="47">
        <f t="shared" si="26"/>
        <v>9</v>
      </c>
      <c r="M202" s="21">
        <f t="shared" ca="1" si="24"/>
        <v>-0.7483699729663742</v>
      </c>
      <c r="N202" s="22">
        <f t="shared" ca="1" si="24"/>
        <v>-1.5988690626360003</v>
      </c>
      <c r="O202" s="22">
        <f t="shared" ca="1" si="24"/>
        <v>-0.7659145664578888</v>
      </c>
      <c r="P202" s="22">
        <f t="shared" ca="1" si="24"/>
        <v>-1.090032698774305</v>
      </c>
      <c r="Q202" s="23">
        <f t="shared" ca="1" si="24"/>
        <v>1.1270412591502561</v>
      </c>
      <c r="R202" s="43">
        <f t="shared" si="27"/>
        <v>13</v>
      </c>
      <c r="S202" s="21">
        <f t="shared" ca="1" si="25"/>
        <v>-1.162066312825117</v>
      </c>
      <c r="T202" s="22">
        <f t="shared" ca="1" si="25"/>
        <v>1.9312377383805577</v>
      </c>
      <c r="U202" s="22">
        <f t="shared" ca="1" si="25"/>
        <v>0.98987183024831571</v>
      </c>
      <c r="V202" s="22">
        <f t="shared" ca="1" si="25"/>
        <v>1.3949277383381824</v>
      </c>
      <c r="W202" s="23">
        <f t="shared" ca="1" si="25"/>
        <v>1.1101059889746769</v>
      </c>
      <c r="X202" s="54">
        <f t="shared" ca="1" si="28"/>
        <v>-3.2456795867028867</v>
      </c>
      <c r="Y202" s="54">
        <f t="shared" ca="1" si="29"/>
        <v>27.517154326351363</v>
      </c>
      <c r="Z202" s="52"/>
    </row>
    <row r="203" spans="9:26" x14ac:dyDescent="0.2">
      <c r="I203" s="19">
        <v>467</v>
      </c>
      <c r="J203" s="20">
        <v>402</v>
      </c>
      <c r="K203" s="60">
        <v>3</v>
      </c>
      <c r="L203" s="47">
        <f t="shared" si="26"/>
        <v>10</v>
      </c>
      <c r="M203" s="21">
        <f t="shared" ca="1" si="24"/>
        <v>-0.77993809087190291</v>
      </c>
      <c r="N203" s="22">
        <f t="shared" ca="1" si="24"/>
        <v>-0.95828817837509628</v>
      </c>
      <c r="O203" s="22">
        <f t="shared" ca="1" si="24"/>
        <v>-0.32655165986224555</v>
      </c>
      <c r="P203" s="22">
        <f t="shared" ca="1" si="24"/>
        <v>-0.26759534078170666</v>
      </c>
      <c r="Q203" s="23">
        <f t="shared" ca="1" si="24"/>
        <v>1.0642375458193034</v>
      </c>
      <c r="R203" s="43">
        <f t="shared" si="27"/>
        <v>13</v>
      </c>
      <c r="S203" s="21">
        <f t="shared" ca="1" si="25"/>
        <v>-1.162066312825117</v>
      </c>
      <c r="T203" s="22">
        <f t="shared" ca="1" si="25"/>
        <v>1.9312377383805577</v>
      </c>
      <c r="U203" s="22">
        <f t="shared" ca="1" si="25"/>
        <v>0.98987183024831571</v>
      </c>
      <c r="V203" s="22">
        <f t="shared" ca="1" si="25"/>
        <v>1.3949277383381824</v>
      </c>
      <c r="W203" s="23">
        <f t="shared" ca="1" si="25"/>
        <v>1.1101059889746769</v>
      </c>
      <c r="X203" s="54">
        <f t="shared" ca="1" si="28"/>
        <v>-0.45944649224977896</v>
      </c>
      <c r="Y203" s="54">
        <f t="shared" ca="1" si="29"/>
        <v>11.967770032739299</v>
      </c>
      <c r="Z203" s="52"/>
    </row>
    <row r="204" spans="9:26" x14ac:dyDescent="0.2">
      <c r="I204" s="19">
        <v>508</v>
      </c>
      <c r="J204" s="20">
        <v>402</v>
      </c>
      <c r="K204" s="60">
        <v>4.5</v>
      </c>
      <c r="L204" s="47">
        <f t="shared" si="26"/>
        <v>11</v>
      </c>
      <c r="M204" s="21">
        <f t="shared" ca="1" si="24"/>
        <v>-1.446109809422047</v>
      </c>
      <c r="N204" s="22">
        <f t="shared" ca="1" si="24"/>
        <v>-0.25942242523724546</v>
      </c>
      <c r="O204" s="22">
        <f t="shared" ca="1" si="24"/>
        <v>-1.1296117836371236</v>
      </c>
      <c r="P204" s="22">
        <f t="shared" ca="1" si="24"/>
        <v>-0.60389822849344399</v>
      </c>
      <c r="Q204" s="23">
        <f t="shared" ca="1" si="24"/>
        <v>1.6145583365011373</v>
      </c>
      <c r="R204" s="43">
        <f t="shared" si="27"/>
        <v>13</v>
      </c>
      <c r="S204" s="21">
        <f t="shared" ca="1" si="25"/>
        <v>-1.162066312825117</v>
      </c>
      <c r="T204" s="22">
        <f t="shared" ca="1" si="25"/>
        <v>1.9312377383805577</v>
      </c>
      <c r="U204" s="22">
        <f t="shared" ca="1" si="25"/>
        <v>0.98987183024831571</v>
      </c>
      <c r="V204" s="22">
        <f t="shared" ca="1" si="25"/>
        <v>1.3949277383381824</v>
      </c>
      <c r="W204" s="23">
        <f t="shared" ca="1" si="25"/>
        <v>1.1101059889746769</v>
      </c>
      <c r="X204" s="54">
        <f t="shared" ca="1" si="28"/>
        <v>1.0112347214760993</v>
      </c>
      <c r="Y204" s="54">
        <f t="shared" ca="1" si="29"/>
        <v>12.17148316863395</v>
      </c>
      <c r="Z204" s="52"/>
    </row>
    <row r="205" spans="9:26" x14ac:dyDescent="0.2">
      <c r="I205" s="19">
        <v>546</v>
      </c>
      <c r="J205" s="20">
        <v>402</v>
      </c>
      <c r="K205" s="60">
        <v>3.5</v>
      </c>
      <c r="L205" s="47">
        <f t="shared" si="26"/>
        <v>12</v>
      </c>
      <c r="M205" s="21">
        <f t="shared" ca="1" si="24"/>
        <v>-0.1825841059876927</v>
      </c>
      <c r="N205" s="22">
        <f t="shared" ca="1" si="24"/>
        <v>-0.22972853452733033</v>
      </c>
      <c r="O205" s="22">
        <f t="shared" ca="1" si="24"/>
        <v>-1.0263579627582851</v>
      </c>
      <c r="P205" s="22">
        <f t="shared" ca="1" si="24"/>
        <v>-0.7230433521887627</v>
      </c>
      <c r="Q205" s="23">
        <f t="shared" ca="1" si="24"/>
        <v>-0.4529974644050126</v>
      </c>
      <c r="R205" s="43">
        <f t="shared" si="27"/>
        <v>13</v>
      </c>
      <c r="S205" s="21">
        <f t="shared" ca="1" si="25"/>
        <v>-1.162066312825117</v>
      </c>
      <c r="T205" s="22">
        <f t="shared" ca="1" si="25"/>
        <v>1.9312377383805577</v>
      </c>
      <c r="U205" s="22">
        <f t="shared" ca="1" si="25"/>
        <v>0.98987183024831571</v>
      </c>
      <c r="V205" s="22">
        <f t="shared" ca="1" si="25"/>
        <v>1.3949277383381824</v>
      </c>
      <c r="W205" s="23">
        <f t="shared" ca="1" si="25"/>
        <v>1.1101059889746769</v>
      </c>
      <c r="X205" s="54">
        <f t="shared" ca="1" si="28"/>
        <v>-2.7589168379374058</v>
      </c>
      <c r="Y205" s="54">
        <f t="shared" ca="1" si="29"/>
        <v>39.174039984216378</v>
      </c>
      <c r="Z205" s="52"/>
    </row>
    <row r="206" spans="9:26" x14ac:dyDescent="0.2">
      <c r="I206" s="19">
        <v>563</v>
      </c>
      <c r="J206" s="20">
        <v>402</v>
      </c>
      <c r="K206" s="60">
        <v>3</v>
      </c>
      <c r="L206" s="47">
        <f t="shared" si="26"/>
        <v>13</v>
      </c>
      <c r="M206" s="21">
        <f t="shared" ca="1" si="24"/>
        <v>-1.5376092197959297</v>
      </c>
      <c r="N206" s="22">
        <f t="shared" ca="1" si="24"/>
        <v>-1.2493286904461376</v>
      </c>
      <c r="O206" s="22">
        <f t="shared" ca="1" si="24"/>
        <v>-0.30465286188814056</v>
      </c>
      <c r="P206" s="22">
        <f t="shared" ca="1" si="24"/>
        <v>-0.16315234614508256</v>
      </c>
      <c r="Q206" s="23">
        <f t="shared" ca="1" si="24"/>
        <v>0.85844498938005764</v>
      </c>
      <c r="R206" s="43">
        <f t="shared" si="27"/>
        <v>13</v>
      </c>
      <c r="S206" s="21">
        <f t="shared" ca="1" si="25"/>
        <v>-1.162066312825117</v>
      </c>
      <c r="T206" s="22">
        <f t="shared" ca="1" si="25"/>
        <v>1.9312377383805577</v>
      </c>
      <c r="U206" s="22">
        <f t="shared" ca="1" si="25"/>
        <v>0.98987183024831571</v>
      </c>
      <c r="V206" s="22">
        <f t="shared" ca="1" si="25"/>
        <v>1.3949277383381824</v>
      </c>
      <c r="W206" s="23">
        <f t="shared" ca="1" si="25"/>
        <v>1.1101059889746769</v>
      </c>
      <c r="X206" s="54">
        <f t="shared" ca="1" si="28"/>
        <v>-0.20213493330120613</v>
      </c>
      <c r="Y206" s="54">
        <f t="shared" ca="1" si="29"/>
        <v>10.25366813106792</v>
      </c>
      <c r="Z206" s="52"/>
    </row>
    <row r="207" spans="9:26" x14ac:dyDescent="0.2">
      <c r="I207" s="19">
        <v>579</v>
      </c>
      <c r="J207" s="20">
        <v>402</v>
      </c>
      <c r="K207" s="60">
        <v>4.5</v>
      </c>
      <c r="L207" s="47">
        <f t="shared" si="26"/>
        <v>14</v>
      </c>
      <c r="M207" s="21">
        <f t="shared" ca="1" si="24"/>
        <v>-1.3149796894794139</v>
      </c>
      <c r="N207" s="22">
        <f t="shared" ca="1" si="24"/>
        <v>-0.15306948397267606</v>
      </c>
      <c r="O207" s="22">
        <f t="shared" ca="1" si="24"/>
        <v>-0.87192387964155782</v>
      </c>
      <c r="P207" s="22">
        <f t="shared" ca="1" si="24"/>
        <v>-1.4316080394372648</v>
      </c>
      <c r="Q207" s="23">
        <f t="shared" ca="1" si="24"/>
        <v>0.40611335141522809</v>
      </c>
      <c r="R207" s="43">
        <f t="shared" si="27"/>
        <v>13</v>
      </c>
      <c r="S207" s="21">
        <f t="shared" ca="1" si="25"/>
        <v>-1.162066312825117</v>
      </c>
      <c r="T207" s="22">
        <f t="shared" ca="1" si="25"/>
        <v>1.9312377383805577</v>
      </c>
      <c r="U207" s="22">
        <f t="shared" ca="1" si="25"/>
        <v>0.98987183024831571</v>
      </c>
      <c r="V207" s="22">
        <f t="shared" ca="1" si="25"/>
        <v>1.3949277383381824</v>
      </c>
      <c r="W207" s="23">
        <f t="shared" ca="1" si="25"/>
        <v>1.1101059889746769</v>
      </c>
      <c r="X207" s="54">
        <f t="shared" ca="1" si="28"/>
        <v>-1.1767737524575721</v>
      </c>
      <c r="Y207" s="54">
        <f t="shared" ca="1" si="29"/>
        <v>32.225760236591228</v>
      </c>
      <c r="Z207" s="52"/>
    </row>
    <row r="208" spans="9:26" ht="16" thickBot="1" x14ac:dyDescent="0.25">
      <c r="I208" s="57">
        <v>623</v>
      </c>
      <c r="J208" s="58">
        <v>402</v>
      </c>
      <c r="K208" s="61">
        <v>2</v>
      </c>
      <c r="L208" s="48">
        <f t="shared" si="26"/>
        <v>15</v>
      </c>
      <c r="M208" s="24">
        <f t="shared" ca="1" si="24"/>
        <v>-0.77737044988019766</v>
      </c>
      <c r="N208" s="25">
        <f t="shared" ca="1" si="24"/>
        <v>-1.7120954990696651</v>
      </c>
      <c r="O208" s="25">
        <f t="shared" ca="1" si="24"/>
        <v>-0.34157797109837618</v>
      </c>
      <c r="P208" s="25">
        <f t="shared" ca="1" si="24"/>
        <v>-0.5586524692132957</v>
      </c>
      <c r="Q208" s="26">
        <f t="shared" ca="1" si="24"/>
        <v>3.3507909915018668</v>
      </c>
      <c r="R208" s="44">
        <f t="shared" si="27"/>
        <v>13</v>
      </c>
      <c r="S208" s="24">
        <f t="shared" ca="1" si="25"/>
        <v>-1.162066312825117</v>
      </c>
      <c r="T208" s="25">
        <f t="shared" ca="1" si="25"/>
        <v>1.9312377383805577</v>
      </c>
      <c r="U208" s="25">
        <f t="shared" ca="1" si="25"/>
        <v>0.98987183024831571</v>
      </c>
      <c r="V208" s="25">
        <f t="shared" ca="1" si="25"/>
        <v>1.3949277383381824</v>
      </c>
      <c r="W208" s="26">
        <f t="shared" ca="1" si="25"/>
        <v>1.1101059889746769</v>
      </c>
      <c r="X208" s="54">
        <f t="shared" ca="1" si="28"/>
        <v>0.19922748352486996</v>
      </c>
      <c r="Y208" s="54">
        <f t="shared" ca="1" si="29"/>
        <v>3.2427816560921725</v>
      </c>
      <c r="Z208" s="52"/>
    </row>
    <row r="210" spans="24:25" x14ac:dyDescent="0.2">
      <c r="X210" s="14" t="s">
        <v>18</v>
      </c>
      <c r="Y210" s="15">
        <f ca="1">SQRT(AVERAGE(Y3:Y209))</f>
        <v>6.8120174454805964</v>
      </c>
    </row>
  </sheetData>
  <pageMargins left="0.7" right="0.7" top="0.75" bottom="0.75" header="0.3" footer="0.3"/>
  <pageSetup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dotprod</vt:lpstr>
      <vt:lpstr>bias</vt:lpstr>
      <vt:lpstr>array_approach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Howard</dc:creator>
  <cp:lastModifiedBy>Microsoft Office User</cp:lastModifiedBy>
  <dcterms:created xsi:type="dcterms:W3CDTF">2016-11-14T17:48:06Z</dcterms:created>
  <dcterms:modified xsi:type="dcterms:W3CDTF">2020-01-25T15:57:52Z</dcterms:modified>
</cp:coreProperties>
</file>