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ikhailyankelevich/Desktop/CS_UCD/CS/Year_4/FYP/"/>
    </mc:Choice>
  </mc:AlternateContent>
  <xr:revisionPtr revIDLastSave="0" documentId="13_ncr:1_{09205163-778D-3047-8FC6-12E9885F9DAD}" xr6:coauthVersionLast="46" xr6:coauthVersionMax="46" xr10:uidLastSave="{00000000-0000-0000-0000-000000000000}"/>
  <bookViews>
    <workbookView xWindow="0" yWindow="500" windowWidth="28800" windowHeight="16140" activeTab="4" xr2:uid="{00000000-000D-0000-FFFF-FFFF00000000}"/>
  </bookViews>
  <sheets>
    <sheet name="J and JND" sheetId="3" r:id="rId1"/>
    <sheet name="J and NAD" sheetId="10" r:id="rId2"/>
    <sheet name="J and NAB" sheetId="9" r:id="rId3"/>
    <sheet name="J and P" sheetId="11" r:id="rId4"/>
    <sheet name="Sheet1" sheetId="1" r:id="rId5"/>
    <sheet name="J and NAB data" sheetId="7" r:id="rId6"/>
    <sheet name="J and P data" sheetId="6" r:id="rId7"/>
    <sheet name="J and NAD data" sheetId="4" r:id="rId8"/>
    <sheet name="Sheet2" sheetId="2" r:id="rId9"/>
    <sheet name="Sheet5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9" l="1"/>
  <c r="I11" i="10"/>
  <c r="I11" i="3"/>
  <c r="I11" i="11"/>
  <c r="H99" i="1"/>
  <c r="H113" i="1"/>
  <c r="H128" i="1"/>
  <c r="H84" i="1"/>
  <c r="B3" i="2"/>
  <c r="B4" i="2"/>
  <c r="B5" i="2"/>
  <c r="B6" i="2"/>
  <c r="B2" i="2"/>
  <c r="C77" i="1"/>
  <c r="D78" i="1"/>
  <c r="E77" i="1"/>
  <c r="B141" i="1"/>
  <c r="B140" i="1"/>
  <c r="B139" i="1"/>
  <c r="B138" i="1"/>
  <c r="B137" i="1"/>
  <c r="B136" i="1"/>
  <c r="B135" i="1"/>
  <c r="B134" i="1"/>
  <c r="B133" i="1"/>
  <c r="B132" i="1"/>
  <c r="B142" i="1" s="1"/>
  <c r="B126" i="1"/>
  <c r="B125" i="1"/>
  <c r="B124" i="1"/>
  <c r="B123" i="1"/>
  <c r="B122" i="1"/>
  <c r="B121" i="1"/>
  <c r="B120" i="1"/>
  <c r="B119" i="1"/>
  <c r="B118" i="1"/>
  <c r="B117" i="1"/>
  <c r="B127" i="1" s="1"/>
  <c r="B111" i="1"/>
  <c r="B110" i="1"/>
  <c r="B109" i="1"/>
  <c r="B108" i="1"/>
  <c r="B107" i="1"/>
  <c r="B106" i="1"/>
  <c r="B105" i="1"/>
  <c r="B104" i="1"/>
  <c r="B103" i="1"/>
  <c r="B102" i="1"/>
  <c r="B112" i="1" s="1"/>
  <c r="B97" i="1"/>
  <c r="B96" i="1"/>
  <c r="B95" i="1"/>
  <c r="B94" i="1"/>
  <c r="B93" i="1"/>
  <c r="B92" i="1"/>
  <c r="B91" i="1"/>
  <c r="B90" i="1"/>
  <c r="B89" i="1"/>
  <c r="B88" i="1"/>
  <c r="B98" i="1" s="1"/>
  <c r="B82" i="1"/>
  <c r="B81" i="1"/>
  <c r="B80" i="1"/>
  <c r="B79" i="1"/>
  <c r="B78" i="1"/>
  <c r="B77" i="1"/>
  <c r="B76" i="1"/>
  <c r="B75" i="1"/>
  <c r="B74" i="1"/>
  <c r="B73" i="1"/>
  <c r="B83" i="1" s="1"/>
  <c r="F50" i="1"/>
  <c r="E50" i="1"/>
  <c r="D50" i="1"/>
  <c r="C50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C123" i="1" s="1"/>
  <c r="D123" i="1" s="1"/>
  <c r="D44" i="1"/>
  <c r="C104" i="1" s="1"/>
  <c r="D104" i="1" s="1"/>
  <c r="C44" i="1"/>
  <c r="C94" i="1" s="1"/>
  <c r="D94" i="1" s="1"/>
  <c r="B44" i="1"/>
  <c r="C75" i="1" s="1"/>
  <c r="D75" i="1" s="1"/>
  <c r="C134" i="1" l="1"/>
  <c r="D134" i="1" s="1"/>
  <c r="E134" i="1" s="1"/>
  <c r="F134" i="1" s="1"/>
  <c r="F123" i="1"/>
  <c r="F75" i="1"/>
  <c r="C80" i="1"/>
  <c r="D80" i="1" s="1"/>
  <c r="E80" i="1" s="1"/>
  <c r="F80" i="1" s="1"/>
  <c r="C91" i="1"/>
  <c r="D91" i="1" s="1"/>
  <c r="E97" i="1"/>
  <c r="F97" i="1" s="1"/>
  <c r="C109" i="1"/>
  <c r="D109" i="1" s="1"/>
  <c r="C120" i="1"/>
  <c r="D120" i="1" s="1"/>
  <c r="E120" i="1" s="1"/>
  <c r="F120" i="1" s="1"/>
  <c r="C139" i="1"/>
  <c r="D139" i="1" s="1"/>
  <c r="E139" i="1" s="1"/>
  <c r="F139" i="1" s="1"/>
  <c r="E75" i="1"/>
  <c r="D77" i="1"/>
  <c r="C88" i="1"/>
  <c r="D88" i="1" s="1"/>
  <c r="E88" i="1" s="1"/>
  <c r="F88" i="1" s="1"/>
  <c r="E94" i="1"/>
  <c r="F94" i="1" s="1"/>
  <c r="C96" i="1"/>
  <c r="D96" i="1" s="1"/>
  <c r="E104" i="1"/>
  <c r="F104" i="1" s="1"/>
  <c r="C106" i="1"/>
  <c r="D106" i="1" s="1"/>
  <c r="E106" i="1" s="1"/>
  <c r="F106" i="1" s="1"/>
  <c r="C117" i="1"/>
  <c r="D117" i="1" s="1"/>
  <c r="E117" i="1" s="1"/>
  <c r="F117" i="1" s="1"/>
  <c r="E123" i="1"/>
  <c r="C125" i="1"/>
  <c r="D125" i="1" s="1"/>
  <c r="E125" i="1" s="1"/>
  <c r="F125" i="1" s="1"/>
  <c r="C136" i="1"/>
  <c r="D136" i="1" s="1"/>
  <c r="E136" i="1" s="1"/>
  <c r="F136" i="1" s="1"/>
  <c r="C74" i="1"/>
  <c r="D74" i="1" s="1"/>
  <c r="C82" i="1"/>
  <c r="D82" i="1" s="1"/>
  <c r="E82" i="1" s="1"/>
  <c r="F82" i="1" s="1"/>
  <c r="E91" i="1"/>
  <c r="F91" i="1" s="1"/>
  <c r="C93" i="1"/>
  <c r="D93" i="1" s="1"/>
  <c r="C103" i="1"/>
  <c r="D103" i="1" s="1"/>
  <c r="E103" i="1" s="1"/>
  <c r="F103" i="1" s="1"/>
  <c r="E109" i="1"/>
  <c r="F109" i="1" s="1"/>
  <c r="C111" i="1"/>
  <c r="D111" i="1" s="1"/>
  <c r="E111" i="1" s="1"/>
  <c r="F111" i="1" s="1"/>
  <c r="C122" i="1"/>
  <c r="D122" i="1" s="1"/>
  <c r="C133" i="1"/>
  <c r="D133" i="1" s="1"/>
  <c r="E133" i="1" s="1"/>
  <c r="F133" i="1" s="1"/>
  <c r="C141" i="1"/>
  <c r="D141" i="1" s="1"/>
  <c r="E141" i="1" s="1"/>
  <c r="F141" i="1" s="1"/>
  <c r="F77" i="1"/>
  <c r="C79" i="1"/>
  <c r="D79" i="1" s="1"/>
  <c r="E79" i="1" s="1"/>
  <c r="F79" i="1" s="1"/>
  <c r="C90" i="1"/>
  <c r="D90" i="1" s="1"/>
  <c r="E96" i="1"/>
  <c r="F96" i="1" s="1"/>
  <c r="C108" i="1"/>
  <c r="D108" i="1" s="1"/>
  <c r="C119" i="1"/>
  <c r="D119" i="1" s="1"/>
  <c r="E119" i="1" s="1"/>
  <c r="F119" i="1" s="1"/>
  <c r="C138" i="1"/>
  <c r="D138" i="1" s="1"/>
  <c r="E138" i="1" s="1"/>
  <c r="F138" i="1" s="1"/>
  <c r="E74" i="1"/>
  <c r="F74" i="1" s="1"/>
  <c r="C76" i="1"/>
  <c r="D76" i="1" s="1"/>
  <c r="E93" i="1"/>
  <c r="F93" i="1" s="1"/>
  <c r="C95" i="1"/>
  <c r="D95" i="1" s="1"/>
  <c r="E95" i="1" s="1"/>
  <c r="F95" i="1" s="1"/>
  <c r="C105" i="1"/>
  <c r="D105" i="1" s="1"/>
  <c r="E122" i="1"/>
  <c r="F122" i="1" s="1"/>
  <c r="C124" i="1"/>
  <c r="D124" i="1" s="1"/>
  <c r="C135" i="1"/>
  <c r="D135" i="1" s="1"/>
  <c r="E135" i="1" s="1"/>
  <c r="F135" i="1" s="1"/>
  <c r="C73" i="1"/>
  <c r="D73" i="1" s="1"/>
  <c r="C81" i="1"/>
  <c r="D81" i="1" s="1"/>
  <c r="E90" i="1"/>
  <c r="F90" i="1" s="1"/>
  <c r="C92" i="1"/>
  <c r="D92" i="1" s="1"/>
  <c r="E92" i="1" s="1"/>
  <c r="F92" i="1" s="1"/>
  <c r="C102" i="1"/>
  <c r="D102" i="1" s="1"/>
  <c r="E108" i="1"/>
  <c r="F108" i="1" s="1"/>
  <c r="C110" i="1"/>
  <c r="D110" i="1" s="1"/>
  <c r="E110" i="1" s="1"/>
  <c r="F110" i="1" s="1"/>
  <c r="C121" i="1"/>
  <c r="D121" i="1" s="1"/>
  <c r="E121" i="1" s="1"/>
  <c r="F121" i="1" s="1"/>
  <c r="C132" i="1"/>
  <c r="D132" i="1" s="1"/>
  <c r="C140" i="1"/>
  <c r="D140" i="1" s="1"/>
  <c r="E140" i="1" s="1"/>
  <c r="F140" i="1" s="1"/>
  <c r="E76" i="1"/>
  <c r="F76" i="1" s="1"/>
  <c r="C78" i="1"/>
  <c r="E78" i="1" s="1"/>
  <c r="F78" i="1" s="1"/>
  <c r="C89" i="1"/>
  <c r="D89" i="1" s="1"/>
  <c r="E89" i="1" s="1"/>
  <c r="F89" i="1" s="1"/>
  <c r="C97" i="1"/>
  <c r="D97" i="1" s="1"/>
  <c r="E105" i="1"/>
  <c r="F105" i="1" s="1"/>
  <c r="C107" i="1"/>
  <c r="D107" i="1" s="1"/>
  <c r="E107" i="1" s="1"/>
  <c r="F107" i="1" s="1"/>
  <c r="C118" i="1"/>
  <c r="D118" i="1" s="1"/>
  <c r="E118" i="1" s="1"/>
  <c r="F118" i="1" s="1"/>
  <c r="E124" i="1"/>
  <c r="F124" i="1" s="1"/>
  <c r="C126" i="1"/>
  <c r="D126" i="1" s="1"/>
  <c r="E126" i="1" s="1"/>
  <c r="F126" i="1" s="1"/>
  <c r="C137" i="1"/>
  <c r="D137" i="1" s="1"/>
  <c r="E137" i="1" s="1"/>
  <c r="F137" i="1" s="1"/>
  <c r="E73" i="1"/>
  <c r="F73" i="1" s="1"/>
  <c r="E81" i="1"/>
  <c r="F81" i="1" s="1"/>
  <c r="E102" i="1"/>
  <c r="F102" i="1" s="1"/>
  <c r="E132" i="1"/>
  <c r="F132" i="1" s="1"/>
  <c r="F99" i="1" l="1"/>
  <c r="F84" i="1"/>
  <c r="F143" i="1"/>
  <c r="H143" i="1" s="1"/>
  <c r="F128" i="1"/>
  <c r="F113" i="1"/>
</calcChain>
</file>

<file path=xl/sharedStrings.xml><?xml version="1.0" encoding="utf-8"?>
<sst xmlns="http://schemas.openxmlformats.org/spreadsheetml/2006/main" count="179" uniqueCount="40">
  <si>
    <t>which. method did you prefer</t>
  </si>
  <si>
    <t>How likely are you to use the 'Paper' method again?</t>
  </si>
  <si>
    <t>Jaccard Similarity</t>
  </si>
  <si>
    <t>Network analysis with degree centrality</t>
  </si>
  <si>
    <t>Jaccard Similarity without division</t>
  </si>
  <si>
    <t>Network analysis with betweenness centrality</t>
  </si>
  <si>
    <t>Paper'</t>
  </si>
  <si>
    <t xml:space="preserve">mean: </t>
  </si>
  <si>
    <t>sd:</t>
  </si>
  <si>
    <t>count of value</t>
  </si>
  <si>
    <t>ui</t>
  </si>
  <si>
    <t>Ф</t>
  </si>
  <si>
    <t>nh/S * Ф</t>
  </si>
  <si>
    <t>x^2</t>
  </si>
  <si>
    <t xml:space="preserve">sum: </t>
  </si>
  <si>
    <t>Which method did you prefer?</t>
  </si>
  <si>
    <t>Count</t>
  </si>
  <si>
    <t>threashold of 95% for 42 papers is aprox</t>
  </si>
  <si>
    <t>Is normal distribution:</t>
  </si>
  <si>
    <t>Jaccard Similarity without Division</t>
  </si>
  <si>
    <t>Network analysis Degree centrality</t>
  </si>
  <si>
    <t>Network analysis betweenness centrality</t>
  </si>
  <si>
    <t>Anova: Single Factor</t>
  </si>
  <si>
    <t>SUMMARY</t>
  </si>
  <si>
    <t>Groups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</si>
  <si>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</si>
  <si>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</si>
  <si>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</si>
  <si>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</si>
  <si>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</si>
  <si>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</si>
  <si>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</si>
  <si>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</si>
  <si>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</si>
  <si>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</si>
  <si>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</si>
  <si>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</si>
  <si>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</si>
  <si>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</si>
  <si>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 'Paper'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</si>
</sst>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1" fillId="0" borderId="0" xfId="0" applyFont="1"/>
    <xf numFmtId="0" fontId="1" fillId="0" borderId="0" xfId="0" applyFont="1" applyAlignment="1"/>
    <xf numFmtId="3" fontId="1" fillId="0" borderId="0" xfId="0" applyNumberFormat="1" applyFont="1" applyAlignment="1"/>
    <xf numFmtId="9" fontId="0" fillId="0" borderId="0" xfId="0" applyNumberFormat="1" applyFont="1" applyAlignment="1"/>
    <xf numFmtId="9" fontId="0" fillId="0" borderId="0" xfId="1" applyFont="1" applyAlignment="1"/>
    <xf numFmtId="2" fontId="1" fillId="2" borderId="0" xfId="0" applyNumberFormat="1" applyFont="1" applyFill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quotePrefix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500" baseline="0"/>
              <a:t>Mean User Reviews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Jaccard Similarity</c:v>
                </c:pt>
                <c:pt idx="1">
                  <c:v>Jaccard Similarity without Division</c:v>
                </c:pt>
                <c:pt idx="2">
                  <c:v>Network analysis Degree centrality</c:v>
                </c:pt>
                <c:pt idx="3">
                  <c:v>Network analysis betweenness centrality</c:v>
                </c:pt>
                <c:pt idx="4">
                  <c:v> 'Paper' method</c:v>
                </c:pt>
              </c:strCache>
            </c:strRef>
          </c:cat>
          <c:val>
            <c:numRef>
              <c:f>Sheet1!$B$44:$F$44</c:f>
              <c:numCache>
                <c:formatCode>0.00</c:formatCode>
                <c:ptCount val="5"/>
                <c:pt idx="0">
                  <c:v>7.1428571428571432</c:v>
                </c:pt>
                <c:pt idx="1">
                  <c:v>6.6428571428571432</c:v>
                </c:pt>
                <c:pt idx="2">
                  <c:v>6.9761904761904763</c:v>
                </c:pt>
                <c:pt idx="3">
                  <c:v>6.666666666666667</c:v>
                </c:pt>
                <c:pt idx="4">
                  <c:v>1.7317073170731707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1-F54B-B1D6-C6EE1A3601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177967"/>
        <c:axId val="29024079"/>
      </c:barChart>
      <c:catAx>
        <c:axId val="291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Method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79"/>
        <c:crosses val="autoZero"/>
        <c:auto val="1"/>
        <c:lblAlgn val="ctr"/>
        <c:lblOffset val="100"/>
        <c:noMultiLvlLbl val="0"/>
      </c:catAx>
      <c:valAx>
        <c:axId val="290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AVG responnse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500" b="0" i="0" u="none" strike="noStrike" kern="1200" cap="none" spc="0" normalizeH="0" baseline="0">
                <a:solidFill>
                  <a:srgbClr val="000000">
                    <a:lumMod val="65000"/>
                    <a:lumOff val="35000"/>
                  </a:srgbClr>
                </a:solidFill>
                <a:latin typeface="+mj-lt"/>
                <a:ea typeface="+mj-ea"/>
                <a:cs typeface="+mj-cs"/>
              </a:defRPr>
            </a:pPr>
            <a:r>
              <a:rPr lang="en-GB" sz="2500" baseline="0"/>
              <a:t>Jaccard Similarity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500" b="0" i="0" u="none" strike="noStrike" kern="1200" cap="none" spc="0" normalizeH="0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Sheet1!$A$73:$A$82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Sheet1!$B$73:$B$82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5-B84B-9EE8-4A4550610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177967"/>
        <c:axId val="29024079"/>
      </c:barChart>
      <c:catAx>
        <c:axId val="291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Response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79"/>
        <c:crosses val="autoZero"/>
        <c:auto val="1"/>
        <c:lblAlgn val="ctr"/>
        <c:lblOffset val="100"/>
        <c:noMultiLvlLbl val="0"/>
      </c:catAx>
      <c:valAx>
        <c:axId val="290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number of responnseS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500" b="0" i="0" u="none" strike="noStrike" kern="1200" cap="none" spc="0" normalizeH="0" baseline="0">
                <a:solidFill>
                  <a:srgbClr val="000000">
                    <a:lumMod val="65000"/>
                    <a:lumOff val="35000"/>
                  </a:srgbClr>
                </a:solidFill>
                <a:latin typeface="+mj-lt"/>
                <a:ea typeface="+mj-ea"/>
                <a:cs typeface="+mj-cs"/>
              </a:defRPr>
            </a:pPr>
            <a:r>
              <a:rPr lang="en-GB" sz="2500" baseline="0"/>
              <a:t>Jaccard Similarity with No Division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500" b="0" i="0" u="none" strike="noStrike" kern="1200" cap="none" spc="0" normalizeH="0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Sheet1!$A$88:$A$97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Sheet1!$B$88:$B$97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6-234F-BC84-8B590C98BC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177967"/>
        <c:axId val="29024079"/>
      </c:barChart>
      <c:catAx>
        <c:axId val="291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Response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79"/>
        <c:crosses val="autoZero"/>
        <c:auto val="1"/>
        <c:lblAlgn val="ctr"/>
        <c:lblOffset val="100"/>
        <c:noMultiLvlLbl val="0"/>
      </c:catAx>
      <c:valAx>
        <c:axId val="290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number of responnseS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500" b="0" i="0" u="none" strike="noStrike" kern="1200" cap="none" spc="0" normalizeH="0" baseline="0">
                <a:solidFill>
                  <a:srgbClr val="000000">
                    <a:lumMod val="65000"/>
                    <a:lumOff val="35000"/>
                  </a:srgbClr>
                </a:solidFill>
                <a:latin typeface="+mj-lt"/>
                <a:ea typeface="+mj-ea"/>
                <a:cs typeface="+mj-cs"/>
              </a:defRPr>
            </a:pPr>
            <a:r>
              <a:rPr lang="en-GB" sz="2500" baseline="0"/>
              <a:t>Network Analysis Degree Centrality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500" b="0" i="0" u="none" strike="noStrike" kern="1200" cap="none" spc="0" normalizeH="0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Sheet1!$A$102:$A$111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Sheet1!$B$102:$B$111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4-A548-AFC8-4F52B908A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177967"/>
        <c:axId val="29024079"/>
      </c:barChart>
      <c:catAx>
        <c:axId val="291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Response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79"/>
        <c:crosses val="autoZero"/>
        <c:auto val="1"/>
        <c:lblAlgn val="ctr"/>
        <c:lblOffset val="100"/>
        <c:noMultiLvlLbl val="0"/>
      </c:catAx>
      <c:valAx>
        <c:axId val="290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number of responnseS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500" b="0" i="0" u="none" strike="noStrike" kern="1200" cap="none" spc="0" normalizeH="0" baseline="0">
                <a:solidFill>
                  <a:srgbClr val="000000">
                    <a:lumMod val="65000"/>
                    <a:lumOff val="35000"/>
                  </a:srgbClr>
                </a:solidFill>
                <a:latin typeface="+mj-lt"/>
                <a:ea typeface="+mj-ea"/>
                <a:cs typeface="+mj-cs"/>
              </a:defRPr>
            </a:pPr>
            <a:r>
              <a:rPr lang="en-GB" sz="2500" baseline="0"/>
              <a:t>Network Analysis Betweenness Centrailty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500" b="0" i="0" u="none" strike="noStrike" kern="1200" cap="none" spc="0" normalizeH="0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Sheet1!$A$117:$A$126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C-F546-B850-7B6263576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177967"/>
        <c:axId val="29024079"/>
      </c:barChart>
      <c:catAx>
        <c:axId val="291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Response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79"/>
        <c:crosses val="autoZero"/>
        <c:auto val="1"/>
        <c:lblAlgn val="ctr"/>
        <c:lblOffset val="100"/>
        <c:noMultiLvlLbl val="0"/>
      </c:catAx>
      <c:valAx>
        <c:axId val="290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number of responnseS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500" b="0" i="0" u="none" strike="noStrike" kern="1200" cap="none" spc="0" normalizeH="0" baseline="0">
                <a:solidFill>
                  <a:srgbClr val="000000">
                    <a:lumMod val="65000"/>
                    <a:lumOff val="35000"/>
                  </a:srgbClr>
                </a:solidFill>
                <a:latin typeface="+mj-lt"/>
                <a:ea typeface="+mj-ea"/>
                <a:cs typeface="+mj-cs"/>
              </a:defRPr>
            </a:pPr>
            <a:r>
              <a:rPr lang="en-GB" sz="2500" baseline="0"/>
              <a:t>'Paper' method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500" b="0" i="0" u="none" strike="noStrike" kern="1200" cap="none" spc="0" normalizeH="0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Sheet1!$A$132:$A$141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Sheet1!$B$132:$B$141</c:f>
              <c:numCache>
                <c:formatCode>General</c:formatCode>
                <c:ptCount val="10"/>
                <c:pt idx="0">
                  <c:v>29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2047-A618-77652FD18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177967"/>
        <c:axId val="29024079"/>
      </c:barChart>
      <c:catAx>
        <c:axId val="291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Response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79"/>
        <c:crosses val="autoZero"/>
        <c:auto val="1"/>
        <c:lblAlgn val="ctr"/>
        <c:lblOffset val="100"/>
        <c:noMultiLvlLbl val="0"/>
      </c:catAx>
      <c:valAx>
        <c:axId val="290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number of responnseS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5-D649-BAA5-FD71750965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5-D649-BAA5-FD71750965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5-D649-BAA5-FD71750965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5-D649-BAA5-FD71750965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D5-D649-BAA5-FD7175096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Jaccard Similarity</c:v>
                </c:pt>
                <c:pt idx="1">
                  <c:v>Network analysis with betweenness centrality</c:v>
                </c:pt>
                <c:pt idx="2">
                  <c:v>Network analysis with degree centrality</c:v>
                </c:pt>
                <c:pt idx="3">
                  <c:v>Jaccard Similarity without division</c:v>
                </c:pt>
                <c:pt idx="4">
                  <c:v>Paper'</c:v>
                </c:pt>
              </c:strCache>
            </c:strRef>
          </c:cat>
          <c:val>
            <c:numRef>
              <c:f>Sheet2!$B$2:$B$6</c:f>
              <c:numCache>
                <c:formatCode>0%</c:formatCode>
                <c:ptCount val="5"/>
                <c:pt idx="0">
                  <c:v>0.40476190476190477</c:v>
                </c:pt>
                <c:pt idx="1">
                  <c:v>7.1428571428571425E-2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A-934E-9217-6CE09976F5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167472</xdr:colOff>
      <xdr:row>16</xdr:row>
      <xdr:rowOff>99739</xdr:rowOff>
    </xdr:from>
    <xdr:to>
      <xdr:col>13</xdr:col>
      <xdr:colOff>781538</xdr:colOff>
      <xdr:row>43</xdr:row>
      <xdr:rowOff>55825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A5A57E-4262-064B-A403-0B0F9B0AB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572197</xdr:colOff>
      <xdr:row>59</xdr:row>
      <xdr:rowOff>139560</xdr:rowOff>
    </xdr:from>
    <xdr:to>
      <xdr:col>20</xdr:col>
      <xdr:colOff>320988</xdr:colOff>
      <xdr:row>88</xdr:row>
      <xdr:rowOff>151469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34316C-1885-F646-A8C1-7376B9837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558241</xdr:colOff>
      <xdr:row>89</xdr:row>
      <xdr:rowOff>139560</xdr:rowOff>
    </xdr:from>
    <xdr:to>
      <xdr:col>20</xdr:col>
      <xdr:colOff>307032</xdr:colOff>
      <xdr:row>120</xdr:row>
      <xdr:rowOff>95645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769638-1372-E54D-ABF4-E83FC4B75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558241</xdr:colOff>
      <xdr:row>121</xdr:row>
      <xdr:rowOff>83736</xdr:rowOff>
    </xdr:from>
    <xdr:to>
      <xdr:col>20</xdr:col>
      <xdr:colOff>307032</xdr:colOff>
      <xdr:row>151</xdr:row>
      <xdr:rowOff>11909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BDBE22-2D37-134C-8C33-27E12B535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586154</xdr:colOff>
      <xdr:row>151</xdr:row>
      <xdr:rowOff>181429</xdr:rowOff>
    </xdr:from>
    <xdr:to>
      <xdr:col>20</xdr:col>
      <xdr:colOff>334945</xdr:colOff>
      <xdr:row>178</xdr:row>
      <xdr:rowOff>137514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7FC39C-8AB6-CC45-B7EE-8C5FC26BD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586154</xdr:colOff>
      <xdr:row>179</xdr:row>
      <xdr:rowOff>167473</xdr:rowOff>
    </xdr:from>
    <xdr:to>
      <xdr:col>20</xdr:col>
      <xdr:colOff>334945</xdr:colOff>
      <xdr:row>206</xdr:row>
      <xdr:rowOff>123558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C979DA-A241-324D-B262-64B7DE1A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</xdr:row>
      <xdr:rowOff>139700</xdr:rowOff>
    </xdr:from>
    <xdr:to>
      <xdr:col>11</xdr:col>
      <xdr:colOff>266700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D9F6-FA97-334E-B4C5-94737D24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EFDF-6489-6F46-BE85-8FE7163171E6}">
  <dimension ref="A1:I14"/>
  <sheetViews>
    <sheetView workbookViewId="0">
      <selection activeCell="F19" sqref="F19"/>
    </sheetView>
  </sheetViews>
  <sheetFormatPr baseColWidth="10" defaultRowHeight="13" x14ac:dyDescent="0.15"/>
  <sheetData>
    <row r="1" spans="1:9" x14ac:dyDescent="0.15">
      <c r="A1" t="s">
        <v>22</v>
      </c>
    </row>
    <row r="3" spans="1:9" ht="14" thickBot="1" x14ac:dyDescent="0.2">
      <c r="A3" t="s">
        <v>23</v>
      </c>
    </row>
    <row r="4" spans="1:9" x14ac:dyDescent="0.15">
      <c r="A4" s="15" t="s">
        <v>24</v>
      </c>
      <c r="B4" s="15" t="s">
        <v>16</v>
      </c>
      <c r="C4" s="15" t="s">
        <v>25</v>
      </c>
      <c r="D4" s="15" t="s">
        <v>26</v>
      </c>
      <c r="E4" s="15" t="s">
        <v>27</v>
      </c>
    </row>
    <row r="5" spans="1:9" x14ac:dyDescent="0.15">
      <c r="A5" s="13" t="s">
        <v>2</v>
      </c>
      <c r="B5" s="13">
        <v>42</v>
      </c>
      <c r="C5" s="13">
        <v>300</v>
      </c>
      <c r="D5" s="13">
        <v>7.1428571428571432</v>
      </c>
      <c r="E5" s="13">
        <v>4.6620209059233497</v>
      </c>
    </row>
    <row r="6" spans="1:9" ht="14" thickBot="1" x14ac:dyDescent="0.2">
      <c r="A6" s="14" t="s">
        <v>19</v>
      </c>
      <c r="B6" s="14">
        <v>42</v>
      </c>
      <c r="C6" s="14">
        <v>279</v>
      </c>
      <c r="D6" s="14">
        <v>6.6428571428571432</v>
      </c>
      <c r="E6" s="14">
        <v>4.1376306620209053</v>
      </c>
    </row>
    <row r="9" spans="1:9" ht="14" thickBot="1" x14ac:dyDescent="0.2">
      <c r="A9" t="s">
        <v>28</v>
      </c>
    </row>
    <row r="10" spans="1:9" x14ac:dyDescent="0.15">
      <c r="A10" s="15" t="s">
        <v>29</v>
      </c>
      <c r="B10" s="15" t="s">
        <v>30</v>
      </c>
      <c r="C10" s="15" t="s">
        <v>31</v>
      </c>
      <c r="D10" s="15" t="s">
        <v>32</v>
      </c>
      <c r="E10" s="15" t="s">
        <v>33</v>
      </c>
      <c r="F10" s="15" t="s">
        <v>34</v>
      </c>
      <c r="G10" s="15" t="s">
        <v>35</v>
      </c>
    </row>
    <row r="11" spans="1:9" x14ac:dyDescent="0.15">
      <c r="A11" s="13" t="s">
        <v>36</v>
      </c>
      <c r="B11" s="13">
        <v>5.2499999999998863</v>
      </c>
      <c r="C11" s="13">
        <v>1</v>
      </c>
      <c r="D11" s="13">
        <v>5.2499999999998863</v>
      </c>
      <c r="E11" s="13">
        <v>1.193229063551746</v>
      </c>
      <c r="F11" s="13">
        <v>0.27787814703835706</v>
      </c>
      <c r="G11" s="13">
        <v>3.9573883217679366</v>
      </c>
      <c r="I11" t="b">
        <f>G11&gt;E11</f>
        <v>1</v>
      </c>
    </row>
    <row r="12" spans="1:9" x14ac:dyDescent="0.15">
      <c r="A12" s="13" t="s">
        <v>37</v>
      </c>
      <c r="B12" s="13">
        <v>360.78571428571433</v>
      </c>
      <c r="C12" s="13">
        <v>82</v>
      </c>
      <c r="D12" s="13">
        <v>4.3998257839721262</v>
      </c>
      <c r="E12" s="13"/>
      <c r="F12" s="13"/>
      <c r="G12" s="13"/>
    </row>
    <row r="13" spans="1:9" x14ac:dyDescent="0.15">
      <c r="A13" s="13"/>
      <c r="B13" s="13"/>
      <c r="C13" s="13"/>
      <c r="D13" s="13"/>
      <c r="E13" s="13"/>
      <c r="F13" s="13"/>
      <c r="G13" s="13"/>
    </row>
    <row r="14" spans="1:9" ht="14" thickBot="1" x14ac:dyDescent="0.2">
      <c r="A14" s="14" t="s">
        <v>38</v>
      </c>
      <c r="B14" s="14">
        <v>366.03571428571422</v>
      </c>
      <c r="C14" s="14">
        <v>83</v>
      </c>
      <c r="D14" s="14"/>
      <c r="E14" s="14"/>
      <c r="F14" s="14"/>
      <c r="G14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2F11-89BE-0E40-9DC2-0E76620F64B6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7C04-D25E-9C43-96F5-E0F5D7A9B4D9}">
  <dimension ref="A1:I14"/>
  <sheetViews>
    <sheetView workbookViewId="0">
      <selection activeCell="I12" sqref="I12"/>
    </sheetView>
  </sheetViews>
  <sheetFormatPr baseColWidth="10" defaultRowHeight="13" x14ac:dyDescent="0.15"/>
  <sheetData>
    <row r="1" spans="1:9" x14ac:dyDescent="0.15">
      <c r="A1" t="s">
        <v>22</v>
      </c>
    </row>
    <row r="3" spans="1:9" ht="14" thickBot="1" x14ac:dyDescent="0.2">
      <c r="A3" t="s">
        <v>23</v>
      </c>
    </row>
    <row r="4" spans="1:9" x14ac:dyDescent="0.15">
      <c r="A4" s="15" t="s">
        <v>24</v>
      </c>
      <c r="B4" s="15" t="s">
        <v>16</v>
      </c>
      <c r="C4" s="15" t="s">
        <v>25</v>
      </c>
      <c r="D4" s="15" t="s">
        <v>26</v>
      </c>
      <c r="E4" s="15" t="s">
        <v>27</v>
      </c>
    </row>
    <row r="5" spans="1:9" x14ac:dyDescent="0.15">
      <c r="A5" s="13" t="s">
        <v>2</v>
      </c>
      <c r="B5" s="13">
        <v>42</v>
      </c>
      <c r="C5" s="13">
        <v>300</v>
      </c>
      <c r="D5" s="13">
        <v>7.1428571428571432</v>
      </c>
      <c r="E5" s="13">
        <v>4.6620209059233497</v>
      </c>
    </row>
    <row r="6" spans="1:9" ht="14" thickBot="1" x14ac:dyDescent="0.2">
      <c r="A6" s="14" t="s">
        <v>20</v>
      </c>
      <c r="B6" s="14">
        <v>42</v>
      </c>
      <c r="C6" s="14">
        <v>293</v>
      </c>
      <c r="D6" s="14">
        <v>6.9761904761904763</v>
      </c>
      <c r="E6" s="14">
        <v>4.9506387921022039</v>
      </c>
    </row>
    <row r="9" spans="1:9" ht="14" thickBot="1" x14ac:dyDescent="0.2">
      <c r="A9" t="s">
        <v>28</v>
      </c>
    </row>
    <row r="10" spans="1:9" x14ac:dyDescent="0.15">
      <c r="A10" s="15" t="s">
        <v>29</v>
      </c>
      <c r="B10" s="15" t="s">
        <v>30</v>
      </c>
      <c r="C10" s="15" t="s">
        <v>31</v>
      </c>
      <c r="D10" s="15" t="s">
        <v>32</v>
      </c>
      <c r="E10" s="15" t="s">
        <v>33</v>
      </c>
      <c r="F10" s="15" t="s">
        <v>34</v>
      </c>
      <c r="G10" s="15" t="s">
        <v>35</v>
      </c>
    </row>
    <row r="11" spans="1:9" x14ac:dyDescent="0.15">
      <c r="A11" s="13" t="s">
        <v>36</v>
      </c>
      <c r="B11" s="13">
        <v>0.5833333333332007</v>
      </c>
      <c r="C11" s="13">
        <v>1</v>
      </c>
      <c r="D11" s="13">
        <v>0.5833333333332007</v>
      </c>
      <c r="E11" s="13">
        <v>0.12136772790427974</v>
      </c>
      <c r="F11" s="13">
        <v>0.72844862425797396</v>
      </c>
      <c r="G11" s="13">
        <v>3.9573883217679366</v>
      </c>
      <c r="I11" t="b">
        <f>G11&gt;E11</f>
        <v>1</v>
      </c>
    </row>
    <row r="12" spans="1:9" x14ac:dyDescent="0.15">
      <c r="A12" s="13" t="s">
        <v>37</v>
      </c>
      <c r="B12" s="13">
        <v>394.11904761904771</v>
      </c>
      <c r="C12" s="13">
        <v>82</v>
      </c>
      <c r="D12" s="13">
        <v>4.8063298490127773</v>
      </c>
      <c r="E12" s="13"/>
      <c r="F12" s="13"/>
      <c r="G12" s="13"/>
    </row>
    <row r="13" spans="1:9" x14ac:dyDescent="0.15">
      <c r="A13" s="13"/>
      <c r="B13" s="13"/>
      <c r="C13" s="13"/>
      <c r="D13" s="13"/>
      <c r="E13" s="13"/>
      <c r="F13" s="13"/>
      <c r="G13" s="13"/>
    </row>
    <row r="14" spans="1:9" ht="14" thickBot="1" x14ac:dyDescent="0.2">
      <c r="A14" s="14" t="s">
        <v>38</v>
      </c>
      <c r="B14" s="14">
        <v>394.70238095238091</v>
      </c>
      <c r="C14" s="14">
        <v>83</v>
      </c>
      <c r="D14" s="14"/>
      <c r="E14" s="14"/>
      <c r="F14" s="14"/>
      <c r="G1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718C-CC9E-7E41-AA48-7D1619F14CB3}">
  <dimension ref="A1:I14"/>
  <sheetViews>
    <sheetView workbookViewId="0">
      <selection activeCell="I12" sqref="I12"/>
    </sheetView>
  </sheetViews>
  <sheetFormatPr baseColWidth="10" defaultRowHeight="13" x14ac:dyDescent="0.15"/>
  <sheetData>
    <row r="1" spans="1:9" x14ac:dyDescent="0.15">
      <c r="A1" t="s">
        <v>22</v>
      </c>
    </row>
    <row r="3" spans="1:9" ht="14" thickBot="1" x14ac:dyDescent="0.2">
      <c r="A3" t="s">
        <v>23</v>
      </c>
    </row>
    <row r="4" spans="1:9" x14ac:dyDescent="0.15">
      <c r="A4" s="15" t="s">
        <v>24</v>
      </c>
      <c r="B4" s="15" t="s">
        <v>16</v>
      </c>
      <c r="C4" s="15" t="s">
        <v>25</v>
      </c>
      <c r="D4" s="15" t="s">
        <v>26</v>
      </c>
      <c r="E4" s="15" t="s">
        <v>27</v>
      </c>
    </row>
    <row r="5" spans="1:9" x14ac:dyDescent="0.15">
      <c r="A5" s="13" t="s">
        <v>2</v>
      </c>
      <c r="B5" s="13">
        <v>42</v>
      </c>
      <c r="C5" s="13">
        <v>300</v>
      </c>
      <c r="D5" s="13">
        <v>7.1428571428571432</v>
      </c>
      <c r="E5" s="13">
        <v>4.6620209059233497</v>
      </c>
    </row>
    <row r="6" spans="1:9" ht="14" thickBot="1" x14ac:dyDescent="0.2">
      <c r="A6" s="14" t="s">
        <v>21</v>
      </c>
      <c r="B6" s="14">
        <v>42</v>
      </c>
      <c r="C6" s="14">
        <v>280</v>
      </c>
      <c r="D6" s="14">
        <v>6.666666666666667</v>
      </c>
      <c r="E6" s="14">
        <v>4.8617886178861767</v>
      </c>
    </row>
    <row r="9" spans="1:9" ht="14" thickBot="1" x14ac:dyDescent="0.2">
      <c r="A9" t="s">
        <v>28</v>
      </c>
    </row>
    <row r="10" spans="1:9" x14ac:dyDescent="0.15">
      <c r="A10" s="15" t="s">
        <v>29</v>
      </c>
      <c r="B10" s="15" t="s">
        <v>30</v>
      </c>
      <c r="C10" s="15" t="s">
        <v>31</v>
      </c>
      <c r="D10" s="15" t="s">
        <v>32</v>
      </c>
      <c r="E10" s="15" t="s">
        <v>33</v>
      </c>
      <c r="F10" s="15" t="s">
        <v>34</v>
      </c>
      <c r="G10" s="15" t="s">
        <v>35</v>
      </c>
    </row>
    <row r="11" spans="1:9" x14ac:dyDescent="0.15">
      <c r="A11" s="13" t="s">
        <v>36</v>
      </c>
      <c r="B11" s="13">
        <v>4.7619047619049297</v>
      </c>
      <c r="C11" s="13">
        <v>1</v>
      </c>
      <c r="D11" s="13">
        <v>4.7619047619049297</v>
      </c>
      <c r="E11" s="13">
        <v>1.0000000000000353</v>
      </c>
      <c r="F11" s="13">
        <v>0.32025235559917947</v>
      </c>
      <c r="G11" s="13">
        <v>3.9573883217679366</v>
      </c>
      <c r="I11" t="b">
        <f>G11&gt;E11</f>
        <v>1</v>
      </c>
    </row>
    <row r="12" spans="1:9" x14ac:dyDescent="0.15">
      <c r="A12" s="13" t="s">
        <v>37</v>
      </c>
      <c r="B12" s="13">
        <v>390.47619047619048</v>
      </c>
      <c r="C12" s="13">
        <v>82</v>
      </c>
      <c r="D12" s="13">
        <v>4.7619047619047619</v>
      </c>
      <c r="E12" s="13"/>
      <c r="F12" s="13"/>
      <c r="G12" s="13"/>
    </row>
    <row r="13" spans="1:9" x14ac:dyDescent="0.15">
      <c r="A13" s="13"/>
      <c r="B13" s="13"/>
      <c r="C13" s="13"/>
      <c r="D13" s="13"/>
      <c r="E13" s="13"/>
      <c r="F13" s="13"/>
      <c r="G13" s="13"/>
    </row>
    <row r="14" spans="1:9" ht="14" thickBot="1" x14ac:dyDescent="0.2">
      <c r="A14" s="14" t="s">
        <v>38</v>
      </c>
      <c r="B14" s="14">
        <v>395.23809523809541</v>
      </c>
      <c r="C14" s="14">
        <v>83</v>
      </c>
      <c r="D14" s="14"/>
      <c r="E14" s="14"/>
      <c r="F14" s="14"/>
      <c r="G1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C500-F2F7-6642-85ED-9A3DD37FC2A7}">
  <dimension ref="A1:I14"/>
  <sheetViews>
    <sheetView workbookViewId="0">
      <selection activeCell="I11" sqref="I11"/>
    </sheetView>
  </sheetViews>
  <sheetFormatPr baseColWidth="10" defaultRowHeight="13" x14ac:dyDescent="0.15"/>
  <sheetData>
    <row r="1" spans="1:9" x14ac:dyDescent="0.15">
      <c r="A1" t="s">
        <v>22</v>
      </c>
    </row>
    <row r="3" spans="1:9" ht="14" thickBot="1" x14ac:dyDescent="0.2">
      <c r="A3" t="s">
        <v>23</v>
      </c>
    </row>
    <row r="4" spans="1:9" x14ac:dyDescent="0.15">
      <c r="A4" s="15" t="s">
        <v>24</v>
      </c>
      <c r="B4" s="15" t="s">
        <v>16</v>
      </c>
      <c r="C4" s="15" t="s">
        <v>25</v>
      </c>
      <c r="D4" s="15" t="s">
        <v>26</v>
      </c>
      <c r="E4" s="15" t="s">
        <v>27</v>
      </c>
    </row>
    <row r="5" spans="1:9" x14ac:dyDescent="0.15">
      <c r="A5" s="13" t="s">
        <v>2</v>
      </c>
      <c r="B5" s="13">
        <v>42</v>
      </c>
      <c r="C5" s="13">
        <v>300</v>
      </c>
      <c r="D5" s="13">
        <v>7.1428571428571432</v>
      </c>
      <c r="E5" s="13">
        <v>4.6620209059233497</v>
      </c>
    </row>
    <row r="6" spans="1:9" ht="14" thickBot="1" x14ac:dyDescent="0.2">
      <c r="A6" s="14" t="s">
        <v>1</v>
      </c>
      <c r="B6" s="14">
        <v>42</v>
      </c>
      <c r="C6" s="14">
        <v>72</v>
      </c>
      <c r="D6" s="14">
        <v>1.7142857142857142</v>
      </c>
      <c r="E6" s="14">
        <v>1.965156794425087</v>
      </c>
    </row>
    <row r="9" spans="1:9" ht="14" thickBot="1" x14ac:dyDescent="0.2">
      <c r="A9" t="s">
        <v>28</v>
      </c>
    </row>
    <row r="10" spans="1:9" x14ac:dyDescent="0.15">
      <c r="A10" s="15" t="s">
        <v>29</v>
      </c>
      <c r="B10" s="15" t="s">
        <v>30</v>
      </c>
      <c r="C10" s="15" t="s">
        <v>31</v>
      </c>
      <c r="D10" s="15" t="s">
        <v>32</v>
      </c>
      <c r="E10" s="15" t="s">
        <v>33</v>
      </c>
      <c r="F10" s="15" t="s">
        <v>34</v>
      </c>
      <c r="G10" s="15" t="s">
        <v>35</v>
      </c>
    </row>
    <row r="11" spans="1:9" x14ac:dyDescent="0.15">
      <c r="A11" s="13" t="s">
        <v>36</v>
      </c>
      <c r="B11" s="13">
        <v>618.85714285714334</v>
      </c>
      <c r="C11" s="13">
        <v>1</v>
      </c>
      <c r="D11" s="13">
        <v>618.857142857143</v>
      </c>
      <c r="E11" s="13">
        <v>186.76340694006322</v>
      </c>
      <c r="F11" s="13">
        <v>7.6330607931235788E-23</v>
      </c>
      <c r="G11" s="13">
        <v>3.9573883217679366</v>
      </c>
      <c r="I11" t="b">
        <f>G11&lt;E11</f>
        <v>1</v>
      </c>
    </row>
    <row r="12" spans="1:9" x14ac:dyDescent="0.15">
      <c r="A12" s="13" t="s">
        <v>37</v>
      </c>
      <c r="B12" s="13">
        <v>271.71428571428572</v>
      </c>
      <c r="C12" s="13">
        <v>82</v>
      </c>
      <c r="D12" s="13">
        <v>3.3135888501742161</v>
      </c>
      <c r="E12" s="13"/>
      <c r="F12" s="13"/>
      <c r="G12" s="13"/>
    </row>
    <row r="13" spans="1:9" x14ac:dyDescent="0.15">
      <c r="A13" s="13"/>
      <c r="B13" s="13"/>
      <c r="C13" s="13"/>
      <c r="D13" s="13"/>
      <c r="E13" s="13"/>
      <c r="F13" s="13"/>
      <c r="G13" s="13"/>
    </row>
    <row r="14" spans="1:9" ht="14" thickBot="1" x14ac:dyDescent="0.2">
      <c r="A14" s="14" t="s">
        <v>38</v>
      </c>
      <c r="B14" s="14">
        <v>890.57142857142912</v>
      </c>
      <c r="C14" s="14">
        <v>83</v>
      </c>
      <c r="D14" s="14"/>
      <c r="E14" s="14"/>
      <c r="F14" s="14"/>
      <c r="G1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3"/>
  <sheetViews>
    <sheetView tabSelected="1" topLeftCell="A47" zoomScale="91" workbookViewId="0">
      <selection activeCell="D62" sqref="D62"/>
    </sheetView>
  </sheetViews>
  <sheetFormatPr baseColWidth="10" defaultColWidth="14.5" defaultRowHeight="15.75" customHeight="1" x14ac:dyDescent="0.15"/>
  <cols>
    <col min="1" max="1" width="38.5" customWidth="1"/>
    <col min="2" max="2" width="41.83203125" customWidth="1"/>
    <col min="3" max="3" width="22.83203125" customWidth="1"/>
    <col min="4" max="4" width="18.33203125" customWidth="1"/>
    <col min="5" max="5" width="38.33203125" customWidth="1"/>
    <col min="6" max="6" width="17" customWidth="1"/>
    <col min="7" max="7" width="17.6640625" bestFit="1" customWidth="1"/>
  </cols>
  <sheetData>
    <row r="1" spans="1:6" ht="15.75" customHeight="1" x14ac:dyDescent="0.15">
      <c r="A1" s="1" t="s">
        <v>0</v>
      </c>
      <c r="B1" s="1" t="s">
        <v>2</v>
      </c>
      <c r="C1" s="1" t="s">
        <v>19</v>
      </c>
      <c r="D1" s="1" t="s">
        <v>20</v>
      </c>
      <c r="E1" s="1" t="s">
        <v>21</v>
      </c>
      <c r="F1" s="19" t="s">
        <v>39</v>
      </c>
    </row>
    <row r="2" spans="1:6" ht="15.75" customHeight="1" x14ac:dyDescent="0.15">
      <c r="A2" s="1" t="s">
        <v>2</v>
      </c>
      <c r="B2" s="2">
        <v>10</v>
      </c>
      <c r="C2" s="2">
        <v>7</v>
      </c>
      <c r="D2" s="2">
        <v>8</v>
      </c>
      <c r="E2" s="2">
        <v>8</v>
      </c>
      <c r="F2" s="2"/>
    </row>
    <row r="3" spans="1:6" ht="15.75" customHeight="1" x14ac:dyDescent="0.15">
      <c r="A3" s="1" t="s">
        <v>2</v>
      </c>
      <c r="B3" s="2">
        <v>9</v>
      </c>
      <c r="C3" s="2">
        <v>7</v>
      </c>
      <c r="D3" s="2">
        <v>6</v>
      </c>
      <c r="E3" s="2">
        <v>6</v>
      </c>
      <c r="F3" s="2">
        <v>1</v>
      </c>
    </row>
    <row r="4" spans="1:6" ht="15.75" customHeight="1" x14ac:dyDescent="0.15">
      <c r="A4" s="1" t="s">
        <v>3</v>
      </c>
      <c r="B4" s="2">
        <v>7</v>
      </c>
      <c r="C4" s="2">
        <v>5</v>
      </c>
      <c r="D4" s="2">
        <v>10</v>
      </c>
      <c r="E4" s="2">
        <v>9</v>
      </c>
      <c r="F4" s="2">
        <v>1</v>
      </c>
    </row>
    <row r="5" spans="1:6" ht="15.75" customHeight="1" x14ac:dyDescent="0.15">
      <c r="A5" s="1" t="s">
        <v>3</v>
      </c>
      <c r="B5" s="2">
        <v>8</v>
      </c>
      <c r="C5" s="2">
        <v>7</v>
      </c>
      <c r="D5" s="2">
        <v>9</v>
      </c>
      <c r="E5" s="2">
        <v>9</v>
      </c>
      <c r="F5" s="2">
        <v>1</v>
      </c>
    </row>
    <row r="6" spans="1:6" ht="15.75" customHeight="1" x14ac:dyDescent="0.15">
      <c r="A6" s="1" t="s">
        <v>4</v>
      </c>
      <c r="B6" s="2">
        <v>8</v>
      </c>
      <c r="C6" s="2">
        <v>10</v>
      </c>
      <c r="D6" s="2">
        <v>4</v>
      </c>
      <c r="E6" s="2">
        <v>4</v>
      </c>
      <c r="F6" s="2">
        <v>1</v>
      </c>
    </row>
    <row r="7" spans="1:6" ht="15.75" customHeight="1" x14ac:dyDescent="0.15">
      <c r="A7" s="1" t="s">
        <v>2</v>
      </c>
      <c r="B7" s="2">
        <v>10</v>
      </c>
      <c r="C7" s="2">
        <v>8</v>
      </c>
      <c r="D7" s="2">
        <v>8</v>
      </c>
      <c r="E7" s="2">
        <v>8</v>
      </c>
      <c r="F7" s="2">
        <v>1</v>
      </c>
    </row>
    <row r="8" spans="1:6" ht="15.75" customHeight="1" x14ac:dyDescent="0.15">
      <c r="A8" s="1" t="s">
        <v>3</v>
      </c>
      <c r="B8" s="2">
        <v>5</v>
      </c>
      <c r="C8" s="2">
        <v>5</v>
      </c>
      <c r="D8" s="2">
        <v>8</v>
      </c>
      <c r="E8" s="2">
        <v>7</v>
      </c>
      <c r="F8" s="2">
        <v>1</v>
      </c>
    </row>
    <row r="9" spans="1:6" ht="15.75" customHeight="1" x14ac:dyDescent="0.15">
      <c r="A9" s="1" t="s">
        <v>2</v>
      </c>
      <c r="B9" s="2">
        <v>10</v>
      </c>
      <c r="C9" s="2">
        <v>8</v>
      </c>
      <c r="D9" s="2">
        <v>7</v>
      </c>
      <c r="E9" s="2">
        <v>7</v>
      </c>
      <c r="F9" s="2">
        <v>1</v>
      </c>
    </row>
    <row r="10" spans="1:6" ht="15.75" customHeight="1" x14ac:dyDescent="0.15">
      <c r="A10" s="1" t="s">
        <v>3</v>
      </c>
      <c r="B10" s="2">
        <v>6</v>
      </c>
      <c r="C10" s="2">
        <v>5</v>
      </c>
      <c r="D10" s="2">
        <v>9</v>
      </c>
      <c r="E10" s="2">
        <v>9</v>
      </c>
      <c r="F10" s="2">
        <v>1</v>
      </c>
    </row>
    <row r="11" spans="1:6" ht="15.75" customHeight="1" x14ac:dyDescent="0.15">
      <c r="A11" s="1" t="s">
        <v>5</v>
      </c>
      <c r="B11" s="2">
        <v>5</v>
      </c>
      <c r="C11" s="2">
        <v>5</v>
      </c>
      <c r="D11" s="2">
        <v>7</v>
      </c>
      <c r="E11" s="2">
        <v>7</v>
      </c>
      <c r="F11" s="2">
        <v>1</v>
      </c>
    </row>
    <row r="12" spans="1:6" ht="15.75" customHeight="1" x14ac:dyDescent="0.15">
      <c r="A12" s="1" t="s">
        <v>2</v>
      </c>
      <c r="B12" s="2">
        <v>10</v>
      </c>
      <c r="C12" s="2">
        <v>7</v>
      </c>
      <c r="D12" s="2">
        <v>4</v>
      </c>
      <c r="E12" s="2">
        <v>4</v>
      </c>
      <c r="F12" s="2">
        <v>1</v>
      </c>
    </row>
    <row r="13" spans="1:6" ht="15.75" customHeight="1" x14ac:dyDescent="0.15">
      <c r="A13" s="1" t="s">
        <v>3</v>
      </c>
      <c r="B13" s="2">
        <v>5</v>
      </c>
      <c r="C13" s="2">
        <v>7</v>
      </c>
      <c r="D13" s="2">
        <v>7</v>
      </c>
      <c r="E13" s="2">
        <v>7</v>
      </c>
      <c r="F13" s="2">
        <v>1</v>
      </c>
    </row>
    <row r="14" spans="1:6" ht="15.75" customHeight="1" x14ac:dyDescent="0.15">
      <c r="A14" s="1" t="s">
        <v>5</v>
      </c>
      <c r="B14" s="2">
        <v>7</v>
      </c>
      <c r="C14" s="2">
        <v>10</v>
      </c>
      <c r="D14" s="2">
        <v>9</v>
      </c>
      <c r="E14" s="2">
        <v>9</v>
      </c>
      <c r="F14" s="2">
        <v>1</v>
      </c>
    </row>
    <row r="15" spans="1:6" ht="15.75" customHeight="1" x14ac:dyDescent="0.15">
      <c r="A15" s="1" t="s">
        <v>2</v>
      </c>
      <c r="B15" s="2">
        <v>4</v>
      </c>
      <c r="C15" s="2">
        <v>3</v>
      </c>
      <c r="D15" s="2">
        <v>2</v>
      </c>
      <c r="E15" s="2">
        <v>2</v>
      </c>
      <c r="F15" s="2">
        <v>1</v>
      </c>
    </row>
    <row r="16" spans="1:6" ht="15.75" customHeight="1" x14ac:dyDescent="0.15">
      <c r="A16" s="1" t="s">
        <v>3</v>
      </c>
      <c r="B16" s="2">
        <v>1</v>
      </c>
      <c r="C16" s="2">
        <v>1</v>
      </c>
      <c r="D16" s="2">
        <v>6</v>
      </c>
      <c r="E16" s="2">
        <v>6</v>
      </c>
      <c r="F16" s="2">
        <v>1</v>
      </c>
    </row>
    <row r="17" spans="1:6" ht="15.75" customHeight="1" x14ac:dyDescent="0.15">
      <c r="A17" s="1" t="s">
        <v>4</v>
      </c>
      <c r="B17" s="2">
        <v>4</v>
      </c>
      <c r="C17" s="2">
        <v>5</v>
      </c>
      <c r="D17" s="2">
        <v>3</v>
      </c>
      <c r="E17" s="2">
        <v>3</v>
      </c>
      <c r="F17" s="2">
        <v>1</v>
      </c>
    </row>
    <row r="18" spans="1:6" ht="15.75" customHeight="1" x14ac:dyDescent="0.15">
      <c r="A18" s="1" t="s">
        <v>5</v>
      </c>
      <c r="B18" s="2">
        <v>6</v>
      </c>
      <c r="C18" s="2">
        <v>5</v>
      </c>
      <c r="D18" s="2">
        <v>6</v>
      </c>
      <c r="E18" s="2">
        <v>7</v>
      </c>
      <c r="F18" s="2">
        <v>1</v>
      </c>
    </row>
    <row r="19" spans="1:6" ht="15.75" customHeight="1" x14ac:dyDescent="0.15">
      <c r="A19" s="1" t="s">
        <v>2</v>
      </c>
      <c r="B19" s="2">
        <v>8</v>
      </c>
      <c r="C19" s="2">
        <v>7</v>
      </c>
      <c r="D19" s="2">
        <v>7</v>
      </c>
      <c r="E19" s="2">
        <v>7</v>
      </c>
      <c r="F19" s="2">
        <v>1</v>
      </c>
    </row>
    <row r="20" spans="1:6" ht="15.75" customHeight="1" x14ac:dyDescent="0.15">
      <c r="A20" s="1" t="s">
        <v>2</v>
      </c>
      <c r="B20" s="2">
        <v>7</v>
      </c>
      <c r="C20" s="2">
        <v>6</v>
      </c>
      <c r="D20" s="2">
        <v>4</v>
      </c>
      <c r="E20" s="2">
        <v>4</v>
      </c>
      <c r="F20" s="2">
        <v>1</v>
      </c>
    </row>
    <row r="21" spans="1:6" ht="15.75" customHeight="1" x14ac:dyDescent="0.15">
      <c r="A21" s="1" t="s">
        <v>4</v>
      </c>
      <c r="B21" s="2">
        <v>5</v>
      </c>
      <c r="C21" s="2">
        <v>6</v>
      </c>
      <c r="D21" s="2">
        <v>6</v>
      </c>
      <c r="E21" s="2">
        <v>5</v>
      </c>
      <c r="F21" s="2">
        <v>3</v>
      </c>
    </row>
    <row r="22" spans="1:6" ht="15.75" customHeight="1" x14ac:dyDescent="0.15">
      <c r="A22" s="1" t="s">
        <v>2</v>
      </c>
      <c r="B22" s="2">
        <v>10</v>
      </c>
      <c r="C22" s="2">
        <v>9</v>
      </c>
      <c r="D22" s="2">
        <v>9</v>
      </c>
      <c r="E22" s="2">
        <v>9</v>
      </c>
      <c r="F22" s="2">
        <v>8</v>
      </c>
    </row>
    <row r="23" spans="1:6" ht="15.75" customHeight="1" x14ac:dyDescent="0.15">
      <c r="A23" s="1" t="s">
        <v>4</v>
      </c>
      <c r="B23" s="2">
        <v>7</v>
      </c>
      <c r="C23" s="2">
        <v>10</v>
      </c>
      <c r="D23" s="2">
        <v>8</v>
      </c>
      <c r="E23" s="2">
        <v>8</v>
      </c>
      <c r="F23" s="2">
        <v>3</v>
      </c>
    </row>
    <row r="24" spans="1:6" ht="15.75" customHeight="1" x14ac:dyDescent="0.15">
      <c r="A24" s="1" t="s">
        <v>3</v>
      </c>
      <c r="B24" s="2">
        <v>6</v>
      </c>
      <c r="C24" s="2">
        <v>5</v>
      </c>
      <c r="D24" s="2">
        <v>8</v>
      </c>
      <c r="E24" s="2">
        <v>7</v>
      </c>
      <c r="F24" s="2">
        <v>2</v>
      </c>
    </row>
    <row r="25" spans="1:6" ht="15.75" customHeight="1" x14ac:dyDescent="0.15">
      <c r="A25" s="1" t="s">
        <v>3</v>
      </c>
      <c r="B25" s="2">
        <v>5</v>
      </c>
      <c r="C25" s="2">
        <v>6</v>
      </c>
      <c r="D25" s="2">
        <v>8</v>
      </c>
      <c r="E25" s="2">
        <v>7</v>
      </c>
      <c r="F25" s="2">
        <v>1</v>
      </c>
    </row>
    <row r="26" spans="1:6" ht="15.75" customHeight="1" x14ac:dyDescent="0.15">
      <c r="A26" s="1" t="s">
        <v>3</v>
      </c>
      <c r="B26" s="2">
        <v>9</v>
      </c>
      <c r="C26" s="2">
        <v>4</v>
      </c>
      <c r="D26" s="2">
        <v>10</v>
      </c>
      <c r="E26" s="2">
        <v>9</v>
      </c>
      <c r="F26" s="2">
        <v>1</v>
      </c>
    </row>
    <row r="27" spans="1:6" ht="15.75" customHeight="1" x14ac:dyDescent="0.15">
      <c r="A27" s="1" t="s">
        <v>3</v>
      </c>
      <c r="B27" s="2">
        <v>10</v>
      </c>
      <c r="C27" s="2">
        <v>3</v>
      </c>
      <c r="D27" s="2">
        <v>10</v>
      </c>
      <c r="E27" s="2">
        <v>9</v>
      </c>
      <c r="F27" s="2">
        <v>1</v>
      </c>
    </row>
    <row r="28" spans="1:6" ht="15.75" customHeight="1" x14ac:dyDescent="0.15">
      <c r="A28" s="3" t="s">
        <v>6</v>
      </c>
      <c r="B28" s="2">
        <v>7</v>
      </c>
      <c r="C28" s="2">
        <v>6</v>
      </c>
      <c r="D28" s="2">
        <v>8</v>
      </c>
      <c r="E28" s="2">
        <v>8</v>
      </c>
      <c r="F28" s="2">
        <v>3</v>
      </c>
    </row>
    <row r="29" spans="1:6" ht="15.75" customHeight="1" x14ac:dyDescent="0.15">
      <c r="A29" s="1" t="s">
        <v>4</v>
      </c>
      <c r="B29" s="2">
        <v>5</v>
      </c>
      <c r="C29" s="2">
        <v>10</v>
      </c>
      <c r="D29" s="2">
        <v>9</v>
      </c>
      <c r="E29" s="2">
        <v>9</v>
      </c>
      <c r="F29" s="2">
        <v>1</v>
      </c>
    </row>
    <row r="30" spans="1:6" ht="15.75" customHeight="1" x14ac:dyDescent="0.15">
      <c r="A30" s="1" t="s">
        <v>3</v>
      </c>
      <c r="B30" s="2">
        <v>4</v>
      </c>
      <c r="C30" s="2">
        <v>6</v>
      </c>
      <c r="D30" s="2">
        <v>7</v>
      </c>
      <c r="E30" s="2">
        <v>6</v>
      </c>
      <c r="F30" s="2">
        <v>3</v>
      </c>
    </row>
    <row r="31" spans="1:6" ht="15.75" customHeight="1" x14ac:dyDescent="0.15">
      <c r="A31" s="1" t="s">
        <v>4</v>
      </c>
      <c r="B31" s="2">
        <v>5</v>
      </c>
      <c r="C31" s="2">
        <v>9</v>
      </c>
      <c r="D31" s="2">
        <v>6</v>
      </c>
      <c r="E31" s="2">
        <v>6</v>
      </c>
      <c r="F31" s="2">
        <v>4</v>
      </c>
    </row>
    <row r="32" spans="1:6" ht="15.75" customHeight="1" x14ac:dyDescent="0.15">
      <c r="A32" s="1" t="s">
        <v>4</v>
      </c>
      <c r="B32" s="2">
        <v>5</v>
      </c>
      <c r="C32" s="2">
        <v>9</v>
      </c>
      <c r="D32" s="2">
        <v>6</v>
      </c>
      <c r="E32" s="2">
        <v>6</v>
      </c>
      <c r="F32" s="2">
        <v>4</v>
      </c>
    </row>
    <row r="33" spans="1:6" ht="15.75" customHeight="1" x14ac:dyDescent="0.15">
      <c r="A33" s="1" t="s">
        <v>2</v>
      </c>
      <c r="B33" s="2">
        <v>9</v>
      </c>
      <c r="C33" s="2">
        <v>8</v>
      </c>
      <c r="D33" s="2">
        <v>9</v>
      </c>
      <c r="E33" s="2">
        <v>7</v>
      </c>
      <c r="F33" s="2">
        <v>3</v>
      </c>
    </row>
    <row r="34" spans="1:6" ht="15.75" customHeight="1" x14ac:dyDescent="0.15">
      <c r="A34" s="1" t="s">
        <v>2</v>
      </c>
      <c r="B34" s="2">
        <v>8</v>
      </c>
      <c r="C34" s="2">
        <v>8</v>
      </c>
      <c r="D34" s="2">
        <v>4</v>
      </c>
      <c r="E34" s="2">
        <v>3</v>
      </c>
      <c r="F34" s="2">
        <v>1</v>
      </c>
    </row>
    <row r="35" spans="1:6" ht="15.75" customHeight="1" x14ac:dyDescent="0.15">
      <c r="A35" s="1" t="s">
        <v>2</v>
      </c>
      <c r="B35" s="2">
        <v>9</v>
      </c>
      <c r="C35" s="2">
        <v>7</v>
      </c>
      <c r="D35" s="2">
        <v>3</v>
      </c>
      <c r="E35" s="2">
        <v>2</v>
      </c>
      <c r="F35" s="2">
        <v>1</v>
      </c>
    </row>
    <row r="36" spans="1:6" ht="15.75" customHeight="1" x14ac:dyDescent="0.15">
      <c r="A36" s="1" t="s">
        <v>2</v>
      </c>
      <c r="B36" s="2">
        <v>8</v>
      </c>
      <c r="C36" s="2">
        <v>6</v>
      </c>
      <c r="D36" s="2">
        <v>4</v>
      </c>
      <c r="E36" s="2">
        <v>2</v>
      </c>
      <c r="F36" s="2">
        <v>1</v>
      </c>
    </row>
    <row r="37" spans="1:6" ht="15.75" customHeight="1" x14ac:dyDescent="0.15">
      <c r="A37" s="1" t="s">
        <v>2</v>
      </c>
      <c r="B37" s="2">
        <v>8</v>
      </c>
      <c r="C37" s="2">
        <v>5</v>
      </c>
      <c r="D37" s="2">
        <v>3</v>
      </c>
      <c r="E37" s="2">
        <v>5</v>
      </c>
      <c r="F37" s="2">
        <v>1</v>
      </c>
    </row>
    <row r="38" spans="1:6" ht="15.75" customHeight="1" x14ac:dyDescent="0.15">
      <c r="A38" s="1" t="s">
        <v>2</v>
      </c>
      <c r="B38" s="2">
        <v>9</v>
      </c>
      <c r="C38" s="2">
        <v>6</v>
      </c>
      <c r="D38" s="2">
        <v>7</v>
      </c>
      <c r="E38" s="2">
        <v>6</v>
      </c>
      <c r="F38" s="2">
        <v>2</v>
      </c>
    </row>
    <row r="39" spans="1:6" ht="15.75" customHeight="1" x14ac:dyDescent="0.15">
      <c r="A39" s="1" t="s">
        <v>2</v>
      </c>
      <c r="B39" s="2">
        <v>9</v>
      </c>
      <c r="C39" s="2">
        <v>6</v>
      </c>
      <c r="D39" s="2">
        <v>8</v>
      </c>
      <c r="E39" s="2">
        <v>8</v>
      </c>
      <c r="F39" s="2">
        <v>1</v>
      </c>
    </row>
    <row r="40" spans="1:6" ht="15.75" customHeight="1" x14ac:dyDescent="0.15">
      <c r="A40" s="1" t="s">
        <v>3</v>
      </c>
      <c r="B40" s="2">
        <v>8</v>
      </c>
      <c r="C40" s="2">
        <v>7</v>
      </c>
      <c r="D40" s="2">
        <v>8</v>
      </c>
      <c r="E40" s="2">
        <v>7</v>
      </c>
      <c r="F40" s="2">
        <v>1</v>
      </c>
    </row>
    <row r="41" spans="1:6" ht="15.75" customHeight="1" x14ac:dyDescent="0.15">
      <c r="A41" s="1" t="s">
        <v>3</v>
      </c>
      <c r="B41" s="2">
        <v>7</v>
      </c>
      <c r="C41" s="2">
        <v>9</v>
      </c>
      <c r="D41" s="2">
        <v>10</v>
      </c>
      <c r="E41" s="2">
        <v>10</v>
      </c>
      <c r="F41" s="2">
        <v>3</v>
      </c>
    </row>
    <row r="42" spans="1:6" ht="15.75" customHeight="1" x14ac:dyDescent="0.15">
      <c r="A42" s="4" t="s">
        <v>3</v>
      </c>
      <c r="B42" s="5">
        <v>7</v>
      </c>
      <c r="C42" s="5">
        <v>8</v>
      </c>
      <c r="D42" s="5">
        <v>10</v>
      </c>
      <c r="E42" s="5">
        <v>10</v>
      </c>
      <c r="F42" s="5">
        <v>4</v>
      </c>
    </row>
    <row r="43" spans="1:6" ht="15.75" customHeight="1" x14ac:dyDescent="0.15">
      <c r="A43" s="1" t="s">
        <v>2</v>
      </c>
      <c r="B43" s="2">
        <v>10</v>
      </c>
      <c r="C43" s="2">
        <v>8</v>
      </c>
      <c r="D43" s="2">
        <v>8</v>
      </c>
      <c r="E43" s="2">
        <v>8</v>
      </c>
      <c r="F43" s="2">
        <v>1</v>
      </c>
    </row>
    <row r="44" spans="1:6" ht="15.75" customHeight="1" x14ac:dyDescent="0.15">
      <c r="A44" s="6" t="s">
        <v>7</v>
      </c>
      <c r="B44" s="12">
        <f t="shared" ref="B44:F44" si="0">AVERAGE(B2:B43)</f>
        <v>7.1428571428571432</v>
      </c>
      <c r="C44" s="12">
        <f t="shared" si="0"/>
        <v>6.6428571428571432</v>
      </c>
      <c r="D44" s="12">
        <f t="shared" si="0"/>
        <v>6.9761904761904763</v>
      </c>
      <c r="E44" s="12">
        <f t="shared" si="0"/>
        <v>6.666666666666667</v>
      </c>
      <c r="F44" s="12">
        <f t="shared" si="0"/>
        <v>1.7317073170731707</v>
      </c>
    </row>
    <row r="45" spans="1:6" ht="15.75" customHeight="1" x14ac:dyDescent="0.15">
      <c r="A45" s="1" t="s">
        <v>8</v>
      </c>
      <c r="B45" s="2">
        <f t="shared" ref="B45:F45" si="1">STDEV(B2:B43)</f>
        <v>2.1591713470503793</v>
      </c>
      <c r="C45" s="2">
        <f t="shared" si="1"/>
        <v>2.03411667856613</v>
      </c>
      <c r="D45" s="2">
        <f t="shared" si="1"/>
        <v>2.2250030993466514</v>
      </c>
      <c r="E45" s="2">
        <f t="shared" si="1"/>
        <v>2.2049463979621313</v>
      </c>
      <c r="F45" s="2">
        <f t="shared" si="1"/>
        <v>1.414644659338564</v>
      </c>
    </row>
    <row r="46" spans="1:6" ht="15.75" customHeight="1" x14ac:dyDescent="0.15">
      <c r="A46" s="1"/>
      <c r="B46" s="2">
        <f t="shared" ref="B46:F46" si="2">MAX(B3:B43)</f>
        <v>10</v>
      </c>
      <c r="C46" s="2">
        <f t="shared" si="2"/>
        <v>10</v>
      </c>
      <c r="D46" s="2">
        <f t="shared" si="2"/>
        <v>10</v>
      </c>
      <c r="E46" s="2">
        <f t="shared" si="2"/>
        <v>10</v>
      </c>
      <c r="F46" s="2">
        <f t="shared" si="2"/>
        <v>8</v>
      </c>
    </row>
    <row r="47" spans="1:6" ht="13" x14ac:dyDescent="0.15">
      <c r="A47" s="1"/>
      <c r="B47" s="2">
        <f t="shared" ref="B47:F47" si="3">MIN(B3:B43)</f>
        <v>1</v>
      </c>
      <c r="C47" s="2">
        <f t="shared" si="3"/>
        <v>1</v>
      </c>
      <c r="D47" s="2">
        <f t="shared" si="3"/>
        <v>2</v>
      </c>
      <c r="E47" s="2">
        <f t="shared" si="3"/>
        <v>2</v>
      </c>
      <c r="F47" s="2">
        <f t="shared" si="3"/>
        <v>1</v>
      </c>
    </row>
    <row r="50" spans="3:6" ht="13" x14ac:dyDescent="0.15">
      <c r="C50" s="7">
        <f t="shared" ref="C50:F50" si="4">PEARSON($B$2:$B$43,C2:C43)</f>
        <v>0.32843957029184329</v>
      </c>
      <c r="D50" s="7">
        <f t="shared" si="4"/>
        <v>0.1834935892475579</v>
      </c>
      <c r="E50" s="7">
        <f t="shared" si="4"/>
        <v>0.16393850751331102</v>
      </c>
      <c r="F50" s="7">
        <f t="shared" si="4"/>
        <v>1.4921263059939608E-2</v>
      </c>
    </row>
    <row r="68" spans="1:6" ht="15.75" customHeight="1" x14ac:dyDescent="0.15">
      <c r="B68" t="s">
        <v>17</v>
      </c>
      <c r="C68">
        <v>26.5</v>
      </c>
      <c r="D68" s="10">
        <v>0.95</v>
      </c>
    </row>
    <row r="72" spans="1:6" ht="13" x14ac:dyDescent="0.15">
      <c r="B72" s="8" t="s">
        <v>9</v>
      </c>
      <c r="C72" s="8" t="s">
        <v>10</v>
      </c>
      <c r="D72" s="8" t="s">
        <v>11</v>
      </c>
      <c r="E72" s="8" t="s">
        <v>12</v>
      </c>
      <c r="F72" s="8" t="s">
        <v>13</v>
      </c>
    </row>
    <row r="73" spans="1:6" ht="13" x14ac:dyDescent="0.15">
      <c r="A73" s="8">
        <v>1</v>
      </c>
      <c r="B73" s="7">
        <f t="shared" ref="B73:B82" si="5">COUNTIF($B$2:$B$43,A73)</f>
        <v>1</v>
      </c>
      <c r="C73" s="7">
        <f t="shared" ref="C73:C82" si="6">(A73-$B$44)/$B$45</f>
        <v>-2.8450067898728064</v>
      </c>
      <c r="D73" s="7">
        <f t="shared" ref="D73:D82" si="7">(1/SQRT(2*PI())*EXP(-1*(C73)*(C73)/2))</f>
        <v>6.9711829358146179E-3</v>
      </c>
      <c r="E73" s="7">
        <f t="shared" ref="E73:E82" si="8">((33*1)/$B$45)*D73</f>
        <v>0.106545058221595</v>
      </c>
      <c r="F73" s="7">
        <f>(B73-E73)/E73</f>
        <v>8.3857004415932241</v>
      </c>
    </row>
    <row r="74" spans="1:6" ht="13" x14ac:dyDescent="0.15">
      <c r="A74" s="8">
        <v>2</v>
      </c>
      <c r="B74" s="7">
        <f t="shared" si="5"/>
        <v>0</v>
      </c>
      <c r="C74" s="7">
        <f t="shared" si="6"/>
        <v>-2.3818661496609543</v>
      </c>
      <c r="D74" s="7">
        <f t="shared" si="7"/>
        <v>2.3386842276199239E-2</v>
      </c>
      <c r="E74" s="7">
        <f t="shared" si="8"/>
        <v>0.35743610444297336</v>
      </c>
      <c r="F74" s="7">
        <f t="shared" ref="F74:F82" si="9">(B74-E74)^2/E74</f>
        <v>0.35743610444297341</v>
      </c>
    </row>
    <row r="75" spans="1:6" ht="13" x14ac:dyDescent="0.15">
      <c r="A75" s="8">
        <v>3</v>
      </c>
      <c r="B75" s="7">
        <f t="shared" si="5"/>
        <v>0</v>
      </c>
      <c r="C75" s="7">
        <f t="shared" si="6"/>
        <v>-1.9187255094491023</v>
      </c>
      <c r="D75" s="7">
        <f t="shared" si="7"/>
        <v>6.3311244744832795E-2</v>
      </c>
      <c r="E75" s="7">
        <f t="shared" si="8"/>
        <v>0.96762634398312708</v>
      </c>
      <c r="F75" s="7">
        <f t="shared" si="9"/>
        <v>0.96762634398312708</v>
      </c>
    </row>
    <row r="76" spans="1:6" ht="13" x14ac:dyDescent="0.15">
      <c r="A76" s="8">
        <v>4</v>
      </c>
      <c r="B76" s="7">
        <f t="shared" si="5"/>
        <v>3</v>
      </c>
      <c r="C76" s="7">
        <f t="shared" si="6"/>
        <v>-1.4555848692372499</v>
      </c>
      <c r="D76" s="7">
        <f t="shared" si="7"/>
        <v>0.13830385189265371</v>
      </c>
      <c r="E76" s="7">
        <f t="shared" si="8"/>
        <v>2.1137864388078511</v>
      </c>
      <c r="F76" s="7">
        <f t="shared" si="9"/>
        <v>0.37154863974045171</v>
      </c>
    </row>
    <row r="77" spans="1:6" ht="13" x14ac:dyDescent="0.15">
      <c r="A77" s="8">
        <v>5</v>
      </c>
      <c r="B77" s="7">
        <f t="shared" si="5"/>
        <v>8</v>
      </c>
      <c r="C77" s="7">
        <f>(A77-$B$44)/$B$45</f>
        <v>-0.99244422902539775</v>
      </c>
      <c r="D77" s="7">
        <f t="shared" si="7"/>
        <v>0.24379896503886528</v>
      </c>
      <c r="E77" s="7">
        <f>((33*1)/$B$45)*D77</f>
        <v>3.7261358887858722</v>
      </c>
      <c r="F77" s="7">
        <f t="shared" si="9"/>
        <v>4.9021063606662798</v>
      </c>
    </row>
    <row r="78" spans="1:6" ht="13" x14ac:dyDescent="0.15">
      <c r="A78" s="8">
        <v>6</v>
      </c>
      <c r="B78" s="7">
        <f t="shared" si="5"/>
        <v>3</v>
      </c>
      <c r="C78" s="7">
        <f t="shared" si="6"/>
        <v>-0.52930358881354556</v>
      </c>
      <c r="D78" s="7">
        <f>(1/SQRT(2*PI())*EXP(-1*(C78)*(C78)/2))</f>
        <v>0.34679561519451196</v>
      </c>
      <c r="E78" s="7">
        <f t="shared" si="8"/>
        <v>5.3002997270470305</v>
      </c>
      <c r="F78" s="7">
        <f t="shared" si="9"/>
        <v>0.99831690786299032</v>
      </c>
    </row>
    <row r="79" spans="1:6" ht="13" x14ac:dyDescent="0.15">
      <c r="A79" s="8">
        <v>7</v>
      </c>
      <c r="B79" s="7">
        <f t="shared" si="5"/>
        <v>7</v>
      </c>
      <c r="C79" s="7">
        <f t="shared" si="6"/>
        <v>-6.6162948601693347E-2</v>
      </c>
      <c r="D79" s="7">
        <f t="shared" si="7"/>
        <v>0.39807004326112516</v>
      </c>
      <c r="E79" s="7">
        <f t="shared" si="8"/>
        <v>6.0839596846088684</v>
      </c>
      <c r="F79" s="7">
        <f t="shared" si="9"/>
        <v>0.13792495396455454</v>
      </c>
    </row>
    <row r="80" spans="1:6" ht="13" x14ac:dyDescent="0.15">
      <c r="A80" s="8">
        <v>8</v>
      </c>
      <c r="B80" s="7">
        <f t="shared" si="5"/>
        <v>7</v>
      </c>
      <c r="C80" s="7">
        <f t="shared" si="6"/>
        <v>0.39697769161015889</v>
      </c>
      <c r="D80" s="7">
        <f t="shared" si="7"/>
        <v>0.36871393591377027</v>
      </c>
      <c r="E80" s="7">
        <f t="shared" si="8"/>
        <v>5.6352914750264684</v>
      </c>
      <c r="F80" s="7">
        <f t="shared" si="9"/>
        <v>0.33049388241744582</v>
      </c>
    </row>
    <row r="81" spans="1:8" ht="13" x14ac:dyDescent="0.15">
      <c r="A81" s="8">
        <v>9</v>
      </c>
      <c r="B81" s="7">
        <f t="shared" si="5"/>
        <v>6</v>
      </c>
      <c r="C81" s="7">
        <f t="shared" si="6"/>
        <v>0.86011833182201103</v>
      </c>
      <c r="D81" s="7">
        <f t="shared" si="7"/>
        <v>0.27559019825906683</v>
      </c>
      <c r="E81" s="7">
        <f t="shared" si="8"/>
        <v>4.2120216883079111</v>
      </c>
      <c r="F81" s="7">
        <f t="shared" si="9"/>
        <v>0.75898622553521666</v>
      </c>
    </row>
    <row r="82" spans="1:8" ht="13" x14ac:dyDescent="0.15">
      <c r="A82" s="8">
        <v>10</v>
      </c>
      <c r="B82" s="7">
        <f t="shared" si="5"/>
        <v>7</v>
      </c>
      <c r="C82" s="7">
        <f t="shared" si="6"/>
        <v>1.3232589720338632</v>
      </c>
      <c r="D82" s="7">
        <f t="shared" si="7"/>
        <v>0.16621956452387182</v>
      </c>
      <c r="E82" s="7">
        <f t="shared" si="8"/>
        <v>2.5404401724676018</v>
      </c>
      <c r="F82" s="7">
        <f t="shared" si="9"/>
        <v>7.8284362178162743</v>
      </c>
    </row>
    <row r="83" spans="1:8" ht="13" x14ac:dyDescent="0.15">
      <c r="B83" s="7">
        <f>SUM(B73:B82)</f>
        <v>42</v>
      </c>
    </row>
    <row r="84" spans="1:8" ht="13" x14ac:dyDescent="0.15">
      <c r="E84" s="8" t="s">
        <v>14</v>
      </c>
      <c r="F84" s="7">
        <f>SUM(F73:F82)</f>
        <v>25.03857607802254</v>
      </c>
      <c r="G84" t="s">
        <v>18</v>
      </c>
      <c r="H84" t="str">
        <f>IF(F84&lt;$C$68,"true", "false")</f>
        <v>true</v>
      </c>
    </row>
    <row r="85" spans="1:8" ht="13" x14ac:dyDescent="0.15">
      <c r="F85" s="9"/>
    </row>
    <row r="87" spans="1:8" ht="13" x14ac:dyDescent="0.15">
      <c r="B87" s="8" t="s">
        <v>9</v>
      </c>
      <c r="C87" s="8" t="s">
        <v>10</v>
      </c>
      <c r="D87" s="8" t="s">
        <v>11</v>
      </c>
      <c r="E87" s="8" t="s">
        <v>12</v>
      </c>
      <c r="F87" s="8" t="s">
        <v>13</v>
      </c>
    </row>
    <row r="88" spans="1:8" ht="13" x14ac:dyDescent="0.15">
      <c r="A88" s="8">
        <v>1</v>
      </c>
      <c r="B88" s="7">
        <f t="shared" ref="B88:B97" si="10">COUNTIF($C$2:$C$43,A88)</f>
        <v>1</v>
      </c>
      <c r="C88" s="7">
        <f t="shared" ref="C88:C97" si="11">(A88-$C$44)/$C$45</f>
        <v>-2.7741069144739781</v>
      </c>
      <c r="D88" s="7">
        <f t="shared" ref="D88:D97" si="12">(1/SQRT(2*PI())*EXP(-1*(C88)*(C88)/2))</f>
        <v>8.5077895314721874E-3</v>
      </c>
      <c r="E88" s="7">
        <f>((33*1)/$C$45)*D88</f>
        <v>0.13802406592353922</v>
      </c>
      <c r="F88" s="7">
        <f>(B88-E88)/E88</f>
        <v>6.2451133308445428</v>
      </c>
    </row>
    <row r="89" spans="1:8" ht="13" x14ac:dyDescent="0.15">
      <c r="A89" s="8">
        <v>2</v>
      </c>
      <c r="B89" s="7">
        <f t="shared" si="10"/>
        <v>0</v>
      </c>
      <c r="C89" s="7">
        <f t="shared" si="11"/>
        <v>-2.2824930308963109</v>
      </c>
      <c r="D89" s="7">
        <f t="shared" si="12"/>
        <v>2.9486411430013439E-2</v>
      </c>
      <c r="E89" s="7">
        <f t="shared" ref="E89:E97" si="13">((33*1)/$B$45)*D89</f>
        <v>0.45065973041913454</v>
      </c>
      <c r="F89" s="7">
        <f t="shared" ref="F89:F97" si="14">(B89-E89)^2/E89</f>
        <v>0.45065973041913454</v>
      </c>
    </row>
    <row r="90" spans="1:8" ht="13" x14ac:dyDescent="0.15">
      <c r="A90" s="8">
        <v>3</v>
      </c>
      <c r="B90" s="7">
        <f t="shared" si="10"/>
        <v>2</v>
      </c>
      <c r="C90" s="7">
        <f t="shared" si="11"/>
        <v>-1.7908791473186441</v>
      </c>
      <c r="D90" s="7">
        <f t="shared" si="12"/>
        <v>8.0253685454885273E-2</v>
      </c>
      <c r="E90" s="7">
        <f t="shared" si="13"/>
        <v>1.2265685276108937</v>
      </c>
      <c r="F90" s="7">
        <f t="shared" si="14"/>
        <v>0.48769899847923337</v>
      </c>
    </row>
    <row r="91" spans="1:8" ht="13" x14ac:dyDescent="0.15">
      <c r="A91" s="8">
        <v>4</v>
      </c>
      <c r="B91" s="7">
        <f t="shared" si="10"/>
        <v>1</v>
      </c>
      <c r="C91" s="7">
        <f t="shared" si="11"/>
        <v>-1.2992652637409772</v>
      </c>
      <c r="D91" s="7">
        <f t="shared" si="12"/>
        <v>0.17153230787856538</v>
      </c>
      <c r="E91" s="7">
        <f t="shared" si="13"/>
        <v>2.6216382353005452</v>
      </c>
      <c r="F91" s="7">
        <f t="shared" si="14"/>
        <v>1.003079117011427</v>
      </c>
    </row>
    <row r="92" spans="1:8" ht="13" x14ac:dyDescent="0.15">
      <c r="A92" s="8">
        <v>5</v>
      </c>
      <c r="B92" s="7">
        <f t="shared" si="10"/>
        <v>8</v>
      </c>
      <c r="C92" s="7">
        <f t="shared" si="11"/>
        <v>-0.80765138016331017</v>
      </c>
      <c r="D92" s="7">
        <f t="shared" si="12"/>
        <v>0.28791530868898441</v>
      </c>
      <c r="E92" s="7">
        <f t="shared" si="13"/>
        <v>4.4003942529693063</v>
      </c>
      <c r="F92" s="7">
        <f t="shared" si="14"/>
        <v>2.9445455995932956</v>
      </c>
    </row>
    <row r="93" spans="1:8" ht="13" x14ac:dyDescent="0.15">
      <c r="A93" s="8">
        <v>6</v>
      </c>
      <c r="B93" s="7">
        <f t="shared" si="10"/>
        <v>8</v>
      </c>
      <c r="C93" s="7">
        <f t="shared" si="11"/>
        <v>-0.31603749658564323</v>
      </c>
      <c r="D93" s="7">
        <f t="shared" si="12"/>
        <v>0.37950846268543026</v>
      </c>
      <c r="E93" s="7">
        <f t="shared" si="13"/>
        <v>5.8002711483402178</v>
      </c>
      <c r="F93" s="7">
        <f t="shared" si="14"/>
        <v>0.83423807216480172</v>
      </c>
    </row>
    <row r="94" spans="1:8" ht="13" x14ac:dyDescent="0.15">
      <c r="A94" s="8">
        <v>7</v>
      </c>
      <c r="B94" s="7">
        <f t="shared" si="10"/>
        <v>8</v>
      </c>
      <c r="C94" s="7">
        <f t="shared" si="11"/>
        <v>0.17557638699202371</v>
      </c>
      <c r="D94" s="7">
        <f t="shared" si="12"/>
        <v>0.39284031727865226</v>
      </c>
      <c r="E94" s="7">
        <f t="shared" si="13"/>
        <v>6.0040304295002507</v>
      </c>
      <c r="F94" s="7">
        <f t="shared" si="14"/>
        <v>0.66353669807975235</v>
      </c>
    </row>
    <row r="95" spans="1:8" ht="13" x14ac:dyDescent="0.15">
      <c r="A95" s="8">
        <v>8</v>
      </c>
      <c r="B95" s="7">
        <f t="shared" si="10"/>
        <v>6</v>
      </c>
      <c r="C95" s="7">
        <f t="shared" si="11"/>
        <v>0.66719027056969071</v>
      </c>
      <c r="D95" s="7">
        <f t="shared" si="12"/>
        <v>0.31933647172587087</v>
      </c>
      <c r="E95" s="7">
        <f t="shared" si="13"/>
        <v>4.8806240326177583</v>
      </c>
      <c r="F95" s="7">
        <f t="shared" si="14"/>
        <v>0.25672998943966435</v>
      </c>
    </row>
    <row r="96" spans="1:8" ht="13" x14ac:dyDescent="0.15">
      <c r="A96" s="8">
        <v>9</v>
      </c>
      <c r="B96" s="7">
        <f t="shared" si="10"/>
        <v>4</v>
      </c>
      <c r="C96" s="7">
        <f t="shared" si="11"/>
        <v>1.1588041541473577</v>
      </c>
      <c r="D96" s="7">
        <f t="shared" si="12"/>
        <v>0.20385382888479014</v>
      </c>
      <c r="E96" s="7">
        <f t="shared" si="13"/>
        <v>3.1156287630381896</v>
      </c>
      <c r="F96" s="7">
        <f t="shared" si="14"/>
        <v>0.25102877918057531</v>
      </c>
    </row>
    <row r="97" spans="1:8" ht="13" x14ac:dyDescent="0.15">
      <c r="A97" s="8">
        <v>10</v>
      </c>
      <c r="B97" s="7">
        <f t="shared" si="10"/>
        <v>4</v>
      </c>
      <c r="C97" s="7">
        <f t="shared" si="11"/>
        <v>1.6504180377250246</v>
      </c>
      <c r="D97" s="7">
        <f t="shared" si="12"/>
        <v>0.10219440147217394</v>
      </c>
      <c r="E97" s="7">
        <f t="shared" si="13"/>
        <v>1.5619025572883598</v>
      </c>
      <c r="F97" s="7">
        <f t="shared" si="14"/>
        <v>3.8058194555216383</v>
      </c>
    </row>
    <row r="98" spans="1:8" ht="13" x14ac:dyDescent="0.15">
      <c r="B98" s="7">
        <f>SUM(B88:B97)</f>
        <v>42</v>
      </c>
    </row>
    <row r="99" spans="1:8" ht="13" x14ac:dyDescent="0.15">
      <c r="E99" s="8" t="s">
        <v>14</v>
      </c>
      <c r="F99" s="7">
        <f>SUM(F88:F97)</f>
        <v>16.942449770734068</v>
      </c>
      <c r="G99" t="s">
        <v>18</v>
      </c>
      <c r="H99" t="str">
        <f t="shared" ref="H99:H143" si="15">IF(F99&lt;$C$68,"true", "false")</f>
        <v>true</v>
      </c>
    </row>
    <row r="101" spans="1:8" ht="13" x14ac:dyDescent="0.15">
      <c r="B101" s="8" t="s">
        <v>9</v>
      </c>
      <c r="C101" s="8" t="s">
        <v>10</v>
      </c>
      <c r="D101" s="8" t="s">
        <v>11</v>
      </c>
      <c r="E101" s="8" t="s">
        <v>12</v>
      </c>
      <c r="F101" s="8" t="s">
        <v>13</v>
      </c>
    </row>
    <row r="102" spans="1:8" ht="13" x14ac:dyDescent="0.15">
      <c r="A102" s="8">
        <v>1</v>
      </c>
      <c r="B102" s="7">
        <f t="shared" ref="B102:B111" si="16">COUNTIF($D$2:$D$43,A102)</f>
        <v>0</v>
      </c>
      <c r="C102" s="7">
        <f t="shared" ref="C102:C111" si="17">(A102-$D$44)/$D$45</f>
        <v>-2.6859245625074957</v>
      </c>
      <c r="D102" s="7">
        <f t="shared" ref="D102:D111" si="18">(1/SQRT(2*PI())*EXP(-1*(C102)*(C102)/2))</f>
        <v>1.0823518095599107E-2</v>
      </c>
      <c r="E102" s="7">
        <f t="shared" ref="E102:E111" si="19">((33*1)/$D$45)*D102</f>
        <v>0.16052835938055615</v>
      </c>
      <c r="F102" s="7">
        <f t="shared" ref="F102:F111" si="20">(B102-E102)^2/E102</f>
        <v>0.16052835938055615</v>
      </c>
    </row>
    <row r="103" spans="1:8" ht="13" x14ac:dyDescent="0.15">
      <c r="A103" s="8">
        <v>2</v>
      </c>
      <c r="B103" s="7">
        <f t="shared" si="16"/>
        <v>1</v>
      </c>
      <c r="C103" s="7">
        <f t="shared" si="17"/>
        <v>-2.2364869863110224</v>
      </c>
      <c r="D103" s="7">
        <f t="shared" si="18"/>
        <v>3.2716506151039722E-2</v>
      </c>
      <c r="E103" s="7">
        <f t="shared" si="19"/>
        <v>0.48523289846263001</v>
      </c>
      <c r="F103" s="7">
        <f t="shared" si="20"/>
        <v>0.54609893448020763</v>
      </c>
    </row>
    <row r="104" spans="1:8" ht="13" x14ac:dyDescent="0.15">
      <c r="A104" s="8">
        <v>3</v>
      </c>
      <c r="B104" s="7">
        <f t="shared" si="16"/>
        <v>3</v>
      </c>
      <c r="C104" s="7">
        <f t="shared" si="17"/>
        <v>-1.7870494101145489</v>
      </c>
      <c r="D104" s="7">
        <f t="shared" si="18"/>
        <v>8.0805412420195399E-2</v>
      </c>
      <c r="E104" s="7">
        <f t="shared" si="19"/>
        <v>1.1984606271557379</v>
      </c>
      <c r="F104" s="7">
        <f t="shared" si="20"/>
        <v>2.7080940653099521</v>
      </c>
    </row>
    <row r="105" spans="1:8" ht="13" x14ac:dyDescent="0.15">
      <c r="A105" s="8">
        <v>4</v>
      </c>
      <c r="B105" s="7">
        <f t="shared" si="16"/>
        <v>5</v>
      </c>
      <c r="C105" s="7">
        <f t="shared" si="17"/>
        <v>-1.3376118339180754</v>
      </c>
      <c r="D105" s="7">
        <f t="shared" si="18"/>
        <v>0.16307562278077642</v>
      </c>
      <c r="E105" s="7">
        <f t="shared" si="19"/>
        <v>2.418646317097644</v>
      </c>
      <c r="F105" s="7">
        <f t="shared" si="20"/>
        <v>2.7550067114523662</v>
      </c>
    </row>
    <row r="106" spans="1:8" ht="13" x14ac:dyDescent="0.15">
      <c r="A106" s="8">
        <v>5</v>
      </c>
      <c r="B106" s="7">
        <f t="shared" si="16"/>
        <v>0</v>
      </c>
      <c r="C106" s="7">
        <f t="shared" si="17"/>
        <v>-0.88817425772160208</v>
      </c>
      <c r="D106" s="7">
        <f t="shared" si="18"/>
        <v>0.26891356001778594</v>
      </c>
      <c r="E106" s="7">
        <f t="shared" si="19"/>
        <v>3.988375334485033</v>
      </c>
      <c r="F106" s="7">
        <f t="shared" si="20"/>
        <v>3.988375334485033</v>
      </c>
    </row>
    <row r="107" spans="1:8" ht="13" x14ac:dyDescent="0.15">
      <c r="A107" s="8">
        <v>6</v>
      </c>
      <c r="B107" s="7">
        <f t="shared" si="16"/>
        <v>6</v>
      </c>
      <c r="C107" s="7">
        <f t="shared" si="17"/>
        <v>-0.43873668152512879</v>
      </c>
      <c r="D107" s="7">
        <f t="shared" si="18"/>
        <v>0.36233594557278676</v>
      </c>
      <c r="E107" s="7">
        <f t="shared" si="19"/>
        <v>5.373963841853989</v>
      </c>
      <c r="F107" s="7">
        <f t="shared" si="20"/>
        <v>7.2929644269993182E-2</v>
      </c>
    </row>
    <row r="108" spans="1:8" ht="13" x14ac:dyDescent="0.15">
      <c r="A108" s="8">
        <v>7</v>
      </c>
      <c r="B108" s="7">
        <f t="shared" si="16"/>
        <v>6</v>
      </c>
      <c r="C108" s="7">
        <f t="shared" si="17"/>
        <v>1.0700894671344566E-2</v>
      </c>
      <c r="D108" s="7">
        <f t="shared" si="18"/>
        <v>0.39891943978523475</v>
      </c>
      <c r="E108" s="7">
        <f t="shared" si="19"/>
        <v>5.9165497417861195</v>
      </c>
      <c r="F108" s="7">
        <f t="shared" si="20"/>
        <v>1.1770281498319696E-3</v>
      </c>
    </row>
    <row r="109" spans="1:8" ht="13" x14ac:dyDescent="0.15">
      <c r="A109" s="8">
        <v>8</v>
      </c>
      <c r="B109" s="7">
        <f t="shared" si="16"/>
        <v>10</v>
      </c>
      <c r="C109" s="7">
        <f t="shared" si="17"/>
        <v>0.46013847086781789</v>
      </c>
      <c r="D109" s="7">
        <f t="shared" si="18"/>
        <v>0.35886742823006623</v>
      </c>
      <c r="E109" s="7">
        <f t="shared" si="19"/>
        <v>5.3225207349462327</v>
      </c>
      <c r="F109" s="7">
        <f t="shared" si="20"/>
        <v>4.1106109989121435</v>
      </c>
    </row>
    <row r="110" spans="1:8" ht="13" x14ac:dyDescent="0.15">
      <c r="A110" s="8">
        <v>9</v>
      </c>
      <c r="B110" s="7">
        <f t="shared" si="16"/>
        <v>6</v>
      </c>
      <c r="C110" s="7">
        <f t="shared" si="17"/>
        <v>0.90957604706429129</v>
      </c>
      <c r="D110" s="7">
        <f t="shared" si="18"/>
        <v>0.26378976813446703</v>
      </c>
      <c r="E110" s="7">
        <f t="shared" si="19"/>
        <v>3.9123821225208903</v>
      </c>
      <c r="F110" s="7">
        <f t="shared" si="20"/>
        <v>1.1139373061960189</v>
      </c>
    </row>
    <row r="111" spans="1:8" ht="13" x14ac:dyDescent="0.15">
      <c r="A111" s="8">
        <v>10</v>
      </c>
      <c r="B111" s="7">
        <f t="shared" si="16"/>
        <v>5</v>
      </c>
      <c r="C111" s="7">
        <f t="shared" si="17"/>
        <v>1.3590136232607646</v>
      </c>
      <c r="D111" s="7">
        <f t="shared" si="18"/>
        <v>0.15843710990957638</v>
      </c>
      <c r="E111" s="7">
        <f t="shared" si="19"/>
        <v>2.3498504916920306</v>
      </c>
      <c r="F111" s="7">
        <f t="shared" si="20"/>
        <v>2.9888252215262376</v>
      </c>
    </row>
    <row r="112" spans="1:8" ht="13" x14ac:dyDescent="0.15">
      <c r="B112" s="7">
        <f>SUM(B102:B111)</f>
        <v>42</v>
      </c>
    </row>
    <row r="113" spans="1:8" ht="13" x14ac:dyDescent="0.15">
      <c r="E113" s="8" t="s">
        <v>14</v>
      </c>
      <c r="F113" s="7">
        <f>SUM(F102:F111)</f>
        <v>18.445583604162341</v>
      </c>
      <c r="G113" t="s">
        <v>18</v>
      </c>
      <c r="H113" t="str">
        <f t="shared" si="15"/>
        <v>true</v>
      </c>
    </row>
    <row r="116" spans="1:8" ht="13" x14ac:dyDescent="0.15">
      <c r="B116" s="8" t="s">
        <v>9</v>
      </c>
      <c r="C116" s="8" t="s">
        <v>10</v>
      </c>
      <c r="D116" s="8" t="s">
        <v>11</v>
      </c>
      <c r="E116" s="8" t="s">
        <v>12</v>
      </c>
      <c r="F116" s="8" t="s">
        <v>13</v>
      </c>
    </row>
    <row r="117" spans="1:8" ht="13" x14ac:dyDescent="0.15">
      <c r="A117" s="8">
        <v>1</v>
      </c>
      <c r="B117" s="7">
        <f t="shared" ref="B117:B126" si="21">COUNTIF($E$2:$E$43,A117)</f>
        <v>0</v>
      </c>
      <c r="C117" s="7">
        <f t="shared" ref="C117:C126" si="22">(A117-$E$44)/$E$45</f>
        <v>-2.5699793300662308</v>
      </c>
      <c r="D117" s="7">
        <f t="shared" ref="D117:D126" si="23">(1/SQRT(2*PI())*EXP(-1*(C117)*(C117)/2))</f>
        <v>1.467902886361811E-2</v>
      </c>
      <c r="E117" s="7">
        <f>((33*1)/$E$45)*D117</f>
        <v>0.21969148680761583</v>
      </c>
      <c r="F117" s="7">
        <f t="shared" ref="F117:F126" si="24">(B117-E117)^2/E117</f>
        <v>0.21969148680761583</v>
      </c>
    </row>
    <row r="118" spans="1:8" ht="13" x14ac:dyDescent="0.15">
      <c r="A118" s="8">
        <v>2</v>
      </c>
      <c r="B118" s="7">
        <f t="shared" si="21"/>
        <v>3</v>
      </c>
      <c r="C118" s="7">
        <f t="shared" si="22"/>
        <v>-2.1164535659368959</v>
      </c>
      <c r="D118" s="7">
        <f t="shared" si="23"/>
        <v>4.248405790295598E-2</v>
      </c>
      <c r="E118" s="7">
        <f t="shared" ref="E118:E126" si="25">((33*1)/$D$45)*D118</f>
        <v>0.63009975635954041</v>
      </c>
      <c r="F118" s="7">
        <f t="shared" si="24"/>
        <v>8.9135523512285371</v>
      </c>
    </row>
    <row r="119" spans="1:8" ht="13" x14ac:dyDescent="0.15">
      <c r="A119" s="8">
        <v>3</v>
      </c>
      <c r="B119" s="7">
        <f t="shared" si="21"/>
        <v>2</v>
      </c>
      <c r="C119" s="7">
        <f t="shared" si="22"/>
        <v>-1.6629278018075611</v>
      </c>
      <c r="D119" s="7">
        <f t="shared" si="23"/>
        <v>0.10009826052176098</v>
      </c>
      <c r="E119" s="7">
        <f t="shared" si="25"/>
        <v>1.4846013464826517</v>
      </c>
      <c r="F119" s="7">
        <f t="shared" si="24"/>
        <v>0.17892734145556677</v>
      </c>
    </row>
    <row r="120" spans="1:8" ht="13" x14ac:dyDescent="0.15">
      <c r="A120" s="8">
        <v>4</v>
      </c>
      <c r="B120" s="7">
        <f t="shared" si="21"/>
        <v>3</v>
      </c>
      <c r="C120" s="7">
        <f t="shared" si="22"/>
        <v>-1.2094020376782264</v>
      </c>
      <c r="D120" s="7">
        <f t="shared" si="23"/>
        <v>0.19199898804354229</v>
      </c>
      <c r="E120" s="7">
        <f t="shared" si="25"/>
        <v>2.8476214740093555</v>
      </c>
      <c r="F120" s="7">
        <f t="shared" si="24"/>
        <v>8.1538980496553299E-3</v>
      </c>
    </row>
    <row r="121" spans="1:8" ht="13" x14ac:dyDescent="0.15">
      <c r="A121" s="8">
        <v>5</v>
      </c>
      <c r="B121" s="7">
        <f t="shared" si="21"/>
        <v>2</v>
      </c>
      <c r="C121" s="7">
        <f t="shared" si="22"/>
        <v>-0.75587627354889153</v>
      </c>
      <c r="D121" s="7">
        <f t="shared" si="23"/>
        <v>0.29980800166441629</v>
      </c>
      <c r="E121" s="7">
        <f t="shared" si="25"/>
        <v>4.4465843925479955</v>
      </c>
      <c r="F121" s="7">
        <f t="shared" si="24"/>
        <v>1.3461512616045181</v>
      </c>
    </row>
    <row r="122" spans="1:8" ht="13" x14ac:dyDescent="0.15">
      <c r="A122" s="8">
        <v>6</v>
      </c>
      <c r="B122" s="7">
        <f t="shared" si="21"/>
        <v>6</v>
      </c>
      <c r="C122" s="7">
        <f t="shared" si="22"/>
        <v>-0.30235050941955666</v>
      </c>
      <c r="D122" s="7">
        <f t="shared" si="23"/>
        <v>0.38111792074354039</v>
      </c>
      <c r="E122" s="7">
        <f t="shared" si="25"/>
        <v>5.6525275799525421</v>
      </c>
      <c r="F122" s="7">
        <f t="shared" si="24"/>
        <v>2.1359839644453489E-2</v>
      </c>
    </row>
    <row r="123" spans="1:8" ht="13" x14ac:dyDescent="0.15">
      <c r="A123" s="8">
        <v>7</v>
      </c>
      <c r="B123" s="7">
        <f t="shared" si="21"/>
        <v>10</v>
      </c>
      <c r="C123" s="7">
        <f t="shared" si="22"/>
        <v>0.15117525470977813</v>
      </c>
      <c r="D123" s="7">
        <f t="shared" si="23"/>
        <v>0.39440952259954587</v>
      </c>
      <c r="E123" s="7">
        <f t="shared" si="25"/>
        <v>5.8496611755762862</v>
      </c>
      <c r="F123" s="7">
        <f t="shared" si="24"/>
        <v>2.9446683902716537</v>
      </c>
    </row>
    <row r="124" spans="1:8" ht="13" x14ac:dyDescent="0.15">
      <c r="A124" s="8">
        <v>8</v>
      </c>
      <c r="B124" s="7">
        <f t="shared" si="21"/>
        <v>6</v>
      </c>
      <c r="C124" s="7">
        <f t="shared" si="22"/>
        <v>0.60470101883911298</v>
      </c>
      <c r="D124" s="7">
        <f t="shared" si="23"/>
        <v>0.3322823584367986</v>
      </c>
      <c r="E124" s="7">
        <f t="shared" si="25"/>
        <v>4.9282258670265238</v>
      </c>
      <c r="F124" s="7">
        <f t="shared" si="24"/>
        <v>0.23308586560463837</v>
      </c>
    </row>
    <row r="125" spans="1:8" ht="13" x14ac:dyDescent="0.15">
      <c r="A125" s="8">
        <v>9</v>
      </c>
      <c r="B125" s="7">
        <f t="shared" si="21"/>
        <v>8</v>
      </c>
      <c r="C125" s="7">
        <f t="shared" si="22"/>
        <v>1.0582267829684477</v>
      </c>
      <c r="D125" s="7">
        <f t="shared" si="23"/>
        <v>0.22789723044611437</v>
      </c>
      <c r="E125" s="7">
        <f t="shared" si="25"/>
        <v>3.3800441028284953</v>
      </c>
      <c r="F125" s="7">
        <f t="shared" si="24"/>
        <v>6.3147082826370919</v>
      </c>
    </row>
    <row r="126" spans="1:8" ht="13" x14ac:dyDescent="0.15">
      <c r="A126" s="8">
        <v>10</v>
      </c>
      <c r="B126" s="7">
        <f t="shared" si="21"/>
        <v>2</v>
      </c>
      <c r="C126" s="7">
        <f t="shared" si="22"/>
        <v>1.5117525470977826</v>
      </c>
      <c r="D126" s="7">
        <f t="shared" si="23"/>
        <v>0.12724557286099492</v>
      </c>
      <c r="E126" s="7">
        <f t="shared" si="25"/>
        <v>1.8872350809964509</v>
      </c>
      <c r="F126" s="7">
        <f t="shared" si="24"/>
        <v>6.7378606332196018E-3</v>
      </c>
    </row>
    <row r="127" spans="1:8" ht="13" x14ac:dyDescent="0.15">
      <c r="B127" s="7">
        <f>SUM(B117:B126)</f>
        <v>42</v>
      </c>
    </row>
    <row r="128" spans="1:8" ht="13" x14ac:dyDescent="0.15">
      <c r="E128" s="8" t="s">
        <v>14</v>
      </c>
      <c r="F128" s="7">
        <f>SUM(F117:F126)</f>
        <v>20.187036577936951</v>
      </c>
      <c r="G128" t="s">
        <v>18</v>
      </c>
      <c r="H128" t="str">
        <f t="shared" si="15"/>
        <v>true</v>
      </c>
    </row>
    <row r="131" spans="1:8" ht="13" x14ac:dyDescent="0.15">
      <c r="B131" s="8" t="s">
        <v>9</v>
      </c>
      <c r="C131" s="8" t="s">
        <v>10</v>
      </c>
      <c r="D131" s="8" t="s">
        <v>11</v>
      </c>
      <c r="E131" s="8" t="s">
        <v>12</v>
      </c>
      <c r="F131" s="8" t="s">
        <v>13</v>
      </c>
    </row>
    <row r="132" spans="1:8" ht="13" x14ac:dyDescent="0.15">
      <c r="A132" s="8">
        <v>1</v>
      </c>
      <c r="B132" s="7">
        <f t="shared" ref="B132:B141" si="26">COUNTIF($F$2:$F$43,A132)</f>
        <v>29</v>
      </c>
      <c r="C132" s="7">
        <f t="shared" ref="C132:C141" si="27">(A132-$F$44)/$F$45</f>
        <v>-0.51723753540715323</v>
      </c>
      <c r="D132" s="7">
        <f t="shared" ref="D132:D141" si="28">(1/SQRT(2*PI())*EXP(-1*(C132)*(C132)/2))</f>
        <v>0.34899214394416544</v>
      </c>
      <c r="E132" s="7">
        <f t="shared" ref="E132:E141" si="29">((33*1)/$F$45)*D132</f>
        <v>8.1410838220972508</v>
      </c>
      <c r="F132" s="7">
        <f t="shared" ref="F132:F141" si="30">(B132-E132)^2/E132</f>
        <v>53.444282558030089</v>
      </c>
    </row>
    <row r="133" spans="1:8" ht="13" x14ac:dyDescent="0.15">
      <c r="A133" s="8">
        <v>2</v>
      </c>
      <c r="B133" s="7">
        <f t="shared" si="26"/>
        <v>2</v>
      </c>
      <c r="C133" s="7">
        <f t="shared" si="27"/>
        <v>0.18965376298262288</v>
      </c>
      <c r="D133" s="7">
        <f t="shared" si="28"/>
        <v>0.39183172351239692</v>
      </c>
      <c r="E133" s="7">
        <f t="shared" si="29"/>
        <v>9.1404203808714062</v>
      </c>
      <c r="F133" s="7">
        <f t="shared" si="30"/>
        <v>5.5780370148252434</v>
      </c>
    </row>
    <row r="134" spans="1:8" ht="13" x14ac:dyDescent="0.15">
      <c r="A134" s="8">
        <v>3</v>
      </c>
      <c r="B134" s="7">
        <f t="shared" si="26"/>
        <v>6</v>
      </c>
      <c r="C134" s="7">
        <f t="shared" si="27"/>
        <v>0.89654506137239898</v>
      </c>
      <c r="D134" s="7">
        <f t="shared" si="28"/>
        <v>0.26691232194481596</v>
      </c>
      <c r="E134" s="7">
        <f t="shared" si="29"/>
        <v>6.2263739279214292</v>
      </c>
      <c r="F134" s="7">
        <f t="shared" si="30"/>
        <v>8.2303369241563933E-3</v>
      </c>
    </row>
    <row r="135" spans="1:8" ht="13" x14ac:dyDescent="0.15">
      <c r="A135" s="8">
        <v>4</v>
      </c>
      <c r="B135" s="7">
        <f t="shared" si="26"/>
        <v>3</v>
      </c>
      <c r="C135" s="7">
        <f t="shared" si="27"/>
        <v>1.6034363597621752</v>
      </c>
      <c r="D135" s="7">
        <f t="shared" si="28"/>
        <v>0.11031199463159345</v>
      </c>
      <c r="E135" s="7">
        <f t="shared" si="29"/>
        <v>2.5732934407320727</v>
      </c>
      <c r="F135" s="7">
        <f t="shared" si="30"/>
        <v>7.0756985907706627E-2</v>
      </c>
    </row>
    <row r="136" spans="1:8" ht="13" x14ac:dyDescent="0.15">
      <c r="A136" s="8">
        <v>5</v>
      </c>
      <c r="B136" s="7">
        <f t="shared" si="26"/>
        <v>0</v>
      </c>
      <c r="C136" s="7">
        <f t="shared" si="27"/>
        <v>2.3103276581519512</v>
      </c>
      <c r="D136" s="7">
        <f t="shared" si="28"/>
        <v>2.7660621680143653E-2</v>
      </c>
      <c r="E136" s="7">
        <f t="shared" si="29"/>
        <v>0.64525074153358952</v>
      </c>
      <c r="F136" s="7">
        <f t="shared" si="30"/>
        <v>0.64525074153358952</v>
      </c>
    </row>
    <row r="137" spans="1:8" ht="13" x14ac:dyDescent="0.15">
      <c r="A137" s="8">
        <v>6</v>
      </c>
      <c r="B137" s="7">
        <f t="shared" si="26"/>
        <v>0</v>
      </c>
      <c r="C137" s="7">
        <f t="shared" si="27"/>
        <v>3.0172189565417273</v>
      </c>
      <c r="D137" s="7">
        <f t="shared" si="28"/>
        <v>4.2081016432991012E-3</v>
      </c>
      <c r="E137" s="7">
        <f t="shared" si="29"/>
        <v>9.816412433479911E-2</v>
      </c>
      <c r="F137" s="7">
        <f t="shared" si="30"/>
        <v>9.8164124334799097E-2</v>
      </c>
    </row>
    <row r="138" spans="1:8" ht="13" x14ac:dyDescent="0.15">
      <c r="A138" s="8">
        <v>7</v>
      </c>
      <c r="B138" s="7">
        <f t="shared" si="26"/>
        <v>0</v>
      </c>
      <c r="C138" s="7">
        <f t="shared" si="27"/>
        <v>3.7241102549315035</v>
      </c>
      <c r="D138" s="7">
        <f t="shared" si="28"/>
        <v>3.8841464019805555E-4</v>
      </c>
      <c r="E138" s="7">
        <f t="shared" si="29"/>
        <v>9.0607086676656404E-3</v>
      </c>
      <c r="F138" s="7">
        <f t="shared" si="30"/>
        <v>9.0607086676656404E-3</v>
      </c>
    </row>
    <row r="139" spans="1:8" ht="13" x14ac:dyDescent="0.15">
      <c r="A139" s="8">
        <v>8</v>
      </c>
      <c r="B139" s="7">
        <f t="shared" si="26"/>
        <v>1</v>
      </c>
      <c r="C139" s="7">
        <f t="shared" si="27"/>
        <v>4.4310015533212797</v>
      </c>
      <c r="D139" s="7">
        <f t="shared" si="28"/>
        <v>2.1751541791586047E-5</v>
      </c>
      <c r="E139" s="7">
        <f t="shared" si="29"/>
        <v>5.0740719542811334E-4</v>
      </c>
      <c r="F139" s="7">
        <f t="shared" si="30"/>
        <v>1968.804250456745</v>
      </c>
    </row>
    <row r="140" spans="1:8" ht="13" x14ac:dyDescent="0.15">
      <c r="A140" s="8">
        <v>9</v>
      </c>
      <c r="B140" s="7">
        <f t="shared" si="26"/>
        <v>0</v>
      </c>
      <c r="C140" s="7">
        <f t="shared" si="27"/>
        <v>5.1378928517110554</v>
      </c>
      <c r="D140" s="7">
        <f t="shared" si="28"/>
        <v>7.390427930056901E-7</v>
      </c>
      <c r="E140" s="7">
        <f t="shared" si="29"/>
        <v>1.723995634394216E-5</v>
      </c>
      <c r="F140" s="7">
        <f t="shared" si="30"/>
        <v>1.723995634394216E-5</v>
      </c>
    </row>
    <row r="141" spans="1:8" ht="13" x14ac:dyDescent="0.15">
      <c r="A141" s="8">
        <v>10</v>
      </c>
      <c r="B141" s="7">
        <f t="shared" si="26"/>
        <v>0</v>
      </c>
      <c r="C141" s="7">
        <f t="shared" si="27"/>
        <v>5.8447841501008311</v>
      </c>
      <c r="D141" s="7">
        <f t="shared" si="28"/>
        <v>1.5234710700290826E-8</v>
      </c>
      <c r="E141" s="7">
        <f t="shared" si="29"/>
        <v>3.5538638610819949E-7</v>
      </c>
      <c r="F141" s="7">
        <f t="shared" si="30"/>
        <v>3.5538638610819949E-7</v>
      </c>
    </row>
    <row r="142" spans="1:8" ht="13" x14ac:dyDescent="0.15">
      <c r="B142" s="7">
        <f>SUM(B132:B141)</f>
        <v>41</v>
      </c>
    </row>
    <row r="143" spans="1:8" ht="13" x14ac:dyDescent="0.15">
      <c r="E143" s="8" t="s">
        <v>14</v>
      </c>
      <c r="F143" s="7">
        <f>SUM(F132:F141)</f>
        <v>2028.658050522311</v>
      </c>
      <c r="G143" t="s">
        <v>18</v>
      </c>
      <c r="H143" t="str">
        <f t="shared" si="15"/>
        <v>false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294B-0CA5-8A43-84D5-7E248EBF78F0}">
  <dimension ref="A1:B43"/>
  <sheetViews>
    <sheetView workbookViewId="0">
      <selection activeCell="E31" sqref="E31"/>
    </sheetView>
  </sheetViews>
  <sheetFormatPr baseColWidth="10" defaultRowHeight="13" x14ac:dyDescent="0.15"/>
  <cols>
    <col min="1" max="1" width="14.33203125" bestFit="1" customWidth="1"/>
    <col min="2" max="2" width="32.83203125" bestFit="1" customWidth="1"/>
  </cols>
  <sheetData>
    <row r="1" spans="1:2" x14ac:dyDescent="0.15">
      <c r="A1" s="16" t="s">
        <v>2</v>
      </c>
      <c r="B1" s="16" t="s">
        <v>21</v>
      </c>
    </row>
    <row r="2" spans="1:2" x14ac:dyDescent="0.15">
      <c r="A2" s="17">
        <v>10</v>
      </c>
      <c r="B2" s="17">
        <v>8</v>
      </c>
    </row>
    <row r="3" spans="1:2" x14ac:dyDescent="0.15">
      <c r="A3" s="17">
        <v>9</v>
      </c>
      <c r="B3" s="17">
        <v>6</v>
      </c>
    </row>
    <row r="4" spans="1:2" x14ac:dyDescent="0.15">
      <c r="A4" s="17">
        <v>7</v>
      </c>
      <c r="B4" s="17">
        <v>9</v>
      </c>
    </row>
    <row r="5" spans="1:2" x14ac:dyDescent="0.15">
      <c r="A5" s="17">
        <v>8</v>
      </c>
      <c r="B5" s="17">
        <v>9</v>
      </c>
    </row>
    <row r="6" spans="1:2" x14ac:dyDescent="0.15">
      <c r="A6" s="17">
        <v>8</v>
      </c>
      <c r="B6" s="17">
        <v>4</v>
      </c>
    </row>
    <row r="7" spans="1:2" x14ac:dyDescent="0.15">
      <c r="A7" s="17">
        <v>10</v>
      </c>
      <c r="B7" s="17">
        <v>8</v>
      </c>
    </row>
    <row r="8" spans="1:2" x14ac:dyDescent="0.15">
      <c r="A8" s="17">
        <v>5</v>
      </c>
      <c r="B8" s="17">
        <v>7</v>
      </c>
    </row>
    <row r="9" spans="1:2" x14ac:dyDescent="0.15">
      <c r="A9" s="17">
        <v>10</v>
      </c>
      <c r="B9" s="17">
        <v>7</v>
      </c>
    </row>
    <row r="10" spans="1:2" x14ac:dyDescent="0.15">
      <c r="A10" s="17">
        <v>6</v>
      </c>
      <c r="B10" s="17">
        <v>9</v>
      </c>
    </row>
    <row r="11" spans="1:2" x14ac:dyDescent="0.15">
      <c r="A11" s="17">
        <v>5</v>
      </c>
      <c r="B11" s="17">
        <v>7</v>
      </c>
    </row>
    <row r="12" spans="1:2" x14ac:dyDescent="0.15">
      <c r="A12" s="17">
        <v>10</v>
      </c>
      <c r="B12" s="17">
        <v>4</v>
      </c>
    </row>
    <row r="13" spans="1:2" x14ac:dyDescent="0.15">
      <c r="A13" s="17">
        <v>5</v>
      </c>
      <c r="B13" s="17">
        <v>7</v>
      </c>
    </row>
    <row r="14" spans="1:2" x14ac:dyDescent="0.15">
      <c r="A14" s="17">
        <v>7</v>
      </c>
      <c r="B14" s="17">
        <v>9</v>
      </c>
    </row>
    <row r="15" spans="1:2" x14ac:dyDescent="0.15">
      <c r="A15" s="17">
        <v>4</v>
      </c>
      <c r="B15" s="17">
        <v>2</v>
      </c>
    </row>
    <row r="16" spans="1:2" x14ac:dyDescent="0.15">
      <c r="A16" s="17">
        <v>1</v>
      </c>
      <c r="B16" s="17">
        <v>6</v>
      </c>
    </row>
    <row r="17" spans="1:2" x14ac:dyDescent="0.15">
      <c r="A17" s="17">
        <v>4</v>
      </c>
      <c r="B17" s="17">
        <v>3</v>
      </c>
    </row>
    <row r="18" spans="1:2" x14ac:dyDescent="0.15">
      <c r="A18" s="17">
        <v>6</v>
      </c>
      <c r="B18" s="17">
        <v>7</v>
      </c>
    </row>
    <row r="19" spans="1:2" x14ac:dyDescent="0.15">
      <c r="A19" s="17">
        <v>8</v>
      </c>
      <c r="B19" s="17">
        <v>7</v>
      </c>
    </row>
    <row r="20" spans="1:2" x14ac:dyDescent="0.15">
      <c r="A20" s="17">
        <v>7</v>
      </c>
      <c r="B20" s="17">
        <v>4</v>
      </c>
    </row>
    <row r="21" spans="1:2" x14ac:dyDescent="0.15">
      <c r="A21" s="17">
        <v>5</v>
      </c>
      <c r="B21" s="17">
        <v>5</v>
      </c>
    </row>
    <row r="22" spans="1:2" x14ac:dyDescent="0.15">
      <c r="A22" s="17">
        <v>10</v>
      </c>
      <c r="B22" s="17">
        <v>9</v>
      </c>
    </row>
    <row r="23" spans="1:2" x14ac:dyDescent="0.15">
      <c r="A23" s="17">
        <v>7</v>
      </c>
      <c r="B23" s="17">
        <v>8</v>
      </c>
    </row>
    <row r="24" spans="1:2" x14ac:dyDescent="0.15">
      <c r="A24" s="17">
        <v>6</v>
      </c>
      <c r="B24" s="17">
        <v>7</v>
      </c>
    </row>
    <row r="25" spans="1:2" x14ac:dyDescent="0.15">
      <c r="A25" s="17">
        <v>5</v>
      </c>
      <c r="B25" s="17">
        <v>7</v>
      </c>
    </row>
    <row r="26" spans="1:2" x14ac:dyDescent="0.15">
      <c r="A26" s="17">
        <v>9</v>
      </c>
      <c r="B26" s="17">
        <v>9</v>
      </c>
    </row>
    <row r="27" spans="1:2" x14ac:dyDescent="0.15">
      <c r="A27" s="17">
        <v>10</v>
      </c>
      <c r="B27" s="17">
        <v>9</v>
      </c>
    </row>
    <row r="28" spans="1:2" x14ac:dyDescent="0.15">
      <c r="A28" s="17">
        <v>7</v>
      </c>
      <c r="B28" s="17">
        <v>8</v>
      </c>
    </row>
    <row r="29" spans="1:2" x14ac:dyDescent="0.15">
      <c r="A29" s="17">
        <v>5</v>
      </c>
      <c r="B29" s="17">
        <v>9</v>
      </c>
    </row>
    <row r="30" spans="1:2" x14ac:dyDescent="0.15">
      <c r="A30" s="17">
        <v>4</v>
      </c>
      <c r="B30" s="17">
        <v>6</v>
      </c>
    </row>
    <row r="31" spans="1:2" x14ac:dyDescent="0.15">
      <c r="A31" s="17">
        <v>5</v>
      </c>
      <c r="B31" s="17">
        <v>6</v>
      </c>
    </row>
    <row r="32" spans="1:2" x14ac:dyDescent="0.15">
      <c r="A32" s="17">
        <v>5</v>
      </c>
      <c r="B32" s="17">
        <v>6</v>
      </c>
    </row>
    <row r="33" spans="1:2" x14ac:dyDescent="0.15">
      <c r="A33" s="17">
        <v>9</v>
      </c>
      <c r="B33" s="17">
        <v>7</v>
      </c>
    </row>
    <row r="34" spans="1:2" x14ac:dyDescent="0.15">
      <c r="A34" s="17">
        <v>8</v>
      </c>
      <c r="B34" s="17">
        <v>3</v>
      </c>
    </row>
    <row r="35" spans="1:2" x14ac:dyDescent="0.15">
      <c r="A35" s="17">
        <v>9</v>
      </c>
      <c r="B35" s="17">
        <v>2</v>
      </c>
    </row>
    <row r="36" spans="1:2" x14ac:dyDescent="0.15">
      <c r="A36" s="17">
        <v>8</v>
      </c>
      <c r="B36" s="17">
        <v>2</v>
      </c>
    </row>
    <row r="37" spans="1:2" x14ac:dyDescent="0.15">
      <c r="A37" s="17">
        <v>8</v>
      </c>
      <c r="B37" s="17">
        <v>5</v>
      </c>
    </row>
    <row r="38" spans="1:2" x14ac:dyDescent="0.15">
      <c r="A38" s="17">
        <v>9</v>
      </c>
      <c r="B38" s="17">
        <v>6</v>
      </c>
    </row>
    <row r="39" spans="1:2" x14ac:dyDescent="0.15">
      <c r="A39" s="17">
        <v>9</v>
      </c>
      <c r="B39" s="17">
        <v>8</v>
      </c>
    </row>
    <row r="40" spans="1:2" x14ac:dyDescent="0.15">
      <c r="A40" s="17">
        <v>8</v>
      </c>
      <c r="B40" s="17">
        <v>7</v>
      </c>
    </row>
    <row r="41" spans="1:2" x14ac:dyDescent="0.15">
      <c r="A41" s="17">
        <v>7</v>
      </c>
      <c r="B41" s="17">
        <v>10</v>
      </c>
    </row>
    <row r="42" spans="1:2" x14ac:dyDescent="0.15">
      <c r="A42" s="18">
        <v>7</v>
      </c>
      <c r="B42" s="18">
        <v>10</v>
      </c>
    </row>
    <row r="43" spans="1:2" x14ac:dyDescent="0.15">
      <c r="A43" s="17">
        <v>10</v>
      </c>
      <c r="B43" s="1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FE5F-A321-5A4A-8948-8DB1B6B96AD8}">
  <dimension ref="A1:B43"/>
  <sheetViews>
    <sheetView workbookViewId="0">
      <selection activeCell="B1" sqref="B1:D1048576"/>
    </sheetView>
  </sheetViews>
  <sheetFormatPr baseColWidth="10" defaultRowHeight="13" x14ac:dyDescent="0.15"/>
  <cols>
    <col min="1" max="1" width="14.33203125" bestFit="1" customWidth="1"/>
    <col min="2" max="2" width="42.33203125" bestFit="1" customWidth="1"/>
  </cols>
  <sheetData>
    <row r="1" spans="1:2" x14ac:dyDescent="0.15">
      <c r="A1" s="16" t="s">
        <v>2</v>
      </c>
      <c r="B1" s="16" t="s">
        <v>1</v>
      </c>
    </row>
    <row r="2" spans="1:2" x14ac:dyDescent="0.15">
      <c r="A2" s="17">
        <v>10</v>
      </c>
      <c r="B2" s="17">
        <v>1</v>
      </c>
    </row>
    <row r="3" spans="1:2" x14ac:dyDescent="0.15">
      <c r="A3" s="17">
        <v>9</v>
      </c>
      <c r="B3" s="17">
        <v>1</v>
      </c>
    </row>
    <row r="4" spans="1:2" x14ac:dyDescent="0.15">
      <c r="A4" s="17">
        <v>7</v>
      </c>
      <c r="B4" s="17">
        <v>1</v>
      </c>
    </row>
    <row r="5" spans="1:2" x14ac:dyDescent="0.15">
      <c r="A5" s="17">
        <v>8</v>
      </c>
      <c r="B5" s="17">
        <v>1</v>
      </c>
    </row>
    <row r="6" spans="1:2" x14ac:dyDescent="0.15">
      <c r="A6" s="17">
        <v>8</v>
      </c>
      <c r="B6" s="17">
        <v>1</v>
      </c>
    </row>
    <row r="7" spans="1:2" x14ac:dyDescent="0.15">
      <c r="A7" s="17">
        <v>10</v>
      </c>
      <c r="B7" s="17">
        <v>1</v>
      </c>
    </row>
    <row r="8" spans="1:2" x14ac:dyDescent="0.15">
      <c r="A8" s="17">
        <v>5</v>
      </c>
      <c r="B8" s="17">
        <v>1</v>
      </c>
    </row>
    <row r="9" spans="1:2" x14ac:dyDescent="0.15">
      <c r="A9" s="17">
        <v>10</v>
      </c>
      <c r="B9" s="17">
        <v>1</v>
      </c>
    </row>
    <row r="10" spans="1:2" x14ac:dyDescent="0.15">
      <c r="A10" s="17">
        <v>6</v>
      </c>
      <c r="B10" s="17">
        <v>1</v>
      </c>
    </row>
    <row r="11" spans="1:2" x14ac:dyDescent="0.15">
      <c r="A11" s="17">
        <v>5</v>
      </c>
      <c r="B11" s="17">
        <v>1</v>
      </c>
    </row>
    <row r="12" spans="1:2" x14ac:dyDescent="0.15">
      <c r="A12" s="17">
        <v>10</v>
      </c>
      <c r="B12" s="17">
        <v>1</v>
      </c>
    </row>
    <row r="13" spans="1:2" x14ac:dyDescent="0.15">
      <c r="A13" s="17">
        <v>5</v>
      </c>
      <c r="B13" s="17">
        <v>1</v>
      </c>
    </row>
    <row r="14" spans="1:2" x14ac:dyDescent="0.15">
      <c r="A14" s="17">
        <v>7</v>
      </c>
      <c r="B14" s="17">
        <v>1</v>
      </c>
    </row>
    <row r="15" spans="1:2" x14ac:dyDescent="0.15">
      <c r="A15" s="17">
        <v>4</v>
      </c>
      <c r="B15" s="17">
        <v>1</v>
      </c>
    </row>
    <row r="16" spans="1:2" x14ac:dyDescent="0.15">
      <c r="A16" s="17">
        <v>1</v>
      </c>
      <c r="B16" s="17">
        <v>1</v>
      </c>
    </row>
    <row r="17" spans="1:2" x14ac:dyDescent="0.15">
      <c r="A17" s="17">
        <v>4</v>
      </c>
      <c r="B17" s="17">
        <v>1</v>
      </c>
    </row>
    <row r="18" spans="1:2" x14ac:dyDescent="0.15">
      <c r="A18" s="17">
        <v>6</v>
      </c>
      <c r="B18" s="17">
        <v>1</v>
      </c>
    </row>
    <row r="19" spans="1:2" x14ac:dyDescent="0.15">
      <c r="A19" s="17">
        <v>8</v>
      </c>
      <c r="B19" s="17">
        <v>1</v>
      </c>
    </row>
    <row r="20" spans="1:2" x14ac:dyDescent="0.15">
      <c r="A20" s="17">
        <v>7</v>
      </c>
      <c r="B20" s="17">
        <v>1</v>
      </c>
    </row>
    <row r="21" spans="1:2" x14ac:dyDescent="0.15">
      <c r="A21" s="17">
        <v>5</v>
      </c>
      <c r="B21" s="17">
        <v>3</v>
      </c>
    </row>
    <row r="22" spans="1:2" x14ac:dyDescent="0.15">
      <c r="A22" s="17">
        <v>10</v>
      </c>
      <c r="B22" s="17">
        <v>8</v>
      </c>
    </row>
    <row r="23" spans="1:2" x14ac:dyDescent="0.15">
      <c r="A23" s="17">
        <v>7</v>
      </c>
      <c r="B23" s="17">
        <v>3</v>
      </c>
    </row>
    <row r="24" spans="1:2" x14ac:dyDescent="0.15">
      <c r="A24" s="17">
        <v>6</v>
      </c>
      <c r="B24" s="17">
        <v>2</v>
      </c>
    </row>
    <row r="25" spans="1:2" x14ac:dyDescent="0.15">
      <c r="A25" s="17">
        <v>5</v>
      </c>
      <c r="B25" s="17">
        <v>1</v>
      </c>
    </row>
    <row r="26" spans="1:2" x14ac:dyDescent="0.15">
      <c r="A26" s="17">
        <v>9</v>
      </c>
      <c r="B26" s="17">
        <v>1</v>
      </c>
    </row>
    <row r="27" spans="1:2" x14ac:dyDescent="0.15">
      <c r="A27" s="17">
        <v>10</v>
      </c>
      <c r="B27" s="17">
        <v>1</v>
      </c>
    </row>
    <row r="28" spans="1:2" x14ac:dyDescent="0.15">
      <c r="A28" s="17">
        <v>7</v>
      </c>
      <c r="B28" s="17">
        <v>3</v>
      </c>
    </row>
    <row r="29" spans="1:2" x14ac:dyDescent="0.15">
      <c r="A29" s="17">
        <v>5</v>
      </c>
      <c r="B29" s="17">
        <v>1</v>
      </c>
    </row>
    <row r="30" spans="1:2" x14ac:dyDescent="0.15">
      <c r="A30" s="17">
        <v>4</v>
      </c>
      <c r="B30" s="17">
        <v>3</v>
      </c>
    </row>
    <row r="31" spans="1:2" x14ac:dyDescent="0.15">
      <c r="A31" s="17">
        <v>5</v>
      </c>
      <c r="B31" s="17">
        <v>4</v>
      </c>
    </row>
    <row r="32" spans="1:2" x14ac:dyDescent="0.15">
      <c r="A32" s="17">
        <v>5</v>
      </c>
      <c r="B32" s="17">
        <v>4</v>
      </c>
    </row>
    <row r="33" spans="1:2" x14ac:dyDescent="0.15">
      <c r="A33" s="17">
        <v>9</v>
      </c>
      <c r="B33" s="17">
        <v>3</v>
      </c>
    </row>
    <row r="34" spans="1:2" x14ac:dyDescent="0.15">
      <c r="A34" s="17">
        <v>8</v>
      </c>
      <c r="B34" s="17">
        <v>1</v>
      </c>
    </row>
    <row r="35" spans="1:2" x14ac:dyDescent="0.15">
      <c r="A35" s="17">
        <v>9</v>
      </c>
      <c r="B35" s="17">
        <v>1</v>
      </c>
    </row>
    <row r="36" spans="1:2" x14ac:dyDescent="0.15">
      <c r="A36" s="17">
        <v>8</v>
      </c>
      <c r="B36" s="17">
        <v>1</v>
      </c>
    </row>
    <row r="37" spans="1:2" x14ac:dyDescent="0.15">
      <c r="A37" s="17">
        <v>8</v>
      </c>
      <c r="B37" s="17">
        <v>1</v>
      </c>
    </row>
    <row r="38" spans="1:2" x14ac:dyDescent="0.15">
      <c r="A38" s="17">
        <v>9</v>
      </c>
      <c r="B38" s="17">
        <v>2</v>
      </c>
    </row>
    <row r="39" spans="1:2" x14ac:dyDescent="0.15">
      <c r="A39" s="17">
        <v>9</v>
      </c>
      <c r="B39" s="17">
        <v>1</v>
      </c>
    </row>
    <row r="40" spans="1:2" x14ac:dyDescent="0.15">
      <c r="A40" s="17">
        <v>8</v>
      </c>
      <c r="B40" s="17">
        <v>1</v>
      </c>
    </row>
    <row r="41" spans="1:2" x14ac:dyDescent="0.15">
      <c r="A41" s="17">
        <v>7</v>
      </c>
      <c r="B41" s="17">
        <v>3</v>
      </c>
    </row>
    <row r="42" spans="1:2" x14ac:dyDescent="0.15">
      <c r="A42" s="18">
        <v>7</v>
      </c>
      <c r="B42" s="18">
        <v>4</v>
      </c>
    </row>
    <row r="43" spans="1:2" x14ac:dyDescent="0.15">
      <c r="A43" s="17">
        <v>10</v>
      </c>
      <c r="B43" s="1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009-C593-284C-810A-2F57747977A7}">
  <dimension ref="A1:B43"/>
  <sheetViews>
    <sheetView workbookViewId="0">
      <selection sqref="A1:B43"/>
    </sheetView>
  </sheetViews>
  <sheetFormatPr baseColWidth="10" defaultRowHeight="13" x14ac:dyDescent="0.15"/>
  <cols>
    <col min="1" max="1" width="14.33203125" bestFit="1" customWidth="1"/>
    <col min="2" max="2" width="28" bestFit="1" customWidth="1"/>
  </cols>
  <sheetData>
    <row r="1" spans="1:2" x14ac:dyDescent="0.15">
      <c r="A1" s="16" t="s">
        <v>2</v>
      </c>
      <c r="B1" s="16" t="s">
        <v>20</v>
      </c>
    </row>
    <row r="2" spans="1:2" x14ac:dyDescent="0.15">
      <c r="A2" s="17">
        <v>10</v>
      </c>
      <c r="B2" s="17">
        <v>8</v>
      </c>
    </row>
    <row r="3" spans="1:2" x14ac:dyDescent="0.15">
      <c r="A3" s="17">
        <v>9</v>
      </c>
      <c r="B3" s="17">
        <v>6</v>
      </c>
    </row>
    <row r="4" spans="1:2" x14ac:dyDescent="0.15">
      <c r="A4" s="17">
        <v>7</v>
      </c>
      <c r="B4" s="17">
        <v>10</v>
      </c>
    </row>
    <row r="5" spans="1:2" x14ac:dyDescent="0.15">
      <c r="A5" s="17">
        <v>8</v>
      </c>
      <c r="B5" s="17">
        <v>9</v>
      </c>
    </row>
    <row r="6" spans="1:2" x14ac:dyDescent="0.15">
      <c r="A6" s="17">
        <v>8</v>
      </c>
      <c r="B6" s="17">
        <v>4</v>
      </c>
    </row>
    <row r="7" spans="1:2" x14ac:dyDescent="0.15">
      <c r="A7" s="17">
        <v>10</v>
      </c>
      <c r="B7" s="17">
        <v>8</v>
      </c>
    </row>
    <row r="8" spans="1:2" x14ac:dyDescent="0.15">
      <c r="A8" s="17">
        <v>5</v>
      </c>
      <c r="B8" s="17">
        <v>8</v>
      </c>
    </row>
    <row r="9" spans="1:2" x14ac:dyDescent="0.15">
      <c r="A9" s="17">
        <v>10</v>
      </c>
      <c r="B9" s="17">
        <v>7</v>
      </c>
    </row>
    <row r="10" spans="1:2" x14ac:dyDescent="0.15">
      <c r="A10" s="17">
        <v>6</v>
      </c>
      <c r="B10" s="17">
        <v>9</v>
      </c>
    </row>
    <row r="11" spans="1:2" x14ac:dyDescent="0.15">
      <c r="A11" s="17">
        <v>5</v>
      </c>
      <c r="B11" s="17">
        <v>7</v>
      </c>
    </row>
    <row r="12" spans="1:2" x14ac:dyDescent="0.15">
      <c r="A12" s="17">
        <v>10</v>
      </c>
      <c r="B12" s="17">
        <v>4</v>
      </c>
    </row>
    <row r="13" spans="1:2" x14ac:dyDescent="0.15">
      <c r="A13" s="17">
        <v>5</v>
      </c>
      <c r="B13" s="17">
        <v>7</v>
      </c>
    </row>
    <row r="14" spans="1:2" x14ac:dyDescent="0.15">
      <c r="A14" s="17">
        <v>7</v>
      </c>
      <c r="B14" s="17">
        <v>9</v>
      </c>
    </row>
    <row r="15" spans="1:2" x14ac:dyDescent="0.15">
      <c r="A15" s="17">
        <v>4</v>
      </c>
      <c r="B15" s="17">
        <v>2</v>
      </c>
    </row>
    <row r="16" spans="1:2" x14ac:dyDescent="0.15">
      <c r="A16" s="17">
        <v>1</v>
      </c>
      <c r="B16" s="17">
        <v>6</v>
      </c>
    </row>
    <row r="17" spans="1:2" x14ac:dyDescent="0.15">
      <c r="A17" s="17">
        <v>4</v>
      </c>
      <c r="B17" s="17">
        <v>3</v>
      </c>
    </row>
    <row r="18" spans="1:2" x14ac:dyDescent="0.15">
      <c r="A18" s="17">
        <v>6</v>
      </c>
      <c r="B18" s="17">
        <v>6</v>
      </c>
    </row>
    <row r="19" spans="1:2" x14ac:dyDescent="0.15">
      <c r="A19" s="17">
        <v>8</v>
      </c>
      <c r="B19" s="17">
        <v>7</v>
      </c>
    </row>
    <row r="20" spans="1:2" x14ac:dyDescent="0.15">
      <c r="A20" s="17">
        <v>7</v>
      </c>
      <c r="B20" s="17">
        <v>4</v>
      </c>
    </row>
    <row r="21" spans="1:2" x14ac:dyDescent="0.15">
      <c r="A21" s="17">
        <v>5</v>
      </c>
      <c r="B21" s="17">
        <v>6</v>
      </c>
    </row>
    <row r="22" spans="1:2" x14ac:dyDescent="0.15">
      <c r="A22" s="17">
        <v>10</v>
      </c>
      <c r="B22" s="17">
        <v>9</v>
      </c>
    </row>
    <row r="23" spans="1:2" x14ac:dyDescent="0.15">
      <c r="A23" s="17">
        <v>7</v>
      </c>
      <c r="B23" s="17">
        <v>8</v>
      </c>
    </row>
    <row r="24" spans="1:2" x14ac:dyDescent="0.15">
      <c r="A24" s="17">
        <v>6</v>
      </c>
      <c r="B24" s="17">
        <v>8</v>
      </c>
    </row>
    <row r="25" spans="1:2" x14ac:dyDescent="0.15">
      <c r="A25" s="17">
        <v>5</v>
      </c>
      <c r="B25" s="17">
        <v>8</v>
      </c>
    </row>
    <row r="26" spans="1:2" x14ac:dyDescent="0.15">
      <c r="A26" s="17">
        <v>9</v>
      </c>
      <c r="B26" s="17">
        <v>10</v>
      </c>
    </row>
    <row r="27" spans="1:2" x14ac:dyDescent="0.15">
      <c r="A27" s="17">
        <v>10</v>
      </c>
      <c r="B27" s="17">
        <v>10</v>
      </c>
    </row>
    <row r="28" spans="1:2" x14ac:dyDescent="0.15">
      <c r="A28" s="17">
        <v>7</v>
      </c>
      <c r="B28" s="17">
        <v>8</v>
      </c>
    </row>
    <row r="29" spans="1:2" x14ac:dyDescent="0.15">
      <c r="A29" s="17">
        <v>5</v>
      </c>
      <c r="B29" s="17">
        <v>9</v>
      </c>
    </row>
    <row r="30" spans="1:2" x14ac:dyDescent="0.15">
      <c r="A30" s="17">
        <v>4</v>
      </c>
      <c r="B30" s="17">
        <v>7</v>
      </c>
    </row>
    <row r="31" spans="1:2" x14ac:dyDescent="0.15">
      <c r="A31" s="17">
        <v>5</v>
      </c>
      <c r="B31" s="17">
        <v>6</v>
      </c>
    </row>
    <row r="32" spans="1:2" x14ac:dyDescent="0.15">
      <c r="A32" s="17">
        <v>5</v>
      </c>
      <c r="B32" s="17">
        <v>6</v>
      </c>
    </row>
    <row r="33" spans="1:2" x14ac:dyDescent="0.15">
      <c r="A33" s="17">
        <v>9</v>
      </c>
      <c r="B33" s="17">
        <v>9</v>
      </c>
    </row>
    <row r="34" spans="1:2" x14ac:dyDescent="0.15">
      <c r="A34" s="17">
        <v>8</v>
      </c>
      <c r="B34" s="17">
        <v>4</v>
      </c>
    </row>
    <row r="35" spans="1:2" x14ac:dyDescent="0.15">
      <c r="A35" s="17">
        <v>9</v>
      </c>
      <c r="B35" s="17">
        <v>3</v>
      </c>
    </row>
    <row r="36" spans="1:2" x14ac:dyDescent="0.15">
      <c r="A36" s="17">
        <v>8</v>
      </c>
      <c r="B36" s="17">
        <v>4</v>
      </c>
    </row>
    <row r="37" spans="1:2" x14ac:dyDescent="0.15">
      <c r="A37" s="17">
        <v>8</v>
      </c>
      <c r="B37" s="17">
        <v>3</v>
      </c>
    </row>
    <row r="38" spans="1:2" x14ac:dyDescent="0.15">
      <c r="A38" s="17">
        <v>9</v>
      </c>
      <c r="B38" s="17">
        <v>7</v>
      </c>
    </row>
    <row r="39" spans="1:2" x14ac:dyDescent="0.15">
      <c r="A39" s="17">
        <v>9</v>
      </c>
      <c r="B39" s="17">
        <v>8</v>
      </c>
    </row>
    <row r="40" spans="1:2" x14ac:dyDescent="0.15">
      <c r="A40" s="17">
        <v>8</v>
      </c>
      <c r="B40" s="17">
        <v>8</v>
      </c>
    </row>
    <row r="41" spans="1:2" x14ac:dyDescent="0.15">
      <c r="A41" s="17">
        <v>7</v>
      </c>
      <c r="B41" s="17">
        <v>10</v>
      </c>
    </row>
    <row r="42" spans="1:2" x14ac:dyDescent="0.15">
      <c r="A42" s="18">
        <v>7</v>
      </c>
      <c r="B42" s="18">
        <v>10</v>
      </c>
    </row>
    <row r="43" spans="1:2" x14ac:dyDescent="0.15">
      <c r="A43" s="17">
        <v>10</v>
      </c>
      <c r="B43" s="17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DB9F-32E0-454E-8C9E-BC1F45CEA4AD}">
  <dimension ref="A1:B43"/>
  <sheetViews>
    <sheetView workbookViewId="0">
      <selection activeCell="O25" sqref="O25"/>
    </sheetView>
  </sheetViews>
  <sheetFormatPr baseColWidth="10" defaultRowHeight="13" x14ac:dyDescent="0.15"/>
  <cols>
    <col min="1" max="1" width="36.33203125" bestFit="1" customWidth="1"/>
  </cols>
  <sheetData>
    <row r="1" spans="1:2" x14ac:dyDescent="0.15">
      <c r="A1" s="8" t="s">
        <v>15</v>
      </c>
      <c r="B1" t="s">
        <v>16</v>
      </c>
    </row>
    <row r="2" spans="1:2" x14ac:dyDescent="0.15">
      <c r="A2" s="8" t="s">
        <v>2</v>
      </c>
      <c r="B2" s="11">
        <f>COUNTIF(Sheet1!$A$2:$A$43,A2 ) / COUNTIF(Sheet1!$A$2:$A$43, "*")</f>
        <v>0.40476190476190477</v>
      </c>
    </row>
    <row r="3" spans="1:2" x14ac:dyDescent="0.15">
      <c r="A3" s="8" t="s">
        <v>5</v>
      </c>
      <c r="B3" s="11">
        <f>COUNTIF(Sheet1!$A$2:$A$43,A3 ) / COUNTIF(Sheet1!$A$2:$A$43, "*")</f>
        <v>7.1428571428571425E-2</v>
      </c>
    </row>
    <row r="4" spans="1:2" x14ac:dyDescent="0.15">
      <c r="A4" s="8" t="s">
        <v>3</v>
      </c>
      <c r="B4" s="11">
        <f>COUNTIF(Sheet1!$A$2:$A$43,A4 ) / COUNTIF(Sheet1!$A$2:$A$43, "*")</f>
        <v>0.33333333333333331</v>
      </c>
    </row>
    <row r="5" spans="1:2" x14ac:dyDescent="0.15">
      <c r="A5" s="8" t="s">
        <v>4</v>
      </c>
      <c r="B5" s="11">
        <f>COUNTIF(Sheet1!$A$2:$A$43,A5 ) / COUNTIF(Sheet1!$A$2:$A$43, "*")</f>
        <v>0.16666666666666666</v>
      </c>
    </row>
    <row r="6" spans="1:2" x14ac:dyDescent="0.15">
      <c r="A6" s="3" t="s">
        <v>6</v>
      </c>
      <c r="B6" s="11">
        <f>COUNTIF(Sheet1!$A$2:$A$43,A6 ) / COUNTIF(Sheet1!$A$2:$A$43, "*")</f>
        <v>2.3809523809523808E-2</v>
      </c>
    </row>
    <row r="7" spans="1:2" x14ac:dyDescent="0.15">
      <c r="A7" s="8"/>
    </row>
    <row r="8" spans="1:2" x14ac:dyDescent="0.15">
      <c r="A8" s="8"/>
    </row>
    <row r="9" spans="1:2" x14ac:dyDescent="0.15">
      <c r="A9" s="8"/>
    </row>
    <row r="10" spans="1:2" x14ac:dyDescent="0.15">
      <c r="A10" s="8"/>
    </row>
    <row r="12" spans="1:2" x14ac:dyDescent="0.15">
      <c r="A12" s="8"/>
    </row>
    <row r="13" spans="1:2" x14ac:dyDescent="0.15">
      <c r="A13" s="8"/>
    </row>
    <row r="14" spans="1:2" x14ac:dyDescent="0.15">
      <c r="A14" s="8"/>
    </row>
    <row r="15" spans="1:2" x14ac:dyDescent="0.15">
      <c r="A15" s="8"/>
    </row>
    <row r="16" spans="1:2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4"/>
    </row>
    <row r="43" spans="1:1" x14ac:dyDescent="0.15">
      <c r="A4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 and JND</vt:lpstr>
      <vt:lpstr>J and NAD</vt:lpstr>
      <vt:lpstr>J and NAB</vt:lpstr>
      <vt:lpstr>J and P</vt:lpstr>
      <vt:lpstr>Sheet1</vt:lpstr>
      <vt:lpstr>J and NAB data</vt:lpstr>
      <vt:lpstr>J and P data</vt:lpstr>
      <vt:lpstr>J and NAD data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2021-05-02T21:22:18Z</dcterms:modified>
</cp:coreProperties>
</file>