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ml.chartshapes+xml"/>
  <Override PartName="/xl/charts/chart10.xml" ContentType="application/vnd.openxmlformats-officedocument.drawingml.chart+xml"/>
  <Override PartName="/xl/drawings/drawing3.xml" ContentType="application/vnd.openxmlformats-officedocument.drawingml.chartshapes+xml"/>
  <Override PartName="/xl/charts/chart11.xml" ContentType="application/vnd.openxmlformats-officedocument.drawingml.chart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charts/chart13.xml" ContentType="application/vnd.openxmlformats-officedocument.drawingml.chart+xml"/>
  <Override PartName="/xl/drawings/drawing6.xml" ContentType="application/vnd.openxmlformats-officedocument.drawingml.chartshapes+xml"/>
  <Override PartName="/xl/charts/chart14.xml" ContentType="application/vnd.openxmlformats-officedocument.drawingml.chart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drawings/drawing8.xml" ContentType="application/vnd.openxmlformats-officedocument.drawingml.chartshapes+xml"/>
  <Override PartName="/xl/charts/chart16.xml" ContentType="application/vnd.openxmlformats-officedocument.drawingml.chart+xml"/>
  <Override PartName="/xl/drawings/drawing9.xml" ContentType="application/vnd.openxmlformats-officedocument.drawingml.chartshape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1.xml" ContentType="application/vnd.openxmlformats-officedocument.drawingml.chartshape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2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3.xml" ContentType="application/vnd.openxmlformats-officedocument.drawingml.chartshapes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4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15.xml" ContentType="application/vnd.openxmlformats-officedocument.drawingml.chartshapes+xml"/>
  <Override PartName="/xl/charts/chart70.xml" ContentType="application/vnd.openxmlformats-officedocument.drawingml.chart+xml"/>
  <Override PartName="/xl/drawings/drawing16.xml" ContentType="application/vnd.openxmlformats-officedocument.drawingml.chartshapes+xml"/>
  <Override PartName="/xl/charts/chart71.xml" ContentType="application/vnd.openxmlformats-officedocument.drawingml.chart+xml"/>
  <Override PartName="/xl/drawings/drawing17.xml" ContentType="application/vnd.openxmlformats-officedocument.drawingml.chartshapes+xml"/>
  <Override PartName="/xl/charts/chart72.xml" ContentType="application/vnd.openxmlformats-officedocument.drawingml.chart+xml"/>
  <Override PartName="/xl/drawings/drawing18.xml" ContentType="application/vnd.openxmlformats-officedocument.drawingml.chartshapes+xml"/>
  <Override PartName="/xl/charts/chart73.xml" ContentType="application/vnd.openxmlformats-officedocument.drawingml.chart+xml"/>
  <Override PartName="/xl/drawings/drawing19.xml" ContentType="application/vnd.openxmlformats-officedocument.drawingml.chartshapes+xml"/>
  <Override PartName="/xl/charts/chart74.xml" ContentType="application/vnd.openxmlformats-officedocument.drawingml.chart+xml"/>
  <Override PartName="/xl/drawings/drawing20.xml" ContentType="application/vnd.openxmlformats-officedocument.drawingml.chartshapes+xml"/>
  <Override PartName="/xl/charts/chart75.xml" ContentType="application/vnd.openxmlformats-officedocument.drawingml.chart+xml"/>
  <Override PartName="/xl/drawings/drawing21.xml" ContentType="application/vnd.openxmlformats-officedocument.drawingml.chartshapes+xml"/>
  <Override PartName="/xl/charts/chart76.xml" ContentType="application/vnd.openxmlformats-officedocument.drawingml.chart+xml"/>
  <Override PartName="/xl/drawings/drawing22.xml" ContentType="application/vnd.openxmlformats-officedocument.drawingml.chartshapes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23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drawings/drawing24.xml" ContentType="application/vnd.openxmlformats-officedocument.drawingml.chartshapes+xml"/>
  <Override PartName="/xl/charts/chart90.xml" ContentType="application/vnd.openxmlformats-officedocument.drawingml.chart+xml"/>
  <Override PartName="/xl/drawings/drawing25.xml" ContentType="application/vnd.openxmlformats-officedocument.drawingml.chartshapes+xml"/>
  <Override PartName="/xl/charts/chart91.xml" ContentType="application/vnd.openxmlformats-officedocument.drawingml.chart+xml"/>
  <Override PartName="/xl/drawings/drawing26.xml" ContentType="application/vnd.openxmlformats-officedocument.drawingml.chartshapes+xml"/>
  <Override PartName="/xl/charts/chart92.xml" ContentType="application/vnd.openxmlformats-officedocument.drawingml.chart+xml"/>
  <Override PartName="/xl/drawings/drawing27.xml" ContentType="application/vnd.openxmlformats-officedocument.drawingml.chartshapes+xml"/>
  <Override PartName="/xl/charts/chart93.xml" ContentType="application/vnd.openxmlformats-officedocument.drawingml.chart+xml"/>
  <Override PartName="/xl/drawings/drawing28.xml" ContentType="application/vnd.openxmlformats-officedocument.drawingml.chartshapes+xml"/>
  <Override PartName="/xl/charts/chart94.xml" ContentType="application/vnd.openxmlformats-officedocument.drawingml.chart+xml"/>
  <Override PartName="/xl/drawings/drawing29.xml" ContentType="application/vnd.openxmlformats-officedocument.drawingml.chartshapes+xml"/>
  <Override PartName="/xl/charts/chart95.xml" ContentType="application/vnd.openxmlformats-officedocument.drawingml.chart+xml"/>
  <Override PartName="/xl/drawings/drawing30.xml" ContentType="application/vnd.openxmlformats-officedocument.drawingml.chartshapes+xml"/>
  <Override PartName="/xl/charts/chart96.xml" ContentType="application/vnd.openxmlformats-officedocument.drawingml.chart+xml"/>
  <Override PartName="/xl/drawings/drawing31.xml" ContentType="application/vnd.openxmlformats-officedocument.drawingml.chartshapes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32.xml" ContentType="application/vnd.openxmlformats-officedocument.drawing+xml"/>
  <Override PartName="/xl/charts/chart101.xml" ContentType="application/vnd.openxmlformats-officedocument.drawingml.chart+xml"/>
  <Override PartName="/xl/drawings/drawing33.xml" ContentType="application/vnd.openxmlformats-officedocument.drawingml.chartshapes+xml"/>
  <Override PartName="/xl/charts/chart102.xml" ContentType="application/vnd.openxmlformats-officedocument.drawingml.chart+xml"/>
  <Override PartName="/xl/drawings/drawing34.xml" ContentType="application/vnd.openxmlformats-officedocument.drawingml.chartshapes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35.xml" ContentType="application/vnd.openxmlformats-officedocument.drawing+xml"/>
  <Override PartName="/xl/charts/chart106.xml" ContentType="application/vnd.openxmlformats-officedocument.drawingml.chart+xml"/>
  <Override PartName="/xl/drawings/drawing36.xml" ContentType="application/vnd.openxmlformats-officedocument.drawingml.chartshapes+xml"/>
  <Override PartName="/xl/charts/chart107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drawings/drawing39.xml" ContentType="application/vnd.openxmlformats-officedocument.drawing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drawings/drawing40.xml" ContentType="application/vnd.openxmlformats-officedocument.drawingml.chartshapes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7"/>
  </bookViews>
  <sheets>
    <sheet name="GWm05" sheetId="13" r:id="rId1"/>
    <sheet name="GWm02" sheetId="15" r:id="rId2"/>
    <sheet name="GWm08" sheetId="16" r:id="rId3"/>
    <sheet name="GWBW05" sheetId="17" r:id="rId4"/>
    <sheet name="GWBW075" sheetId="18" r:id="rId5"/>
    <sheet name="BW 分布" sheetId="21" r:id="rId6"/>
    <sheet name="Energy 分布" sheetId="20" r:id="rId7"/>
    <sheet name="實作" sheetId="19" r:id="rId8"/>
    <sheet name="系統數據" sheetId="14" r:id="rId9"/>
  </sheets>
  <calcPr calcId="145621"/>
</workbook>
</file>

<file path=xl/calcChain.xml><?xml version="1.0" encoding="utf-8"?>
<calcChain xmlns="http://schemas.openxmlformats.org/spreadsheetml/2006/main">
  <c r="G17" i="19" l="1"/>
  <c r="F17" i="19"/>
  <c r="E17" i="19"/>
  <c r="D92" i="14" l="1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92" i="14"/>
  <c r="A91" i="14"/>
  <c r="B91" i="14"/>
  <c r="C91" i="14"/>
  <c r="D91" i="14"/>
  <c r="E91" i="14"/>
  <c r="F91" i="14"/>
  <c r="G91" i="14"/>
  <c r="A92" i="14"/>
  <c r="B92" i="14"/>
  <c r="C92" i="14"/>
  <c r="F92" i="14"/>
  <c r="G92" i="14"/>
  <c r="A93" i="14"/>
  <c r="B93" i="14"/>
  <c r="C93" i="14"/>
  <c r="D93" i="14"/>
  <c r="F93" i="14"/>
  <c r="G93" i="14"/>
  <c r="A94" i="14"/>
  <c r="B94" i="14"/>
  <c r="C94" i="14"/>
  <c r="D94" i="14"/>
  <c r="F94" i="14"/>
  <c r="G94" i="14"/>
  <c r="A95" i="14"/>
  <c r="B95" i="14"/>
  <c r="C95" i="14"/>
  <c r="D95" i="14"/>
  <c r="F95" i="14"/>
  <c r="G95" i="14"/>
  <c r="A96" i="14"/>
  <c r="B96" i="14"/>
  <c r="C96" i="14"/>
  <c r="D96" i="14"/>
  <c r="F96" i="14"/>
  <c r="G96" i="14"/>
  <c r="A97" i="14"/>
  <c r="B97" i="14"/>
  <c r="C97" i="14"/>
  <c r="D97" i="14"/>
  <c r="F97" i="14"/>
  <c r="G97" i="14"/>
  <c r="A98" i="14"/>
  <c r="B98" i="14"/>
  <c r="C98" i="14"/>
  <c r="D98" i="14"/>
  <c r="F98" i="14"/>
  <c r="G98" i="14"/>
  <c r="A99" i="14"/>
  <c r="B99" i="14"/>
  <c r="C99" i="14"/>
  <c r="D99" i="14"/>
  <c r="F99" i="14"/>
  <c r="G99" i="14"/>
  <c r="A100" i="14"/>
  <c r="B100" i="14"/>
  <c r="C100" i="14"/>
  <c r="D100" i="14"/>
  <c r="F100" i="14"/>
  <c r="G100" i="14"/>
  <c r="A101" i="14"/>
  <c r="B101" i="14"/>
  <c r="C101" i="14"/>
  <c r="D101" i="14"/>
  <c r="F101" i="14"/>
  <c r="G101" i="14"/>
  <c r="A102" i="14"/>
  <c r="B102" i="14"/>
  <c r="C102" i="14"/>
  <c r="D102" i="14"/>
  <c r="F102" i="14"/>
  <c r="G102" i="14"/>
  <c r="A103" i="14"/>
  <c r="B103" i="14"/>
  <c r="C103" i="14"/>
  <c r="D103" i="14"/>
  <c r="F103" i="14"/>
  <c r="G103" i="14"/>
  <c r="A104" i="14"/>
  <c r="B104" i="14"/>
  <c r="C104" i="14"/>
  <c r="D104" i="14"/>
  <c r="F104" i="14"/>
  <c r="G104" i="14"/>
  <c r="A105" i="14"/>
  <c r="B105" i="14"/>
  <c r="C105" i="14"/>
  <c r="D105" i="14"/>
  <c r="F105" i="14"/>
  <c r="G105" i="14"/>
  <c r="A106" i="14"/>
  <c r="B106" i="14"/>
  <c r="C106" i="14"/>
  <c r="D106" i="14"/>
  <c r="F106" i="14"/>
  <c r="G106" i="14"/>
  <c r="A107" i="14"/>
  <c r="B107" i="14"/>
  <c r="C107" i="14"/>
  <c r="D107" i="14"/>
  <c r="F107" i="14"/>
  <c r="G107" i="14"/>
  <c r="A108" i="14"/>
  <c r="B108" i="14"/>
  <c r="C108" i="14"/>
  <c r="D108" i="14"/>
  <c r="F108" i="14"/>
  <c r="G108" i="14"/>
  <c r="A109" i="14"/>
  <c r="B109" i="14"/>
  <c r="C109" i="14"/>
  <c r="D109" i="14"/>
  <c r="F109" i="14"/>
  <c r="G109" i="14"/>
  <c r="A110" i="14"/>
  <c r="B110" i="14"/>
  <c r="C110" i="14"/>
  <c r="D110" i="14"/>
  <c r="F110" i="14"/>
  <c r="G110" i="14"/>
  <c r="A111" i="14"/>
  <c r="B111" i="14"/>
  <c r="C111" i="14"/>
  <c r="D111" i="14"/>
  <c r="F111" i="14"/>
  <c r="G111" i="14"/>
  <c r="A112" i="14"/>
  <c r="B112" i="14"/>
  <c r="C112" i="14"/>
  <c r="D112" i="14"/>
  <c r="F112" i="14"/>
  <c r="G112" i="14"/>
  <c r="A113" i="14"/>
  <c r="B113" i="14"/>
  <c r="C113" i="14"/>
  <c r="D113" i="14"/>
  <c r="F113" i="14"/>
  <c r="G113" i="14"/>
  <c r="A114" i="14"/>
  <c r="B114" i="14"/>
  <c r="C114" i="14"/>
  <c r="D114" i="14"/>
  <c r="F114" i="14"/>
  <c r="G114" i="14"/>
  <c r="A115" i="14"/>
  <c r="B115" i="14"/>
  <c r="C115" i="14"/>
  <c r="D115" i="14"/>
  <c r="F115" i="14"/>
  <c r="G115" i="14"/>
  <c r="D4" i="14"/>
  <c r="E4" i="14"/>
  <c r="F4" i="14"/>
  <c r="G4" i="14"/>
  <c r="D5" i="14"/>
  <c r="E5" i="14"/>
  <c r="F5" i="14"/>
  <c r="G5" i="14"/>
  <c r="D6" i="14"/>
  <c r="E6" i="14"/>
  <c r="F6" i="14"/>
  <c r="G6" i="14"/>
  <c r="D7" i="14"/>
  <c r="E7" i="14"/>
  <c r="F7" i="14"/>
  <c r="G7" i="14"/>
  <c r="D8" i="14"/>
  <c r="E8" i="14"/>
  <c r="F8" i="14"/>
  <c r="G8" i="14"/>
  <c r="D9" i="14"/>
  <c r="E9" i="14"/>
  <c r="F9" i="14"/>
  <c r="G9" i="14"/>
  <c r="D10" i="14"/>
  <c r="E10" i="14"/>
  <c r="F10" i="14"/>
  <c r="G10" i="14"/>
  <c r="D11" i="14"/>
  <c r="E11" i="14"/>
  <c r="F11" i="14"/>
  <c r="G11" i="14"/>
  <c r="D12" i="14"/>
  <c r="E12" i="14"/>
  <c r="F12" i="14"/>
  <c r="G12" i="14"/>
  <c r="D13" i="14"/>
  <c r="E13" i="14"/>
  <c r="F13" i="14"/>
  <c r="G13" i="14"/>
  <c r="D14" i="14"/>
  <c r="E14" i="14"/>
  <c r="F14" i="14"/>
  <c r="G14" i="14"/>
  <c r="D15" i="14"/>
  <c r="E15" i="14"/>
  <c r="F15" i="14"/>
  <c r="G15" i="14"/>
  <c r="D16" i="14"/>
  <c r="E16" i="14"/>
  <c r="F16" i="14"/>
  <c r="G16" i="14"/>
  <c r="D17" i="14"/>
  <c r="E17" i="14"/>
  <c r="F17" i="14"/>
  <c r="G17" i="14"/>
  <c r="D18" i="14"/>
  <c r="E18" i="14"/>
  <c r="F18" i="14"/>
  <c r="G18" i="14"/>
  <c r="D19" i="14"/>
  <c r="E19" i="14"/>
  <c r="F19" i="14"/>
  <c r="G19" i="14"/>
  <c r="D20" i="14"/>
  <c r="E20" i="14"/>
  <c r="F20" i="14"/>
  <c r="G20" i="14"/>
  <c r="D21" i="14"/>
  <c r="E21" i="14"/>
  <c r="F21" i="14"/>
  <c r="G21" i="14"/>
  <c r="D22" i="14"/>
  <c r="E22" i="14"/>
  <c r="F22" i="14"/>
  <c r="G22" i="14"/>
  <c r="D23" i="14"/>
  <c r="E23" i="14"/>
  <c r="F23" i="14"/>
  <c r="G23" i="14"/>
  <c r="D24" i="14"/>
  <c r="E24" i="14"/>
  <c r="F24" i="14"/>
  <c r="G24" i="14"/>
  <c r="D25" i="14"/>
  <c r="E25" i="14"/>
  <c r="F25" i="14"/>
  <c r="G25" i="14"/>
  <c r="D26" i="14"/>
  <c r="E26" i="14"/>
  <c r="F26" i="14"/>
  <c r="G26" i="14"/>
  <c r="E3" i="14"/>
  <c r="F3" i="14"/>
  <c r="G3" i="14"/>
  <c r="D3" i="14"/>
  <c r="H40" i="20"/>
  <c r="L32" i="20" l="1"/>
  <c r="M32" i="20"/>
  <c r="N32" i="20"/>
  <c r="L33" i="20"/>
  <c r="M33" i="20"/>
  <c r="N33" i="20"/>
  <c r="L34" i="20"/>
  <c r="M34" i="20"/>
  <c r="N34" i="20"/>
  <c r="L35" i="20"/>
  <c r="M35" i="20"/>
  <c r="N35" i="20"/>
  <c r="L36" i="20"/>
  <c r="M36" i="20"/>
  <c r="N36" i="20"/>
  <c r="L37" i="20"/>
  <c r="M37" i="20"/>
  <c r="N37" i="20"/>
  <c r="L38" i="20"/>
  <c r="M38" i="20"/>
  <c r="N38" i="20"/>
  <c r="L39" i="20"/>
  <c r="M39" i="20"/>
  <c r="N39" i="20"/>
  <c r="L40" i="20"/>
  <c r="M40" i="20"/>
  <c r="N40" i="20"/>
  <c r="L41" i="20"/>
  <c r="M41" i="20"/>
  <c r="N41" i="20"/>
  <c r="L42" i="20"/>
  <c r="M42" i="20"/>
  <c r="N42" i="20"/>
  <c r="L43" i="20"/>
  <c r="M43" i="20"/>
  <c r="N43" i="20"/>
  <c r="L44" i="20"/>
  <c r="M44" i="20"/>
  <c r="N44" i="20"/>
  <c r="L45" i="20"/>
  <c r="M45" i="20"/>
  <c r="N45" i="20"/>
  <c r="L46" i="20"/>
  <c r="M46" i="20"/>
  <c r="N46" i="20"/>
  <c r="L47" i="20"/>
  <c r="M47" i="20"/>
  <c r="N47" i="20"/>
  <c r="L48" i="20"/>
  <c r="M48" i="20"/>
  <c r="N48" i="20"/>
  <c r="L49" i="20"/>
  <c r="M49" i="20"/>
  <c r="N49" i="20"/>
  <c r="L50" i="20"/>
  <c r="M50" i="20"/>
  <c r="N50" i="20"/>
  <c r="L51" i="20"/>
  <c r="M51" i="20"/>
  <c r="N51" i="20"/>
  <c r="L52" i="20"/>
  <c r="M52" i="20"/>
  <c r="N52" i="20"/>
  <c r="L53" i="20"/>
  <c r="M53" i="20"/>
  <c r="N53" i="20"/>
  <c r="L54" i="20"/>
  <c r="M54" i="20"/>
  <c r="N54" i="20"/>
  <c r="M31" i="20"/>
  <c r="N31" i="20"/>
  <c r="L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D36" i="20"/>
  <c r="E36" i="20"/>
  <c r="F36" i="20"/>
  <c r="D37" i="20"/>
  <c r="E37" i="20"/>
  <c r="F37" i="20"/>
  <c r="D38" i="20"/>
  <c r="E38" i="20"/>
  <c r="F38" i="20"/>
  <c r="D39" i="20"/>
  <c r="E39" i="20"/>
  <c r="F39" i="20"/>
  <c r="D40" i="20"/>
  <c r="E40" i="20"/>
  <c r="F40" i="20"/>
  <c r="D41" i="20"/>
  <c r="E41" i="20"/>
  <c r="F41" i="20"/>
  <c r="D42" i="20"/>
  <c r="E42" i="20"/>
  <c r="F42" i="20"/>
  <c r="D43" i="20"/>
  <c r="E43" i="20"/>
  <c r="F43" i="20"/>
  <c r="D44" i="20"/>
  <c r="E44" i="20"/>
  <c r="F44" i="20"/>
  <c r="D45" i="20"/>
  <c r="E45" i="20"/>
  <c r="F45" i="20"/>
  <c r="D46" i="20"/>
  <c r="E46" i="20"/>
  <c r="F46" i="20"/>
  <c r="D47" i="20"/>
  <c r="E47" i="20"/>
  <c r="F47" i="20"/>
  <c r="D48" i="20"/>
  <c r="E48" i="20"/>
  <c r="F48" i="20"/>
  <c r="D49" i="20"/>
  <c r="E49" i="20"/>
  <c r="F49" i="20"/>
  <c r="D50" i="20"/>
  <c r="E50" i="20"/>
  <c r="F50" i="20"/>
  <c r="D51" i="20"/>
  <c r="E51" i="20"/>
  <c r="F51" i="20"/>
  <c r="D52" i="20"/>
  <c r="E52" i="20"/>
  <c r="F52" i="20"/>
  <c r="D53" i="20"/>
  <c r="E53" i="20"/>
  <c r="F53" i="20"/>
  <c r="D54" i="20"/>
  <c r="E54" i="20"/>
  <c r="F54" i="20"/>
  <c r="E31" i="20"/>
  <c r="F31" i="20"/>
  <c r="D31" i="20"/>
  <c r="H32" i="20"/>
  <c r="I32" i="20"/>
  <c r="J32" i="20"/>
  <c r="H33" i="20"/>
  <c r="I33" i="20"/>
  <c r="J33" i="20"/>
  <c r="H34" i="20"/>
  <c r="I34" i="20"/>
  <c r="J34" i="20"/>
  <c r="H35" i="20"/>
  <c r="I35" i="20"/>
  <c r="J35" i="20"/>
  <c r="H36" i="20"/>
  <c r="I36" i="20"/>
  <c r="J36" i="20"/>
  <c r="H37" i="20"/>
  <c r="I37" i="20"/>
  <c r="J37" i="20"/>
  <c r="H38" i="20"/>
  <c r="I38" i="20"/>
  <c r="J38" i="20"/>
  <c r="H39" i="20"/>
  <c r="I39" i="20"/>
  <c r="J39" i="20"/>
  <c r="I40" i="20"/>
  <c r="J40" i="20"/>
  <c r="H41" i="20"/>
  <c r="I41" i="20"/>
  <c r="J41" i="20"/>
  <c r="H42" i="20"/>
  <c r="I42" i="20"/>
  <c r="J42" i="20"/>
  <c r="H43" i="20"/>
  <c r="I43" i="20"/>
  <c r="J43" i="20"/>
  <c r="H44" i="20"/>
  <c r="I44" i="20"/>
  <c r="J44" i="20"/>
  <c r="H45" i="20"/>
  <c r="I45" i="20"/>
  <c r="J45" i="20"/>
  <c r="H46" i="20"/>
  <c r="I46" i="20"/>
  <c r="J46" i="20"/>
  <c r="H47" i="20"/>
  <c r="I47" i="20"/>
  <c r="J47" i="20"/>
  <c r="H48" i="20"/>
  <c r="I48" i="20"/>
  <c r="J48" i="20"/>
  <c r="H49" i="20"/>
  <c r="I49" i="20"/>
  <c r="J49" i="20"/>
  <c r="H50" i="20"/>
  <c r="I50" i="20"/>
  <c r="J50" i="20"/>
  <c r="H51" i="20"/>
  <c r="I51" i="20"/>
  <c r="J51" i="20"/>
  <c r="H52" i="20"/>
  <c r="I52" i="20"/>
  <c r="J52" i="20"/>
  <c r="H53" i="20"/>
  <c r="I53" i="20"/>
  <c r="J53" i="20"/>
  <c r="H54" i="20"/>
  <c r="I54" i="20"/>
  <c r="J54" i="20"/>
  <c r="I31" i="20"/>
  <c r="J31" i="20"/>
  <c r="H31" i="20"/>
  <c r="E17" i="21" l="1"/>
  <c r="F17" i="21"/>
  <c r="G17" i="21"/>
  <c r="E21" i="21"/>
  <c r="F21" i="21"/>
  <c r="G21" i="21"/>
  <c r="E20" i="21"/>
  <c r="F20" i="21"/>
  <c r="G20" i="21"/>
  <c r="E19" i="21"/>
  <c r="F19" i="21"/>
  <c r="G19" i="21"/>
  <c r="E18" i="21"/>
  <c r="F18" i="21"/>
  <c r="G18" i="21"/>
  <c r="E16" i="21"/>
  <c r="F16" i="21"/>
  <c r="G16" i="21"/>
  <c r="D21" i="21"/>
  <c r="D20" i="21"/>
  <c r="D19" i="21"/>
  <c r="D18" i="21"/>
  <c r="D17" i="21"/>
  <c r="D16" i="21"/>
  <c r="E15" i="21"/>
  <c r="F15" i="21"/>
  <c r="G15" i="21"/>
  <c r="E14" i="21"/>
  <c r="F14" i="21"/>
  <c r="G14" i="21"/>
  <c r="E13" i="21"/>
  <c r="F13" i="21"/>
  <c r="G13" i="21"/>
  <c r="E12" i="21"/>
  <c r="F12" i="21"/>
  <c r="G12" i="21"/>
  <c r="E11" i="21"/>
  <c r="F11" i="21"/>
  <c r="G11" i="21"/>
  <c r="E10" i="21"/>
  <c r="F10" i="21"/>
  <c r="G10" i="21"/>
  <c r="D15" i="21"/>
  <c r="D14" i="21"/>
  <c r="D13" i="21"/>
  <c r="D12" i="21"/>
  <c r="D11" i="21"/>
  <c r="D10" i="21"/>
  <c r="E9" i="21"/>
  <c r="F9" i="21"/>
  <c r="G9" i="21"/>
  <c r="E8" i="21"/>
  <c r="F8" i="21"/>
  <c r="G8" i="21"/>
  <c r="E7" i="21"/>
  <c r="F7" i="21"/>
  <c r="G7" i="21"/>
  <c r="G6" i="21"/>
  <c r="E6" i="21"/>
  <c r="F6" i="21"/>
  <c r="E5" i="21"/>
  <c r="F5" i="21"/>
  <c r="G5" i="21"/>
  <c r="D9" i="21"/>
  <c r="D8" i="21"/>
  <c r="D7" i="21"/>
  <c r="D6" i="21"/>
  <c r="D5" i="21"/>
  <c r="E4" i="21"/>
  <c r="F4" i="21"/>
  <c r="G4" i="21"/>
  <c r="D4" i="21"/>
  <c r="G11" i="19"/>
  <c r="F11" i="19"/>
  <c r="E11" i="19"/>
  <c r="D11" i="19"/>
  <c r="L141" i="18" l="1"/>
  <c r="E141" i="18"/>
  <c r="L140" i="18"/>
  <c r="E140" i="18"/>
  <c r="G139" i="18"/>
  <c r="F139" i="18"/>
  <c r="D139" i="18"/>
  <c r="G138" i="18"/>
  <c r="F138" i="18"/>
  <c r="D138" i="18"/>
  <c r="G137" i="18"/>
  <c r="F137" i="18"/>
  <c r="D137" i="18"/>
  <c r="G136" i="18"/>
  <c r="F136" i="18"/>
  <c r="D136" i="18"/>
  <c r="G135" i="18"/>
  <c r="F135" i="18"/>
  <c r="D135" i="18"/>
  <c r="G134" i="18"/>
  <c r="F134" i="18"/>
  <c r="D134" i="18"/>
  <c r="G133" i="18"/>
  <c r="F133" i="18"/>
  <c r="D133" i="18"/>
  <c r="G132" i="18"/>
  <c r="F132" i="18"/>
  <c r="D132" i="18"/>
  <c r="G131" i="18"/>
  <c r="F131" i="18"/>
  <c r="D131" i="18"/>
  <c r="G130" i="18"/>
  <c r="F130" i="18"/>
  <c r="D130" i="18"/>
  <c r="G129" i="18"/>
  <c r="F129" i="18"/>
  <c r="D129" i="18"/>
  <c r="G128" i="18"/>
  <c r="F128" i="18"/>
  <c r="D128" i="18"/>
  <c r="G127" i="18"/>
  <c r="F127" i="18"/>
  <c r="D127" i="18"/>
  <c r="G126" i="18"/>
  <c r="F126" i="18"/>
  <c r="D126" i="18"/>
  <c r="G125" i="18"/>
  <c r="F125" i="18"/>
  <c r="D125" i="18"/>
  <c r="G124" i="18"/>
  <c r="F124" i="18"/>
  <c r="D124" i="18"/>
  <c r="G123" i="18"/>
  <c r="F123" i="18"/>
  <c r="D123" i="18"/>
  <c r="G122" i="18"/>
  <c r="F122" i="18"/>
  <c r="D122" i="18"/>
  <c r="G121" i="18"/>
  <c r="F121" i="18"/>
  <c r="D121" i="18"/>
  <c r="G120" i="18"/>
  <c r="F120" i="18"/>
  <c r="D120" i="18"/>
  <c r="G119" i="18"/>
  <c r="F119" i="18"/>
  <c r="D119" i="18"/>
  <c r="G118" i="18"/>
  <c r="F118" i="18"/>
  <c r="D118" i="18"/>
  <c r="G117" i="18"/>
  <c r="F117" i="18"/>
  <c r="D117" i="18"/>
  <c r="G116" i="18"/>
  <c r="F116" i="18"/>
  <c r="D116" i="18"/>
  <c r="O27" i="18"/>
  <c r="O139" i="18" s="1"/>
  <c r="N27" i="18"/>
  <c r="N139" i="18" s="1"/>
  <c r="M27" i="18"/>
  <c r="M139" i="18" s="1"/>
  <c r="L27" i="18"/>
  <c r="O26" i="18"/>
  <c r="O138" i="18" s="1"/>
  <c r="N26" i="18"/>
  <c r="M26" i="18"/>
  <c r="M138" i="18" s="1"/>
  <c r="L26" i="18"/>
  <c r="O25" i="18"/>
  <c r="N25" i="18"/>
  <c r="M25" i="18"/>
  <c r="M137" i="18" s="1"/>
  <c r="L25" i="18"/>
  <c r="O24" i="18"/>
  <c r="O136" i="18" s="1"/>
  <c r="N24" i="18"/>
  <c r="M24" i="18"/>
  <c r="M136" i="18" s="1"/>
  <c r="L24" i="18"/>
  <c r="O23" i="18"/>
  <c r="O135" i="18" s="1"/>
  <c r="N23" i="18"/>
  <c r="N135" i="18" s="1"/>
  <c r="M23" i="18"/>
  <c r="M135" i="18" s="1"/>
  <c r="L23" i="18"/>
  <c r="O22" i="18"/>
  <c r="O134" i="18" s="1"/>
  <c r="N22" i="18"/>
  <c r="M22" i="18"/>
  <c r="M134" i="18" s="1"/>
  <c r="L22" i="18"/>
  <c r="O21" i="18"/>
  <c r="O133" i="18" s="1"/>
  <c r="N21" i="18"/>
  <c r="N133" i="18" s="1"/>
  <c r="M21" i="18"/>
  <c r="M133" i="18" s="1"/>
  <c r="L21" i="18"/>
  <c r="O20" i="18"/>
  <c r="O132" i="18" s="1"/>
  <c r="N20" i="18"/>
  <c r="M20" i="18"/>
  <c r="M132" i="18" s="1"/>
  <c r="L20" i="18"/>
  <c r="O19" i="18"/>
  <c r="O131" i="18" s="1"/>
  <c r="N19" i="18"/>
  <c r="N131" i="18" s="1"/>
  <c r="M19" i="18"/>
  <c r="M131" i="18" s="1"/>
  <c r="L19" i="18"/>
  <c r="O18" i="18"/>
  <c r="O130" i="18" s="1"/>
  <c r="N18" i="18"/>
  <c r="M18" i="18"/>
  <c r="M130" i="18" s="1"/>
  <c r="L18" i="18"/>
  <c r="O17" i="18"/>
  <c r="O129" i="18" s="1"/>
  <c r="N17" i="18"/>
  <c r="N129" i="18" s="1"/>
  <c r="M17" i="18"/>
  <c r="M129" i="18" s="1"/>
  <c r="L17" i="18"/>
  <c r="O16" i="18"/>
  <c r="O128" i="18" s="1"/>
  <c r="N16" i="18"/>
  <c r="M16" i="18"/>
  <c r="M128" i="18" s="1"/>
  <c r="L16" i="18"/>
  <c r="O15" i="18"/>
  <c r="O127" i="18" s="1"/>
  <c r="N15" i="18"/>
  <c r="N127" i="18" s="1"/>
  <c r="M15" i="18"/>
  <c r="M127" i="18" s="1"/>
  <c r="L15" i="18"/>
  <c r="O14" i="18"/>
  <c r="O126" i="18" s="1"/>
  <c r="N14" i="18"/>
  <c r="M14" i="18"/>
  <c r="M126" i="18" s="1"/>
  <c r="L14" i="18"/>
  <c r="O13" i="18"/>
  <c r="O125" i="18" s="1"/>
  <c r="N13" i="18"/>
  <c r="N125" i="18" s="1"/>
  <c r="M13" i="18"/>
  <c r="M125" i="18" s="1"/>
  <c r="L13" i="18"/>
  <c r="O12" i="18"/>
  <c r="O124" i="18" s="1"/>
  <c r="N12" i="18"/>
  <c r="M12" i="18"/>
  <c r="M124" i="18" s="1"/>
  <c r="L12" i="18"/>
  <c r="O11" i="18"/>
  <c r="O123" i="18" s="1"/>
  <c r="N11" i="18"/>
  <c r="N123" i="18" s="1"/>
  <c r="M11" i="18"/>
  <c r="M123" i="18" s="1"/>
  <c r="L11" i="18"/>
  <c r="O10" i="18"/>
  <c r="O122" i="18" s="1"/>
  <c r="N10" i="18"/>
  <c r="M10" i="18"/>
  <c r="M122" i="18" s="1"/>
  <c r="L10" i="18"/>
  <c r="O9" i="18"/>
  <c r="O121" i="18" s="1"/>
  <c r="N9" i="18"/>
  <c r="N121" i="18" s="1"/>
  <c r="M9" i="18"/>
  <c r="M121" i="18" s="1"/>
  <c r="L9" i="18"/>
  <c r="O8" i="18"/>
  <c r="O120" i="18" s="1"/>
  <c r="N8" i="18"/>
  <c r="M8" i="18"/>
  <c r="M120" i="18" s="1"/>
  <c r="L8" i="18"/>
  <c r="O7" i="18"/>
  <c r="O119" i="18" s="1"/>
  <c r="N7" i="18"/>
  <c r="N119" i="18" s="1"/>
  <c r="M7" i="18"/>
  <c r="M119" i="18" s="1"/>
  <c r="L7" i="18"/>
  <c r="O6" i="18"/>
  <c r="O118" i="18" s="1"/>
  <c r="N6" i="18"/>
  <c r="M6" i="18"/>
  <c r="M118" i="18" s="1"/>
  <c r="L6" i="18"/>
  <c r="O5" i="18"/>
  <c r="O117" i="18" s="1"/>
  <c r="N5" i="18"/>
  <c r="N117" i="18" s="1"/>
  <c r="M5" i="18"/>
  <c r="M117" i="18" s="1"/>
  <c r="L5" i="18"/>
  <c r="O4" i="18"/>
  <c r="O116" i="18" s="1"/>
  <c r="N4" i="18"/>
  <c r="M4" i="18"/>
  <c r="M116" i="18" s="1"/>
  <c r="L4" i="18"/>
  <c r="D140" i="18" l="1"/>
  <c r="F141" i="18"/>
  <c r="N116" i="18"/>
  <c r="N118" i="18"/>
  <c r="N120" i="18"/>
  <c r="N122" i="18"/>
  <c r="N124" i="18"/>
  <c r="N126" i="18"/>
  <c r="N128" i="18"/>
  <c r="N130" i="18"/>
  <c r="N132" i="18"/>
  <c r="N134" i="18"/>
  <c r="N136" i="18"/>
  <c r="N138" i="18"/>
  <c r="N137" i="18"/>
  <c r="O137" i="18"/>
  <c r="O140" i="18" s="1"/>
  <c r="G141" i="18"/>
  <c r="M141" i="18"/>
  <c r="M140" i="18"/>
  <c r="D141" i="18"/>
  <c r="F140" i="18"/>
  <c r="G140" i="18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66" i="14"/>
  <c r="N141" i="18" l="1"/>
  <c r="N140" i="18"/>
  <c r="O141" i="18"/>
  <c r="L141" i="17"/>
  <c r="E141" i="17"/>
  <c r="L140" i="17"/>
  <c r="E140" i="17"/>
  <c r="G139" i="17"/>
  <c r="F139" i="17"/>
  <c r="D139" i="17"/>
  <c r="G138" i="17"/>
  <c r="F138" i="17"/>
  <c r="D138" i="17"/>
  <c r="G137" i="17"/>
  <c r="F137" i="17"/>
  <c r="D137" i="17"/>
  <c r="G136" i="17"/>
  <c r="F136" i="17"/>
  <c r="D136" i="17"/>
  <c r="G135" i="17"/>
  <c r="F135" i="17"/>
  <c r="D135" i="17"/>
  <c r="G134" i="17"/>
  <c r="F134" i="17"/>
  <c r="D134" i="17"/>
  <c r="G133" i="17"/>
  <c r="F133" i="17"/>
  <c r="D133" i="17"/>
  <c r="G132" i="17"/>
  <c r="F132" i="17"/>
  <c r="D132" i="17"/>
  <c r="G131" i="17"/>
  <c r="F131" i="17"/>
  <c r="D131" i="17"/>
  <c r="G130" i="17"/>
  <c r="F130" i="17"/>
  <c r="D130" i="17"/>
  <c r="G129" i="17"/>
  <c r="F129" i="17"/>
  <c r="D129" i="17"/>
  <c r="G128" i="17"/>
  <c r="F128" i="17"/>
  <c r="D128" i="17"/>
  <c r="G127" i="17"/>
  <c r="F127" i="17"/>
  <c r="D127" i="17"/>
  <c r="G126" i="17"/>
  <c r="F126" i="17"/>
  <c r="D126" i="17"/>
  <c r="G125" i="17"/>
  <c r="F125" i="17"/>
  <c r="D125" i="17"/>
  <c r="G124" i="17"/>
  <c r="F124" i="17"/>
  <c r="D124" i="17"/>
  <c r="G123" i="17"/>
  <c r="F123" i="17"/>
  <c r="D123" i="17"/>
  <c r="G122" i="17"/>
  <c r="F122" i="17"/>
  <c r="D122" i="17"/>
  <c r="G121" i="17"/>
  <c r="F121" i="17"/>
  <c r="D121" i="17"/>
  <c r="G120" i="17"/>
  <c r="F120" i="17"/>
  <c r="D120" i="17"/>
  <c r="G119" i="17"/>
  <c r="F119" i="17"/>
  <c r="D119" i="17"/>
  <c r="G118" i="17"/>
  <c r="F118" i="17"/>
  <c r="D118" i="17"/>
  <c r="G117" i="17"/>
  <c r="F117" i="17"/>
  <c r="D117" i="17"/>
  <c r="G116" i="17"/>
  <c r="F116" i="17"/>
  <c r="F141" i="17" s="1"/>
  <c r="D116" i="17"/>
  <c r="O27" i="17"/>
  <c r="N27" i="17"/>
  <c r="M27" i="17"/>
  <c r="L27" i="17"/>
  <c r="O26" i="17"/>
  <c r="N26" i="17"/>
  <c r="N138" i="17" s="1"/>
  <c r="M26" i="17"/>
  <c r="M138" i="17" s="1"/>
  <c r="L26" i="17"/>
  <c r="O25" i="17"/>
  <c r="O137" i="17" s="1"/>
  <c r="N25" i="17"/>
  <c r="N137" i="17" s="1"/>
  <c r="M25" i="17"/>
  <c r="M137" i="17" s="1"/>
  <c r="L25" i="17"/>
  <c r="O24" i="17"/>
  <c r="O136" i="17" s="1"/>
  <c r="N24" i="17"/>
  <c r="N136" i="17" s="1"/>
  <c r="M24" i="17"/>
  <c r="M136" i="17" s="1"/>
  <c r="L24" i="17"/>
  <c r="O23" i="17"/>
  <c r="O135" i="17" s="1"/>
  <c r="N23" i="17"/>
  <c r="N135" i="17" s="1"/>
  <c r="M23" i="17"/>
  <c r="M135" i="17" s="1"/>
  <c r="L23" i="17"/>
  <c r="O22" i="17"/>
  <c r="O134" i="17" s="1"/>
  <c r="N22" i="17"/>
  <c r="N134" i="17" s="1"/>
  <c r="M22" i="17"/>
  <c r="M134" i="17" s="1"/>
  <c r="L22" i="17"/>
  <c r="O21" i="17"/>
  <c r="O133" i="17" s="1"/>
  <c r="N21" i="17"/>
  <c r="N133" i="17" s="1"/>
  <c r="M21" i="17"/>
  <c r="M133" i="17" s="1"/>
  <c r="L21" i="17"/>
  <c r="O20" i="17"/>
  <c r="O132" i="17" s="1"/>
  <c r="N20" i="17"/>
  <c r="N132" i="17" s="1"/>
  <c r="M20" i="17"/>
  <c r="M132" i="17" s="1"/>
  <c r="L20" i="17"/>
  <c r="O19" i="17"/>
  <c r="O131" i="17" s="1"/>
  <c r="N19" i="17"/>
  <c r="N131" i="17" s="1"/>
  <c r="M19" i="17"/>
  <c r="M131" i="17" s="1"/>
  <c r="L19" i="17"/>
  <c r="O18" i="17"/>
  <c r="O130" i="17" s="1"/>
  <c r="N18" i="17"/>
  <c r="N130" i="17" s="1"/>
  <c r="M18" i="17"/>
  <c r="M130" i="17" s="1"/>
  <c r="L18" i="17"/>
  <c r="O17" i="17"/>
  <c r="O129" i="17" s="1"/>
  <c r="N17" i="17"/>
  <c r="N129" i="17" s="1"/>
  <c r="M17" i="17"/>
  <c r="M129" i="17" s="1"/>
  <c r="L17" i="17"/>
  <c r="O16" i="17"/>
  <c r="O128" i="17" s="1"/>
  <c r="N16" i="17"/>
  <c r="N128" i="17" s="1"/>
  <c r="M16" i="17"/>
  <c r="M128" i="17" s="1"/>
  <c r="L16" i="17"/>
  <c r="O15" i="17"/>
  <c r="O127" i="17" s="1"/>
  <c r="N15" i="17"/>
  <c r="N127" i="17" s="1"/>
  <c r="M15" i="17"/>
  <c r="M127" i="17" s="1"/>
  <c r="L15" i="17"/>
  <c r="O14" i="17"/>
  <c r="O126" i="17" s="1"/>
  <c r="N14" i="17"/>
  <c r="M14" i="17"/>
  <c r="M126" i="17" s="1"/>
  <c r="L14" i="17"/>
  <c r="O13" i="17"/>
  <c r="O125" i="17" s="1"/>
  <c r="N13" i="17"/>
  <c r="N125" i="17" s="1"/>
  <c r="M13" i="17"/>
  <c r="M125" i="17" s="1"/>
  <c r="L13" i="17"/>
  <c r="O12" i="17"/>
  <c r="O124" i="17" s="1"/>
  <c r="N12" i="17"/>
  <c r="M12" i="17"/>
  <c r="M124" i="17" s="1"/>
  <c r="L12" i="17"/>
  <c r="O11" i="17"/>
  <c r="O123" i="17" s="1"/>
  <c r="N11" i="17"/>
  <c r="N123" i="17" s="1"/>
  <c r="M11" i="17"/>
  <c r="M123" i="17" s="1"/>
  <c r="L11" i="17"/>
  <c r="O10" i="17"/>
  <c r="O122" i="17" s="1"/>
  <c r="N10" i="17"/>
  <c r="M10" i="17"/>
  <c r="M122" i="17" s="1"/>
  <c r="L10" i="17"/>
  <c r="O9" i="17"/>
  <c r="O121" i="17" s="1"/>
  <c r="N9" i="17"/>
  <c r="N121" i="17" s="1"/>
  <c r="M9" i="17"/>
  <c r="M121" i="17" s="1"/>
  <c r="L9" i="17"/>
  <c r="O8" i="17"/>
  <c r="O120" i="17" s="1"/>
  <c r="N8" i="17"/>
  <c r="M8" i="17"/>
  <c r="M120" i="17" s="1"/>
  <c r="L8" i="17"/>
  <c r="O7" i="17"/>
  <c r="O119" i="17" s="1"/>
  <c r="N7" i="17"/>
  <c r="N119" i="17" s="1"/>
  <c r="M7" i="17"/>
  <c r="M119" i="17" s="1"/>
  <c r="L7" i="17"/>
  <c r="O6" i="17"/>
  <c r="O118" i="17" s="1"/>
  <c r="N6" i="17"/>
  <c r="M6" i="17"/>
  <c r="M118" i="17" s="1"/>
  <c r="L6" i="17"/>
  <c r="O5" i="17"/>
  <c r="O117" i="17" s="1"/>
  <c r="N5" i="17"/>
  <c r="N117" i="17" s="1"/>
  <c r="M5" i="17"/>
  <c r="M117" i="17" s="1"/>
  <c r="L5" i="17"/>
  <c r="O4" i="17"/>
  <c r="O116" i="17" s="1"/>
  <c r="N4" i="17"/>
  <c r="M4" i="17"/>
  <c r="L4" i="17"/>
  <c r="O138" i="17" l="1"/>
  <c r="M139" i="17"/>
  <c r="N139" i="17"/>
  <c r="O139" i="17"/>
  <c r="D141" i="17"/>
  <c r="G141" i="17"/>
  <c r="M116" i="17"/>
  <c r="N118" i="17"/>
  <c r="N120" i="17"/>
  <c r="N122" i="17"/>
  <c r="N124" i="17"/>
  <c r="N126" i="17"/>
  <c r="O141" i="17"/>
  <c r="O140" i="17"/>
  <c r="M141" i="17"/>
  <c r="M140" i="17"/>
  <c r="D140" i="17"/>
  <c r="N116" i="17"/>
  <c r="F140" i="17"/>
  <c r="G140" i="17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66" i="14"/>
  <c r="N141" i="17" l="1"/>
  <c r="N140" i="17"/>
  <c r="L141" i="16"/>
  <c r="E141" i="16"/>
  <c r="L140" i="16"/>
  <c r="E140" i="16"/>
  <c r="G139" i="16"/>
  <c r="F139" i="16"/>
  <c r="D139" i="16"/>
  <c r="G138" i="16"/>
  <c r="F138" i="16"/>
  <c r="D138" i="16"/>
  <c r="G137" i="16"/>
  <c r="F137" i="16"/>
  <c r="D137" i="16"/>
  <c r="G136" i="16"/>
  <c r="F136" i="16"/>
  <c r="D136" i="16"/>
  <c r="G135" i="16"/>
  <c r="F135" i="16"/>
  <c r="D135" i="16"/>
  <c r="G134" i="16"/>
  <c r="F134" i="16"/>
  <c r="D134" i="16"/>
  <c r="G133" i="16"/>
  <c r="F133" i="16"/>
  <c r="D133" i="16"/>
  <c r="G132" i="16"/>
  <c r="F132" i="16"/>
  <c r="D132" i="16"/>
  <c r="G131" i="16"/>
  <c r="F131" i="16"/>
  <c r="D131" i="16"/>
  <c r="G130" i="16"/>
  <c r="F130" i="16"/>
  <c r="D130" i="16"/>
  <c r="G129" i="16"/>
  <c r="F129" i="16"/>
  <c r="D129" i="16"/>
  <c r="G128" i="16"/>
  <c r="F128" i="16"/>
  <c r="D128" i="16"/>
  <c r="G127" i="16"/>
  <c r="F127" i="16"/>
  <c r="D127" i="16"/>
  <c r="G126" i="16"/>
  <c r="F126" i="16"/>
  <c r="D126" i="16"/>
  <c r="G125" i="16"/>
  <c r="F125" i="16"/>
  <c r="D125" i="16"/>
  <c r="G124" i="16"/>
  <c r="F124" i="16"/>
  <c r="D124" i="16"/>
  <c r="G123" i="16"/>
  <c r="F123" i="16"/>
  <c r="D123" i="16"/>
  <c r="G122" i="16"/>
  <c r="F122" i="16"/>
  <c r="D122" i="16"/>
  <c r="G121" i="16"/>
  <c r="F121" i="16"/>
  <c r="D121" i="16"/>
  <c r="G120" i="16"/>
  <c r="F120" i="16"/>
  <c r="D120" i="16"/>
  <c r="G119" i="16"/>
  <c r="F119" i="16"/>
  <c r="D119" i="16"/>
  <c r="G118" i="16"/>
  <c r="F118" i="16"/>
  <c r="D118" i="16"/>
  <c r="G117" i="16"/>
  <c r="F117" i="16"/>
  <c r="D117" i="16"/>
  <c r="G116" i="16"/>
  <c r="F116" i="16"/>
  <c r="D116" i="16"/>
  <c r="O27" i="16"/>
  <c r="N27" i="16"/>
  <c r="M27" i="16"/>
  <c r="L27" i="16"/>
  <c r="O26" i="16"/>
  <c r="N26" i="16"/>
  <c r="M26" i="16"/>
  <c r="L26" i="16"/>
  <c r="O25" i="16"/>
  <c r="N25" i="16"/>
  <c r="M25" i="16"/>
  <c r="L25" i="16"/>
  <c r="O24" i="16"/>
  <c r="N24" i="16"/>
  <c r="M24" i="16"/>
  <c r="L24" i="16"/>
  <c r="O23" i="16"/>
  <c r="N23" i="16"/>
  <c r="M23" i="16"/>
  <c r="L23" i="16"/>
  <c r="O22" i="16"/>
  <c r="N22" i="16"/>
  <c r="M22" i="16"/>
  <c r="L22" i="16"/>
  <c r="O21" i="16"/>
  <c r="N21" i="16"/>
  <c r="M21" i="16"/>
  <c r="L21" i="16"/>
  <c r="O20" i="16"/>
  <c r="N20" i="16"/>
  <c r="M20" i="16"/>
  <c r="L20" i="16"/>
  <c r="O19" i="16"/>
  <c r="N19" i="16"/>
  <c r="M19" i="16"/>
  <c r="L19" i="16"/>
  <c r="O18" i="16"/>
  <c r="N18" i="16"/>
  <c r="M18" i="16"/>
  <c r="L18" i="16"/>
  <c r="O17" i="16"/>
  <c r="N17" i="16"/>
  <c r="M17" i="16"/>
  <c r="L17" i="16"/>
  <c r="O16" i="16"/>
  <c r="N16" i="16"/>
  <c r="M16" i="16"/>
  <c r="L16" i="16"/>
  <c r="O15" i="16"/>
  <c r="N15" i="16"/>
  <c r="M15" i="16"/>
  <c r="L15" i="16"/>
  <c r="O14" i="16"/>
  <c r="N14" i="16"/>
  <c r="M14" i="16"/>
  <c r="L14" i="16"/>
  <c r="O13" i="16"/>
  <c r="N13" i="16"/>
  <c r="M13" i="16"/>
  <c r="L13" i="16"/>
  <c r="O12" i="16"/>
  <c r="N12" i="16"/>
  <c r="M12" i="16"/>
  <c r="L12" i="16"/>
  <c r="O11" i="16"/>
  <c r="N11" i="16"/>
  <c r="M11" i="16"/>
  <c r="L11" i="16"/>
  <c r="O10" i="16"/>
  <c r="N10" i="16"/>
  <c r="M10" i="16"/>
  <c r="L10" i="16"/>
  <c r="O9" i="16"/>
  <c r="N9" i="16"/>
  <c r="M9" i="16"/>
  <c r="L9" i="16"/>
  <c r="O8" i="16"/>
  <c r="N8" i="16"/>
  <c r="M8" i="16"/>
  <c r="L8" i="16"/>
  <c r="O7" i="16"/>
  <c r="N7" i="16"/>
  <c r="M7" i="16"/>
  <c r="L7" i="16"/>
  <c r="O6" i="16"/>
  <c r="N6" i="16"/>
  <c r="M6" i="16"/>
  <c r="L6" i="16"/>
  <c r="O5" i="16"/>
  <c r="N5" i="16"/>
  <c r="M5" i="16"/>
  <c r="L5" i="16"/>
  <c r="O4" i="16"/>
  <c r="N4" i="16"/>
  <c r="M4" i="16"/>
  <c r="L4" i="16"/>
  <c r="L141" i="15"/>
  <c r="E141" i="15"/>
  <c r="L140" i="15"/>
  <c r="E140" i="15"/>
  <c r="G139" i="15"/>
  <c r="F139" i="15"/>
  <c r="D139" i="15"/>
  <c r="G138" i="15"/>
  <c r="F138" i="15"/>
  <c r="D138" i="15"/>
  <c r="G137" i="15"/>
  <c r="F137" i="15"/>
  <c r="D137" i="15"/>
  <c r="G136" i="15"/>
  <c r="F136" i="15"/>
  <c r="D136" i="15"/>
  <c r="G135" i="15"/>
  <c r="F135" i="15"/>
  <c r="D135" i="15"/>
  <c r="G134" i="15"/>
  <c r="F134" i="15"/>
  <c r="D134" i="15"/>
  <c r="G133" i="15"/>
  <c r="F133" i="15"/>
  <c r="D133" i="15"/>
  <c r="G132" i="15"/>
  <c r="F132" i="15"/>
  <c r="D132" i="15"/>
  <c r="G131" i="15"/>
  <c r="F131" i="15"/>
  <c r="D131" i="15"/>
  <c r="G130" i="15"/>
  <c r="F130" i="15"/>
  <c r="D130" i="15"/>
  <c r="G129" i="15"/>
  <c r="F129" i="15"/>
  <c r="D129" i="15"/>
  <c r="G128" i="15"/>
  <c r="F128" i="15"/>
  <c r="D128" i="15"/>
  <c r="G127" i="15"/>
  <c r="F127" i="15"/>
  <c r="D127" i="15"/>
  <c r="G126" i="15"/>
  <c r="F126" i="15"/>
  <c r="D126" i="15"/>
  <c r="G125" i="15"/>
  <c r="F125" i="15"/>
  <c r="D125" i="15"/>
  <c r="G124" i="15"/>
  <c r="F124" i="15"/>
  <c r="D124" i="15"/>
  <c r="G123" i="15"/>
  <c r="F123" i="15"/>
  <c r="D123" i="15"/>
  <c r="G122" i="15"/>
  <c r="F122" i="15"/>
  <c r="D122" i="15"/>
  <c r="G121" i="15"/>
  <c r="F121" i="15"/>
  <c r="D121" i="15"/>
  <c r="G120" i="15"/>
  <c r="F120" i="15"/>
  <c r="D120" i="15"/>
  <c r="G119" i="15"/>
  <c r="F119" i="15"/>
  <c r="D119" i="15"/>
  <c r="G118" i="15"/>
  <c r="F118" i="15"/>
  <c r="D118" i="15"/>
  <c r="G117" i="15"/>
  <c r="F117" i="15"/>
  <c r="D117" i="15"/>
  <c r="G116" i="15"/>
  <c r="F116" i="15"/>
  <c r="D116" i="15"/>
  <c r="O27" i="15"/>
  <c r="N27" i="15"/>
  <c r="M27" i="15"/>
  <c r="L27" i="15"/>
  <c r="O26" i="15"/>
  <c r="N26" i="15"/>
  <c r="M26" i="15"/>
  <c r="L26" i="15"/>
  <c r="O25" i="15"/>
  <c r="N25" i="15"/>
  <c r="M25" i="15"/>
  <c r="L25" i="15"/>
  <c r="O24" i="15"/>
  <c r="N24" i="15"/>
  <c r="M24" i="15"/>
  <c r="L24" i="15"/>
  <c r="O23" i="15"/>
  <c r="N23" i="15"/>
  <c r="M23" i="15"/>
  <c r="L23" i="15"/>
  <c r="O22" i="15"/>
  <c r="N22" i="15"/>
  <c r="M22" i="15"/>
  <c r="L22" i="15"/>
  <c r="O21" i="15"/>
  <c r="N21" i="15"/>
  <c r="M21" i="15"/>
  <c r="L21" i="15"/>
  <c r="O20" i="15"/>
  <c r="N20" i="15"/>
  <c r="M20" i="15"/>
  <c r="L20" i="15"/>
  <c r="O19" i="15"/>
  <c r="N19" i="15"/>
  <c r="M19" i="15"/>
  <c r="L19" i="15"/>
  <c r="O18" i="15"/>
  <c r="N18" i="15"/>
  <c r="M18" i="15"/>
  <c r="L18" i="15"/>
  <c r="O17" i="15"/>
  <c r="N17" i="15"/>
  <c r="M17" i="15"/>
  <c r="L17" i="15"/>
  <c r="O16" i="15"/>
  <c r="N16" i="15"/>
  <c r="M16" i="15"/>
  <c r="L16" i="15"/>
  <c r="O15" i="15"/>
  <c r="N15" i="15"/>
  <c r="M15" i="15"/>
  <c r="L15" i="15"/>
  <c r="O14" i="15"/>
  <c r="N14" i="15"/>
  <c r="M14" i="15"/>
  <c r="L14" i="15"/>
  <c r="O13" i="15"/>
  <c r="N13" i="15"/>
  <c r="M13" i="15"/>
  <c r="L13" i="15"/>
  <c r="O12" i="15"/>
  <c r="N12" i="15"/>
  <c r="M12" i="15"/>
  <c r="L12" i="15"/>
  <c r="O11" i="15"/>
  <c r="N11" i="15"/>
  <c r="M11" i="15"/>
  <c r="L11" i="15"/>
  <c r="O10" i="15"/>
  <c r="N10" i="15"/>
  <c r="M10" i="15"/>
  <c r="L10" i="15"/>
  <c r="O9" i="15"/>
  <c r="N9" i="15"/>
  <c r="M9" i="15"/>
  <c r="L9" i="15"/>
  <c r="O8" i="15"/>
  <c r="N8" i="15"/>
  <c r="M8" i="15"/>
  <c r="L8" i="15"/>
  <c r="O7" i="15"/>
  <c r="N7" i="15"/>
  <c r="M7" i="15"/>
  <c r="L7" i="15"/>
  <c r="O6" i="15"/>
  <c r="N6" i="15"/>
  <c r="M6" i="15"/>
  <c r="L6" i="15"/>
  <c r="O5" i="15"/>
  <c r="N5" i="15"/>
  <c r="M5" i="15"/>
  <c r="L5" i="15"/>
  <c r="O4" i="15"/>
  <c r="N4" i="15"/>
  <c r="M4" i="15"/>
  <c r="L4" i="15"/>
  <c r="N139" i="15" l="1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M116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17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O131" i="16"/>
  <c r="O132" i="16"/>
  <c r="O133" i="16"/>
  <c r="O134" i="16"/>
  <c r="O135" i="16"/>
  <c r="O136" i="16"/>
  <c r="O137" i="16"/>
  <c r="O138" i="16"/>
  <c r="O139" i="16"/>
  <c r="D141" i="16"/>
  <c r="F141" i="16"/>
  <c r="G141" i="16"/>
  <c r="D140" i="16"/>
  <c r="F140" i="16"/>
  <c r="G140" i="16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N119" i="15"/>
  <c r="N127" i="15"/>
  <c r="N116" i="15"/>
  <c r="N117" i="15"/>
  <c r="N118" i="15"/>
  <c r="N120" i="15"/>
  <c r="N121" i="15"/>
  <c r="N122" i="15"/>
  <c r="N123" i="15"/>
  <c r="N124" i="15"/>
  <c r="N125" i="15"/>
  <c r="N126" i="15"/>
  <c r="N128" i="15"/>
  <c r="N129" i="15"/>
  <c r="N130" i="15"/>
  <c r="N131" i="15"/>
  <c r="N132" i="15"/>
  <c r="N133" i="15"/>
  <c r="N134" i="15"/>
  <c r="N135" i="15"/>
  <c r="N136" i="15"/>
  <c r="N137" i="15"/>
  <c r="N138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F141" i="15"/>
  <c r="D141" i="15"/>
  <c r="G141" i="15"/>
  <c r="D140" i="15"/>
  <c r="F140" i="15"/>
  <c r="G140" i="15"/>
  <c r="L56" i="14"/>
  <c r="M56" i="14"/>
  <c r="N56" i="14"/>
  <c r="O56" i="14"/>
  <c r="L57" i="14"/>
  <c r="M57" i="14"/>
  <c r="N57" i="14"/>
  <c r="O57" i="14"/>
  <c r="L58" i="14"/>
  <c r="M58" i="14"/>
  <c r="N58" i="14"/>
  <c r="O58" i="14"/>
  <c r="L59" i="14"/>
  <c r="M59" i="14"/>
  <c r="N59" i="14"/>
  <c r="O59" i="14"/>
  <c r="L60" i="14"/>
  <c r="M60" i="14"/>
  <c r="N60" i="14"/>
  <c r="O60" i="14"/>
  <c r="O55" i="14"/>
  <c r="N55" i="14"/>
  <c r="M55" i="14"/>
  <c r="L55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29" i="14"/>
  <c r="L141" i="13"/>
  <c r="L140" i="13"/>
  <c r="E141" i="13"/>
  <c r="E140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16" i="13"/>
  <c r="T3" i="14"/>
  <c r="W26" i="14"/>
  <c r="V26" i="14"/>
  <c r="U26" i="14"/>
  <c r="T26" i="14"/>
  <c r="W25" i="14"/>
  <c r="V25" i="14"/>
  <c r="U25" i="14"/>
  <c r="T25" i="14"/>
  <c r="W24" i="14"/>
  <c r="V24" i="14"/>
  <c r="U24" i="14"/>
  <c r="T24" i="14"/>
  <c r="W23" i="14"/>
  <c r="V23" i="14"/>
  <c r="U23" i="14"/>
  <c r="T23" i="14"/>
  <c r="W22" i="14"/>
  <c r="V22" i="14"/>
  <c r="U22" i="14"/>
  <c r="T22" i="14"/>
  <c r="W21" i="14"/>
  <c r="V21" i="14"/>
  <c r="U21" i="14"/>
  <c r="T21" i="14"/>
  <c r="W20" i="14"/>
  <c r="V20" i="14"/>
  <c r="U20" i="14"/>
  <c r="T20" i="14"/>
  <c r="W19" i="14"/>
  <c r="V19" i="14"/>
  <c r="U19" i="14"/>
  <c r="T19" i="14"/>
  <c r="W18" i="14"/>
  <c r="V18" i="14"/>
  <c r="U18" i="14"/>
  <c r="T18" i="14"/>
  <c r="W17" i="14"/>
  <c r="V17" i="14"/>
  <c r="U17" i="14"/>
  <c r="T17" i="14"/>
  <c r="W16" i="14"/>
  <c r="V16" i="14"/>
  <c r="U16" i="14"/>
  <c r="T16" i="14"/>
  <c r="W15" i="14"/>
  <c r="V15" i="14"/>
  <c r="U15" i="14"/>
  <c r="T15" i="14"/>
  <c r="W14" i="14"/>
  <c r="V14" i="14"/>
  <c r="U14" i="14"/>
  <c r="T14" i="14"/>
  <c r="W13" i="14"/>
  <c r="V13" i="14"/>
  <c r="U13" i="14"/>
  <c r="T13" i="14"/>
  <c r="W12" i="14"/>
  <c r="V12" i="14"/>
  <c r="U12" i="14"/>
  <c r="T12" i="14"/>
  <c r="W11" i="14"/>
  <c r="V11" i="14"/>
  <c r="U11" i="14"/>
  <c r="T11" i="14"/>
  <c r="W10" i="14"/>
  <c r="V10" i="14"/>
  <c r="U10" i="14"/>
  <c r="T10" i="14"/>
  <c r="W9" i="14"/>
  <c r="V9" i="14"/>
  <c r="U9" i="14"/>
  <c r="T9" i="14"/>
  <c r="W8" i="14"/>
  <c r="V8" i="14"/>
  <c r="U8" i="14"/>
  <c r="T8" i="14"/>
  <c r="W7" i="14"/>
  <c r="V7" i="14"/>
  <c r="U7" i="14"/>
  <c r="T7" i="14"/>
  <c r="W6" i="14"/>
  <c r="V6" i="14"/>
  <c r="U6" i="14"/>
  <c r="T6" i="14"/>
  <c r="W5" i="14"/>
  <c r="V5" i="14"/>
  <c r="U5" i="14"/>
  <c r="T5" i="14"/>
  <c r="W4" i="14"/>
  <c r="V4" i="14"/>
  <c r="U4" i="14"/>
  <c r="T4" i="14"/>
  <c r="W3" i="14"/>
  <c r="V3" i="14"/>
  <c r="U3" i="14"/>
  <c r="G140" i="13" l="1"/>
  <c r="G141" i="13"/>
  <c r="D141" i="13"/>
  <c r="D140" i="13"/>
  <c r="F141" i="13"/>
  <c r="F140" i="13"/>
  <c r="M141" i="16"/>
  <c r="M140" i="16"/>
  <c r="O141" i="16"/>
  <c r="N140" i="16"/>
  <c r="N141" i="16"/>
  <c r="O140" i="16"/>
  <c r="N141" i="15"/>
  <c r="N140" i="15"/>
  <c r="M141" i="15"/>
  <c r="M140" i="15"/>
  <c r="O140" i="15"/>
  <c r="O141" i="15"/>
  <c r="O27" i="13"/>
  <c r="O26" i="13"/>
  <c r="O25" i="13"/>
  <c r="O24" i="13"/>
  <c r="O23" i="13"/>
  <c r="O22" i="13"/>
  <c r="O21" i="13"/>
  <c r="O20" i="13"/>
  <c r="O132" i="13" s="1"/>
  <c r="O19" i="13"/>
  <c r="N27" i="13"/>
  <c r="N26" i="13"/>
  <c r="N25" i="13"/>
  <c r="N24" i="13"/>
  <c r="N23" i="13"/>
  <c r="N22" i="13"/>
  <c r="N21" i="13"/>
  <c r="N20" i="13"/>
  <c r="N19" i="13"/>
  <c r="M27" i="13"/>
  <c r="M26" i="13"/>
  <c r="M25" i="13"/>
  <c r="M24" i="13"/>
  <c r="M23" i="13"/>
  <c r="M22" i="13"/>
  <c r="M21" i="13"/>
  <c r="M20" i="13"/>
  <c r="M19" i="13"/>
  <c r="L27" i="13"/>
  <c r="L26" i="13"/>
  <c r="L25" i="13"/>
  <c r="L24" i="13"/>
  <c r="L23" i="13"/>
  <c r="L22" i="13"/>
  <c r="L21" i="13"/>
  <c r="L20" i="13"/>
  <c r="L19" i="13"/>
  <c r="O15" i="13"/>
  <c r="N15" i="13"/>
  <c r="M15" i="13"/>
  <c r="L15" i="13"/>
  <c r="O11" i="13"/>
  <c r="O12" i="13"/>
  <c r="N11" i="13"/>
  <c r="M11" i="13"/>
  <c r="L11" i="13"/>
  <c r="O7" i="13"/>
  <c r="O119" i="13" s="1"/>
  <c r="N7" i="13"/>
  <c r="M7" i="13"/>
  <c r="L7" i="13"/>
  <c r="M6" i="13"/>
  <c r="L6" i="13"/>
  <c r="L5" i="13"/>
  <c r="L4" i="13"/>
  <c r="O136" i="13" l="1"/>
  <c r="O134" i="13"/>
  <c r="O138" i="13"/>
  <c r="M119" i="13"/>
  <c r="M123" i="13"/>
  <c r="M134" i="13"/>
  <c r="M138" i="13"/>
  <c r="N133" i="13"/>
  <c r="N137" i="13"/>
  <c r="N119" i="13"/>
  <c r="N123" i="13"/>
  <c r="N134" i="13"/>
  <c r="N138" i="13"/>
  <c r="O133" i="13"/>
  <c r="O137" i="13"/>
  <c r="M135" i="13"/>
  <c r="M127" i="13"/>
  <c r="M131" i="13"/>
  <c r="M139" i="13"/>
  <c r="M118" i="13"/>
  <c r="N127" i="13"/>
  <c r="M132" i="13"/>
  <c r="M136" i="13"/>
  <c r="N131" i="13"/>
  <c r="N135" i="13"/>
  <c r="N139" i="13"/>
  <c r="O123" i="13"/>
  <c r="O127" i="13"/>
  <c r="M133" i="13"/>
  <c r="M137" i="13"/>
  <c r="N132" i="13"/>
  <c r="N136" i="13"/>
  <c r="O131" i="13"/>
  <c r="O135" i="13"/>
  <c r="O139" i="13"/>
  <c r="O18" i="13"/>
  <c r="O17" i="13"/>
  <c r="O16" i="13"/>
  <c r="O14" i="13"/>
  <c r="O13" i="13"/>
  <c r="O10" i="13"/>
  <c r="O9" i="13"/>
  <c r="O8" i="13"/>
  <c r="O6" i="13"/>
  <c r="O118" i="13" s="1"/>
  <c r="O5" i="13"/>
  <c r="O117" i="13" s="1"/>
  <c r="O4" i="13"/>
  <c r="O116" i="13" s="1"/>
  <c r="N18" i="13"/>
  <c r="N17" i="13"/>
  <c r="N16" i="13"/>
  <c r="N14" i="13"/>
  <c r="N13" i="13"/>
  <c r="N12" i="13"/>
  <c r="N10" i="13"/>
  <c r="N9" i="13"/>
  <c r="N8" i="13"/>
  <c r="N6" i="13"/>
  <c r="N118" i="13" s="1"/>
  <c r="N5" i="13"/>
  <c r="N117" i="13" s="1"/>
  <c r="N4" i="13"/>
  <c r="N116" i="13" s="1"/>
  <c r="M18" i="13"/>
  <c r="M17" i="13"/>
  <c r="M16" i="13"/>
  <c r="M14" i="13"/>
  <c r="M13" i="13"/>
  <c r="M12" i="13"/>
  <c r="M10" i="13"/>
  <c r="M9" i="13"/>
  <c r="M8" i="13"/>
  <c r="M5" i="13"/>
  <c r="M117" i="13" s="1"/>
  <c r="M4" i="13"/>
  <c r="M116" i="13" s="1"/>
  <c r="L18" i="13"/>
  <c r="L17" i="13"/>
  <c r="L16" i="13"/>
  <c r="L14" i="13"/>
  <c r="L13" i="13"/>
  <c r="L12" i="13"/>
  <c r="O124" i="13" s="1"/>
  <c r="L10" i="13"/>
  <c r="L9" i="13"/>
  <c r="L8" i="13"/>
  <c r="M122" i="13" l="1"/>
  <c r="M128" i="13"/>
  <c r="N122" i="13"/>
  <c r="N128" i="13"/>
  <c r="M121" i="13"/>
  <c r="M126" i="13"/>
  <c r="N121" i="13"/>
  <c r="O129" i="13"/>
  <c r="M124" i="13"/>
  <c r="M129" i="13"/>
  <c r="N124" i="13"/>
  <c r="N129" i="13"/>
  <c r="N126" i="13"/>
  <c r="O121" i="13"/>
  <c r="O128" i="13"/>
  <c r="O122" i="13"/>
  <c r="O125" i="13"/>
  <c r="O130" i="13"/>
  <c r="M120" i="13"/>
  <c r="M141" i="13" s="1"/>
  <c r="M125" i="13"/>
  <c r="M130" i="13"/>
  <c r="N120" i="13"/>
  <c r="N125" i="13"/>
  <c r="N130" i="13"/>
  <c r="O120" i="13"/>
  <c r="O126" i="13"/>
  <c r="M140" i="13" l="1"/>
  <c r="N140" i="13"/>
  <c r="O140" i="13"/>
  <c r="N141" i="13"/>
  <c r="O141" i="13"/>
</calcChain>
</file>

<file path=xl/sharedStrings.xml><?xml version="1.0" encoding="utf-8"?>
<sst xmlns="http://schemas.openxmlformats.org/spreadsheetml/2006/main" count="313" uniqueCount="39">
  <si>
    <t>AOFLDC</t>
    <phoneticPr fontId="1" type="noConversion"/>
  </si>
  <si>
    <t>NOFLD</t>
    <phoneticPr fontId="1" type="noConversion"/>
  </si>
  <si>
    <t>myOFLD</t>
    <phoneticPr fontId="1" type="noConversion"/>
  </si>
  <si>
    <t>Energy</t>
    <phoneticPr fontId="1" type="noConversion"/>
  </si>
  <si>
    <t>TaskNum</t>
    <phoneticPr fontId="1" type="noConversion"/>
  </si>
  <si>
    <t>Meet_R</t>
    <phoneticPr fontId="1" type="noConversion"/>
  </si>
  <si>
    <t>Eng_Norm</t>
    <phoneticPr fontId="1" type="noConversion"/>
  </si>
  <si>
    <t>totoal_U</t>
    <phoneticPr fontId="1" type="noConversion"/>
  </si>
  <si>
    <t>SeGW</t>
    <phoneticPr fontId="1" type="noConversion"/>
  </si>
  <si>
    <t>CloudEng</t>
    <phoneticPr fontId="1" type="noConversion"/>
  </si>
  <si>
    <t>FogEng</t>
    <phoneticPr fontId="1" type="noConversion"/>
  </si>
  <si>
    <t>orgFogEng</t>
    <phoneticPr fontId="1" type="noConversion"/>
  </si>
  <si>
    <t>MR_gap</t>
    <phoneticPr fontId="1" type="noConversion"/>
  </si>
  <si>
    <t>Max</t>
    <phoneticPr fontId="1" type="noConversion"/>
  </si>
  <si>
    <t>min</t>
    <phoneticPr fontId="1" type="noConversion"/>
  </si>
  <si>
    <t>ENG_gap</t>
    <phoneticPr fontId="1" type="noConversion"/>
  </si>
  <si>
    <t>Resp</t>
    <phoneticPr fontId="1" type="noConversion"/>
  </si>
  <si>
    <t>m=0.5</t>
    <phoneticPr fontId="1" type="noConversion"/>
  </si>
  <si>
    <t>m=0.8</t>
    <phoneticPr fontId="1" type="noConversion"/>
  </si>
  <si>
    <t>m=0.2</t>
    <phoneticPr fontId="1" type="noConversion"/>
  </si>
  <si>
    <t>Local</t>
    <phoneticPr fontId="1" type="noConversion"/>
  </si>
  <si>
    <t>OFLD</t>
    <phoneticPr fontId="1" type="noConversion"/>
  </si>
  <si>
    <t>Cloud</t>
  </si>
  <si>
    <t>Cloud</t>
    <phoneticPr fontId="1" type="noConversion"/>
  </si>
  <si>
    <t>Local</t>
    <phoneticPr fontId="1" type="noConversion"/>
  </si>
  <si>
    <t>BW=2</t>
    <phoneticPr fontId="1" type="noConversion"/>
  </si>
  <si>
    <t>Iavg</t>
    <phoneticPr fontId="1" type="noConversion"/>
  </si>
  <si>
    <t>Normalized Iavg</t>
    <phoneticPr fontId="1" type="noConversion"/>
  </si>
  <si>
    <t>m = 0.5</t>
    <phoneticPr fontId="1" type="noConversion"/>
  </si>
  <si>
    <t>GW1</t>
    <phoneticPr fontId="1" type="noConversion"/>
  </si>
  <si>
    <t>GW2</t>
    <phoneticPr fontId="1" type="noConversion"/>
  </si>
  <si>
    <t>GW3</t>
    <phoneticPr fontId="1" type="noConversion"/>
  </si>
  <si>
    <t>m = 0.2</t>
    <phoneticPr fontId="1" type="noConversion"/>
  </si>
  <si>
    <t>m = 0.8</t>
    <phoneticPr fontId="1" type="noConversion"/>
  </si>
  <si>
    <t>Local_Eng</t>
    <phoneticPr fontId="1" type="noConversion"/>
  </si>
  <si>
    <t>BW</t>
    <phoneticPr fontId="1" type="noConversion"/>
  </si>
  <si>
    <t>Eng Diff</t>
    <phoneticPr fontId="1" type="noConversion"/>
  </si>
  <si>
    <t>T6</t>
    <phoneticPr fontId="1" type="noConversion"/>
  </si>
  <si>
    <t>MR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</si>
</sst>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rgb="FF9C650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7">
    <xf numFmtId="0" fontId="0" fillId="0" borderId="0" xfId="0"/>
    <xf numFmtId="9" fontId="0" fillId="0" borderId="0" xfId="1" applyFont="1" applyAlignment="1"/>
    <xf numFmtId="0" fontId="0" fillId="2" borderId="0" xfId="0" applyFill="1" applyBorder="1"/>
    <xf numFmtId="9" fontId="0" fillId="2" borderId="0" xfId="0" applyNumberFormat="1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6" fontId="0" fillId="0" borderId="0" xfId="0" applyNumberFormat="1" applyBorder="1"/>
    <xf numFmtId="176" fontId="0" fillId="0" borderId="2" xfId="0" applyNumberFormat="1" applyBorder="1"/>
    <xf numFmtId="176" fontId="0" fillId="0" borderId="7" xfId="0" applyNumberFormat="1" applyBorder="1"/>
    <xf numFmtId="0" fontId="3" fillId="3" borderId="0" xfId="2" applyAlignment="1"/>
  </cellXfs>
  <cellStyles count="3">
    <cellStyle name="一般" xfId="0" builtinId="0"/>
    <cellStyle name="中等" xfId="2" builtinId="28"/>
    <cellStyle name="百分比" xfId="1" builtinId="5"/>
  </cellStyles>
  <dxfs count="0"/>
  <tableStyles count="0" defaultTableStyle="TableStyleMedium2" defaultPivotStyle="PivotStyleMedium9"/>
  <colors>
    <mruColors>
      <color rgb="FFAB3737"/>
      <color rgb="FF7F63CF"/>
      <color rgb="FF9966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0.97845300000000002</c:v>
                </c:pt>
                <c:pt idx="2">
                  <c:v>0.91015599999999997</c:v>
                </c:pt>
                <c:pt idx="3">
                  <c:v>0.79167600000000005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048320"/>
        <c:axId val="141142272"/>
      </c:barChart>
      <c:catAx>
        <c:axId val="1410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142272"/>
        <c:crosses val="autoZero"/>
        <c:auto val="1"/>
        <c:lblAlgn val="ctr"/>
        <c:lblOffset val="100"/>
        <c:noMultiLvlLbl val="0"/>
      </c:catAx>
      <c:valAx>
        <c:axId val="1411422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04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('GWm05'!$L$4,'GWm05'!$L$8,'GWm05'!$L$12,'GWm05'!$L$16,'GWm05'!$L$20,'GWm05'!$L$24)</c:f>
              <c:numCache>
                <c:formatCode>General</c:formatCode>
                <c:ptCount val="6"/>
                <c:pt idx="0">
                  <c:v>0.70017264095225118</c:v>
                </c:pt>
                <c:pt idx="1">
                  <c:v>0.69936054699922767</c:v>
                </c:pt>
                <c:pt idx="2">
                  <c:v>0.6978612966244151</c:v>
                </c:pt>
                <c:pt idx="3">
                  <c:v>0.69651537867429925</c:v>
                </c:pt>
                <c:pt idx="4">
                  <c:v>0.69574303757212308</c:v>
                </c:pt>
                <c:pt idx="5">
                  <c:v>0.69500477034210173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('GWm05'!$M$4,'GWm05'!$M$8,'GWm05'!$M$12,'GWm05'!$M$16,'GWm05'!$M$20,'GWm05'!$M$24)</c:f>
              <c:numCache>
                <c:formatCode>General</c:formatCode>
                <c:ptCount val="6"/>
                <c:pt idx="0">
                  <c:v>0.59374858025532695</c:v>
                </c:pt>
                <c:pt idx="1">
                  <c:v>0.62389259915496798</c:v>
                </c:pt>
                <c:pt idx="2">
                  <c:v>0.64554086593067106</c:v>
                </c:pt>
                <c:pt idx="3">
                  <c:v>0.65208872836309117</c:v>
                </c:pt>
                <c:pt idx="4">
                  <c:v>0.65798918722456956</c:v>
                </c:pt>
                <c:pt idx="5">
                  <c:v>0.65677956476307309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('GWm05'!$N$4,'GWm05'!$N$8,'GWm05'!$N$12,'GWm05'!$N$16,'GWm05'!$N$20,'GWm05'!$N$24)</c:f>
              <c:numCache>
                <c:formatCode>General</c:formatCode>
                <c:ptCount val="6"/>
                <c:pt idx="0">
                  <c:v>0.54669426650311204</c:v>
                </c:pt>
                <c:pt idx="1">
                  <c:v>0.57064649493435105</c:v>
                </c:pt>
                <c:pt idx="2">
                  <c:v>0.58851256190086776</c:v>
                </c:pt>
                <c:pt idx="3">
                  <c:v>0.59375425923401937</c:v>
                </c:pt>
                <c:pt idx="4">
                  <c:v>0.59757621189405297</c:v>
                </c:pt>
                <c:pt idx="5">
                  <c:v>0.59704238789696062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('GWm05'!$O$4,'GWm05'!$O$8,'GWm05'!$O$12,'GWm05'!$O$16,'GWm05'!$O$20,'GWm05'!$O$24)</c:f>
              <c:numCache>
                <c:formatCode>General</c:formatCode>
                <c:ptCount val="6"/>
                <c:pt idx="0">
                  <c:v>0.67504883921675529</c:v>
                </c:pt>
                <c:pt idx="1">
                  <c:v>0.68314138385352774</c:v>
                </c:pt>
                <c:pt idx="2">
                  <c:v>0.69121121257553042</c:v>
                </c:pt>
                <c:pt idx="3">
                  <c:v>0.68837740220798693</c:v>
                </c:pt>
                <c:pt idx="4">
                  <c:v>0.68573667711598751</c:v>
                </c:pt>
                <c:pt idx="5">
                  <c:v>0.68297669347144607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52576"/>
        <c:axId val="142514368"/>
      </c:barChart>
      <c:catAx>
        <c:axId val="14255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514368"/>
        <c:crosses val="autoZero"/>
        <c:auto val="1"/>
        <c:lblAlgn val="ctr"/>
        <c:lblOffset val="100"/>
        <c:noMultiLvlLbl val="0"/>
      </c:catAx>
      <c:valAx>
        <c:axId val="1425143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55257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GWBW075!$L$24:$L$27</c:f>
              <c:numCache>
                <c:formatCode>General</c:formatCode>
                <c:ptCount val="4"/>
                <c:pt idx="0">
                  <c:v>0.69500477034210173</c:v>
                </c:pt>
                <c:pt idx="1">
                  <c:v>0.98825587206396803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GWBW075!$M$24:$M$27</c:f>
              <c:numCache>
                <c:formatCode>General</c:formatCode>
                <c:ptCount val="4"/>
                <c:pt idx="0">
                  <c:v>0.65677956476307309</c:v>
                </c:pt>
                <c:pt idx="1">
                  <c:v>0.8495524964790333</c:v>
                </c:pt>
                <c:pt idx="2">
                  <c:v>0.86790695561310249</c:v>
                </c:pt>
                <c:pt idx="3">
                  <c:v>0.79873131616010185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GWBW075!$N$24:$N$27</c:f>
              <c:numCache>
                <c:formatCode>General</c:formatCode>
                <c:ptCount val="4"/>
                <c:pt idx="0">
                  <c:v>0.58244741265730782</c:v>
                </c:pt>
                <c:pt idx="1">
                  <c:v>0.58233383308345832</c:v>
                </c:pt>
                <c:pt idx="2">
                  <c:v>0.58241901776384541</c:v>
                </c:pt>
                <c:pt idx="3">
                  <c:v>0.58223729044568628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GWBW075!$O$24:$O$27</c:f>
              <c:numCache>
                <c:formatCode>General</c:formatCode>
                <c:ptCount val="4"/>
                <c:pt idx="0">
                  <c:v>0.68297669347144607</c:v>
                </c:pt>
                <c:pt idx="1">
                  <c:v>0.89253668620235338</c:v>
                </c:pt>
                <c:pt idx="2">
                  <c:v>0.98083912589159983</c:v>
                </c:pt>
                <c:pt idx="3">
                  <c:v>0.97486484030711928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21952"/>
        <c:axId val="153082048"/>
      </c:barChart>
      <c:catAx>
        <c:axId val="1530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082048"/>
        <c:crosses val="autoZero"/>
        <c:auto val="1"/>
        <c:lblAlgn val="ctr"/>
        <c:lblOffset val="100"/>
        <c:noMultiLvlLbl val="0"/>
      </c:catAx>
      <c:valAx>
        <c:axId val="1530820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02195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</a:t>
            </a:r>
            <a:endParaRPr lang="zh-TW" altLang="en-US"/>
          </a:p>
        </c:rich>
      </c:tx>
      <c:layout/>
      <c:overlay val="0"/>
    </c:title>
    <c:autoTitleDeleted val="0"/>
    <c:view3D>
      <c:rotX val="10"/>
      <c:rotY val="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('BW 分布'!$A$4,'BW 分布'!$A$10,'BW 分布'!$A$16)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</c:numCache>
            </c:numRef>
          </c:cat>
          <c:val>
            <c:numRef>
              <c:f>('BW 分布'!$F$7,'BW 分布'!$F$13,'BW 分布'!$F$19)</c:f>
              <c:numCache>
                <c:formatCode>General</c:formatCode>
                <c:ptCount val="3"/>
                <c:pt idx="0">
                  <c:v>0.426149</c:v>
                </c:pt>
                <c:pt idx="1">
                  <c:v>0.25292999999999999</c:v>
                </c:pt>
                <c:pt idx="2">
                  <c:v>8.62845E-2</c:v>
                </c:pt>
              </c:numCache>
            </c:numRef>
          </c:val>
        </c:ser>
        <c:ser>
          <c:idx val="2"/>
          <c:order val="1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('BW 分布'!$A$4,'BW 分布'!$A$10,'BW 分布'!$A$16)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</c:numCache>
            </c:numRef>
          </c:cat>
          <c:val>
            <c:numRef>
              <c:f>('BW 分布'!$G$7,'BW 分布'!$G$13,'BW 分布'!$G$19)</c:f>
              <c:numCache>
                <c:formatCode>General</c:formatCode>
                <c:ptCount val="3"/>
                <c:pt idx="0">
                  <c:v>0.83890299999999995</c:v>
                </c:pt>
                <c:pt idx="1">
                  <c:v>0.83721299999999998</c:v>
                </c:pt>
                <c:pt idx="2">
                  <c:v>0.83160299999999998</c:v>
                </c:pt>
              </c:numCache>
            </c:numRef>
          </c:val>
        </c:ser>
        <c:ser>
          <c:idx val="3"/>
          <c:order val="2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('BW 分布'!$A$4,'BW 分布'!$A$10,'BW 分布'!$A$16)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</c:numCache>
            </c:numRef>
          </c:cat>
          <c:val>
            <c:numRef>
              <c:f>('BW 分布'!$E$7,'BW 分布'!$E$13,'BW 分布'!$E$19)</c:f>
              <c:numCache>
                <c:formatCode>General</c:formatCode>
                <c:ptCount val="3"/>
                <c:pt idx="0">
                  <c:v>0.97845300000000002</c:v>
                </c:pt>
                <c:pt idx="1">
                  <c:v>0.96972000000000003</c:v>
                </c:pt>
                <c:pt idx="2">
                  <c:v>0.89549299999999998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069312"/>
        <c:axId val="150683648"/>
        <c:axId val="141178112"/>
      </c:bar3DChart>
      <c:catAx>
        <c:axId val="14906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683648"/>
        <c:crosses val="autoZero"/>
        <c:auto val="1"/>
        <c:lblAlgn val="ctr"/>
        <c:lblOffset val="100"/>
        <c:noMultiLvlLbl val="0"/>
      </c:catAx>
      <c:valAx>
        <c:axId val="15068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069312"/>
        <c:crosses val="autoZero"/>
        <c:crossBetween val="between"/>
      </c:valAx>
      <c:serAx>
        <c:axId val="14117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68364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 sz="1800" b="1" i="0" baseline="0">
                <a:effectLst/>
              </a:rPr>
              <a:t>Meet Ratio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'BW 分布'!$D$3</c:f>
              <c:strCache>
                <c:ptCount val="1"/>
                <c:pt idx="0">
                  <c:v>Local</c:v>
                </c:pt>
              </c:strCache>
            </c:strRef>
          </c:tx>
          <c:spPr>
            <a:solidFill>
              <a:srgbClr val="7F63CF"/>
            </a:solidFill>
          </c:spPr>
          <c:invertIfNegative val="0"/>
          <c:cat>
            <c:numRef>
              <c:f>('BW 分布'!$A$4,'BW 分布'!$A$10,'BW 分布'!$A$16)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</c:numCache>
            </c:numRef>
          </c:cat>
          <c:val>
            <c:numRef>
              <c:f>('BW 分布'!$D$7,'BW 分布'!$D$13,'BW 分布'!$D$19)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('BW 分布'!$A$4,'BW 分布'!$A$10,'BW 分布'!$A$16)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</c:numCache>
            </c:numRef>
          </c:cat>
          <c:val>
            <c:numRef>
              <c:f>('BW 分布'!$E$7,'BW 分布'!$E$13,'BW 分布'!$E$19)</c:f>
              <c:numCache>
                <c:formatCode>General</c:formatCode>
                <c:ptCount val="3"/>
                <c:pt idx="0">
                  <c:v>0.97845300000000002</c:v>
                </c:pt>
                <c:pt idx="1">
                  <c:v>0.96972000000000003</c:v>
                </c:pt>
                <c:pt idx="2">
                  <c:v>0.89549299999999998</c:v>
                </c:pt>
              </c:numCache>
            </c:numRef>
          </c:val>
        </c:ser>
        <c:ser>
          <c:idx val="2"/>
          <c:order val="2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spPr>
            <a:solidFill>
              <a:srgbClr val="AB3737"/>
            </a:solidFill>
          </c:spPr>
          <c:invertIfNegative val="0"/>
          <c:cat>
            <c:numRef>
              <c:f>('BW 分布'!$A$4,'BW 分布'!$A$10,'BW 分布'!$A$16)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</c:numCache>
            </c:numRef>
          </c:cat>
          <c:val>
            <c:numRef>
              <c:f>('BW 分布'!$F$7,'BW 分布'!$F$13,'BW 分布'!$F$19)</c:f>
              <c:numCache>
                <c:formatCode>General</c:formatCode>
                <c:ptCount val="3"/>
                <c:pt idx="0">
                  <c:v>0.426149</c:v>
                </c:pt>
                <c:pt idx="1">
                  <c:v>0.25292999999999999</c:v>
                </c:pt>
                <c:pt idx="2">
                  <c:v>8.62845E-2</c:v>
                </c:pt>
              </c:numCache>
            </c:numRef>
          </c:val>
        </c:ser>
        <c:ser>
          <c:idx val="3"/>
          <c:order val="3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('BW 分布'!$A$4,'BW 分布'!$A$10,'BW 分布'!$A$16)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</c:numCache>
            </c:numRef>
          </c:cat>
          <c:val>
            <c:numRef>
              <c:f>('BW 分布'!$G$7,'BW 分布'!$G$13,'BW 分布'!$G$19)</c:f>
              <c:numCache>
                <c:formatCode>General</c:formatCode>
                <c:ptCount val="3"/>
                <c:pt idx="0">
                  <c:v>0.83890299999999995</c:v>
                </c:pt>
                <c:pt idx="1">
                  <c:v>0.83721299999999998</c:v>
                </c:pt>
                <c:pt idx="2">
                  <c:v>0.83160299999999998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24864"/>
        <c:axId val="150685952"/>
      </c:barChart>
      <c:catAx>
        <c:axId val="1515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685952"/>
        <c:crosses val="autoZero"/>
        <c:auto val="1"/>
        <c:lblAlgn val="ctr"/>
        <c:lblOffset val="100"/>
        <c:noMultiLvlLbl val="0"/>
      </c:catAx>
      <c:valAx>
        <c:axId val="15068595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2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0.97845300000000002</c:v>
                </c:pt>
                <c:pt idx="2">
                  <c:v>0.91015599999999997</c:v>
                </c:pt>
                <c:pt idx="3">
                  <c:v>0.79167600000000005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69088"/>
        <c:axId val="212864384"/>
      </c:barChart>
      <c:catAx>
        <c:axId val="17256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864384"/>
        <c:crosses val="autoZero"/>
        <c:auto val="1"/>
        <c:lblAlgn val="ctr"/>
        <c:lblOffset val="100"/>
        <c:noMultiLvlLbl val="0"/>
      </c:catAx>
      <c:valAx>
        <c:axId val="2128643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256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GWBW075!$E$42:$E$45</c:f>
              <c:numCache>
                <c:formatCode>General</c:formatCode>
                <c:ptCount val="4"/>
                <c:pt idx="0">
                  <c:v>1</c:v>
                </c:pt>
                <c:pt idx="1">
                  <c:v>0.96972000000000003</c:v>
                </c:pt>
                <c:pt idx="2">
                  <c:v>0.79970200000000002</c:v>
                </c:pt>
                <c:pt idx="3">
                  <c:v>0.67883300000000002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GWBW075!$F$42:$F$45</c:f>
              <c:numCache>
                <c:formatCode>General</c:formatCode>
                <c:ptCount val="4"/>
                <c:pt idx="0">
                  <c:v>0.218392</c:v>
                </c:pt>
                <c:pt idx="1">
                  <c:v>0.25292999999999999</c:v>
                </c:pt>
                <c:pt idx="2">
                  <c:v>0.22767000000000001</c:v>
                </c:pt>
                <c:pt idx="3">
                  <c:v>0.25145400000000001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0.83721299999999998</c:v>
                </c:pt>
                <c:pt idx="2">
                  <c:v>0.65884299999999996</c:v>
                </c:pt>
                <c:pt idx="3">
                  <c:v>0.56523699999999999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482624"/>
        <c:axId val="273138816"/>
      </c:barChart>
      <c:catAx>
        <c:axId val="2674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73138816"/>
        <c:crosses val="autoZero"/>
        <c:auto val="1"/>
        <c:lblAlgn val="ctr"/>
        <c:lblOffset val="100"/>
        <c:noMultiLvlLbl val="0"/>
      </c:catAx>
      <c:valAx>
        <c:axId val="2731388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748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GWBW05!$E$42:$E$45</c:f>
              <c:numCache>
                <c:formatCode>General</c:formatCode>
                <c:ptCount val="4"/>
                <c:pt idx="0">
                  <c:v>1</c:v>
                </c:pt>
                <c:pt idx="1">
                  <c:v>0.89549299999999998</c:v>
                </c:pt>
                <c:pt idx="2">
                  <c:v>0.69629399999999997</c:v>
                </c:pt>
                <c:pt idx="3">
                  <c:v>0.57765999999999995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GWBW05!$F$42:$F$45</c:f>
              <c:numCache>
                <c:formatCode>General</c:formatCode>
                <c:ptCount val="4"/>
                <c:pt idx="0">
                  <c:v>7.0697399999999994E-2</c:v>
                </c:pt>
                <c:pt idx="1">
                  <c:v>8.62845E-2</c:v>
                </c:pt>
                <c:pt idx="2">
                  <c:v>7.8638299999999994E-2</c:v>
                </c:pt>
                <c:pt idx="3">
                  <c:v>0.101857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0.83160299999999998</c:v>
                </c:pt>
                <c:pt idx="2">
                  <c:v>0.62453899999999996</c:v>
                </c:pt>
                <c:pt idx="3">
                  <c:v>0.476294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949632"/>
        <c:axId val="275141120"/>
      </c:barChart>
      <c:catAx>
        <c:axId val="2749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75141120"/>
        <c:crosses val="autoZero"/>
        <c:auto val="1"/>
        <c:lblAlgn val="ctr"/>
        <c:lblOffset val="100"/>
        <c:noMultiLvlLbl val="0"/>
      </c:catAx>
      <c:valAx>
        <c:axId val="2751411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7494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Difference of Energy Consumption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'Energy 分布'!$D$30</c:f>
              <c:strCache>
                <c:ptCount val="1"/>
                <c:pt idx="0">
                  <c:v>GW1</c:v>
                </c:pt>
              </c:strCache>
            </c:strRef>
          </c:tx>
          <c:invertIfNegative val="0"/>
          <c:cat>
            <c:strRef>
              <c:f>('Energy 分布'!$A$29,'Energy 分布'!$G$29,'Energy 分布'!$K$29)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('Energy 分布'!$D$40,'Energy 分布'!$H$40,'Energy 分布'!$L$40)</c:f>
              <c:numCache>
                <c:formatCode>0.00_);[Red]\(0.00\)</c:formatCode>
                <c:ptCount val="3"/>
                <c:pt idx="0">
                  <c:v>84.700000000000728</c:v>
                </c:pt>
                <c:pt idx="1">
                  <c:v>0</c:v>
                </c:pt>
                <c:pt idx="2">
                  <c:v>-322.89999999999964</c:v>
                </c:pt>
              </c:numCache>
            </c:numRef>
          </c:val>
        </c:ser>
        <c:ser>
          <c:idx val="1"/>
          <c:order val="1"/>
          <c:tx>
            <c:strRef>
              <c:f>'Energy 分布'!$E$30</c:f>
              <c:strCache>
                <c:ptCount val="1"/>
                <c:pt idx="0">
                  <c:v>GW2</c:v>
                </c:pt>
              </c:strCache>
            </c:strRef>
          </c:tx>
          <c:invertIfNegative val="0"/>
          <c:cat>
            <c:strRef>
              <c:f>('Energy 分布'!$A$29,'Energy 分布'!$G$29,'Energy 分布'!$K$29)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('Energy 分布'!$E$40,'Energy 分布'!$I$40,'Energy 分布'!$M$40)</c:f>
              <c:numCache>
                <c:formatCode>0.00_);[Red]\(0.00\)</c:formatCode>
                <c:ptCount val="3"/>
                <c:pt idx="0">
                  <c:v>58.200000000000728</c:v>
                </c:pt>
                <c:pt idx="1">
                  <c:v>0</c:v>
                </c:pt>
                <c:pt idx="2">
                  <c:v>-200</c:v>
                </c:pt>
              </c:numCache>
            </c:numRef>
          </c:val>
        </c:ser>
        <c:ser>
          <c:idx val="2"/>
          <c:order val="2"/>
          <c:tx>
            <c:strRef>
              <c:f>'Energy 分布'!$F$30</c:f>
              <c:strCache>
                <c:ptCount val="1"/>
                <c:pt idx="0">
                  <c:v>GW3</c:v>
                </c:pt>
              </c:strCache>
            </c:strRef>
          </c:tx>
          <c:invertIfNegative val="0"/>
          <c:cat>
            <c:strRef>
              <c:f>('Energy 分布'!$A$29,'Energy 分布'!$G$29,'Energy 分布'!$K$29)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('Energy 分布'!$F$40,'Energy 分布'!$J$40,'Energy 分布'!$N$40)</c:f>
              <c:numCache>
                <c:formatCode>0.00_);[Red]\(0.00\)</c:formatCode>
                <c:ptCount val="3"/>
                <c:pt idx="0">
                  <c:v>-158.10000000000036</c:v>
                </c:pt>
                <c:pt idx="1">
                  <c:v>0</c:v>
                </c:pt>
                <c:pt idx="2">
                  <c:v>566.59999999999854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26912"/>
        <c:axId val="150688256"/>
      </c:barChart>
      <c:catAx>
        <c:axId val="15152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50688256"/>
        <c:crosses val="autoZero"/>
        <c:auto val="1"/>
        <c:lblAlgn val="ctr"/>
        <c:lblOffset val="100"/>
        <c:noMultiLvlLbl val="0"/>
      </c:catAx>
      <c:valAx>
        <c:axId val="15068825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15152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Energy Consumption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'Energy 分布'!$D$30</c:f>
              <c:strCache>
                <c:ptCount val="1"/>
                <c:pt idx="0">
                  <c:v>GW1</c:v>
                </c:pt>
              </c:strCache>
            </c:strRef>
          </c:tx>
          <c:invertIfNegative val="0"/>
          <c:cat>
            <c:strRef>
              <c:f>('Energy 分布'!$A$29,'Energy 分布'!$G$29,'Energy 分布'!$K$29)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('Energy 分布'!$D$13,'Energy 分布'!$H$13,'Energy 分布'!$L$13)</c:f>
              <c:numCache>
                <c:formatCode>General</c:formatCode>
                <c:ptCount val="3"/>
                <c:pt idx="0">
                  <c:v>12245</c:v>
                </c:pt>
                <c:pt idx="1">
                  <c:v>12160.3</c:v>
                </c:pt>
                <c:pt idx="2">
                  <c:v>11837.4</c:v>
                </c:pt>
              </c:numCache>
            </c:numRef>
          </c:val>
        </c:ser>
        <c:ser>
          <c:idx val="1"/>
          <c:order val="1"/>
          <c:tx>
            <c:strRef>
              <c:f>'Energy 分布'!$E$30</c:f>
              <c:strCache>
                <c:ptCount val="1"/>
                <c:pt idx="0">
                  <c:v>GW2</c:v>
                </c:pt>
              </c:strCache>
            </c:strRef>
          </c:tx>
          <c:invertIfNegative val="0"/>
          <c:cat>
            <c:strRef>
              <c:f>('Energy 分布'!$A$29,'Energy 分布'!$G$29,'Energy 分布'!$K$29)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('Energy 分布'!$E$13,'Energy 分布'!$I$13,'Energy 分布'!$M$13)</c:f>
              <c:numCache>
                <c:formatCode>General</c:formatCode>
                <c:ptCount val="3"/>
                <c:pt idx="0">
                  <c:v>13070.7</c:v>
                </c:pt>
                <c:pt idx="1">
                  <c:v>13012.5</c:v>
                </c:pt>
                <c:pt idx="2">
                  <c:v>12812.5</c:v>
                </c:pt>
              </c:numCache>
            </c:numRef>
          </c:val>
        </c:ser>
        <c:ser>
          <c:idx val="2"/>
          <c:order val="2"/>
          <c:tx>
            <c:strRef>
              <c:f>'Energy 分布'!$F$30</c:f>
              <c:strCache>
                <c:ptCount val="1"/>
                <c:pt idx="0">
                  <c:v>GW3</c:v>
                </c:pt>
              </c:strCache>
            </c:strRef>
          </c:tx>
          <c:invertIfNegative val="0"/>
          <c:cat>
            <c:strRef>
              <c:f>('Energy 分布'!$A$29,'Energy 分布'!$G$29,'Energy 分布'!$K$29)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('Energy 分布'!$F$13,'Energy 分布'!$J$13,'Energy 分布'!$N$13)</c:f>
              <c:numCache>
                <c:formatCode>General</c:formatCode>
                <c:ptCount val="3"/>
                <c:pt idx="0">
                  <c:v>14527.1</c:v>
                </c:pt>
                <c:pt idx="1">
                  <c:v>14685.2</c:v>
                </c:pt>
                <c:pt idx="2">
                  <c:v>15251.8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88704"/>
        <c:axId val="66147968"/>
      </c:barChart>
      <c:catAx>
        <c:axId val="8768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66147968"/>
        <c:crosses val="autoZero"/>
        <c:auto val="1"/>
        <c:lblAlgn val="ctr"/>
        <c:lblOffset val="100"/>
        <c:noMultiLvlLbl val="0"/>
      </c:catAx>
      <c:valAx>
        <c:axId val="6614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8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Normalized</a:t>
            </a:r>
            <a:r>
              <a:rPr lang="en-US" altLang="zh-TW" baseline="0"/>
              <a:t> Energy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實作!$D$9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實作!$B$10:$B$13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實作!$D$10:$D$13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實作!$E$9</c:f>
              <c:strCache>
                <c:ptCount val="1"/>
                <c:pt idx="0">
                  <c:v>OFLD</c:v>
                </c:pt>
              </c:strCache>
            </c:strRef>
          </c:tx>
          <c:invertIfNegative val="0"/>
          <c:cat>
            <c:numRef>
              <c:f>實作!$B$10:$B$13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實作!$E$10:$E$13</c:f>
              <c:numCache>
                <c:formatCode>General</c:formatCode>
                <c:ptCount val="4"/>
                <c:pt idx="1">
                  <c:v>0.75373761570316145</c:v>
                </c:pt>
              </c:numCache>
            </c:numRef>
          </c:val>
        </c:ser>
        <c:ser>
          <c:idx val="2"/>
          <c:order val="2"/>
          <c:tx>
            <c:strRef>
              <c:f>實作!$F$9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實作!$B$10:$B$13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實作!$F$10:$F$13</c:f>
              <c:numCache>
                <c:formatCode>General</c:formatCode>
                <c:ptCount val="4"/>
                <c:pt idx="1">
                  <c:v>0.62420855086484717</c:v>
                </c:pt>
              </c:numCache>
            </c:numRef>
          </c:val>
        </c:ser>
        <c:ser>
          <c:idx val="3"/>
          <c:order val="3"/>
          <c:tx>
            <c:strRef>
              <c:f>實作!$G$9</c:f>
              <c:strCache>
                <c:ptCount val="1"/>
                <c:pt idx="0">
                  <c:v>SeGW</c:v>
                </c:pt>
              </c:strCache>
            </c:strRef>
          </c:tx>
          <c:invertIfNegative val="0"/>
          <c:cat>
            <c:numRef>
              <c:f>實作!$B$10:$B$13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實作!$G$10:$G$13</c:f>
              <c:numCache>
                <c:formatCode>General</c:formatCode>
                <c:ptCount val="4"/>
                <c:pt idx="1">
                  <c:v>0.91668178082010376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05600"/>
        <c:axId val="150690560"/>
      </c:barChart>
      <c:catAx>
        <c:axId val="15170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690560"/>
        <c:crosses val="autoZero"/>
        <c:auto val="1"/>
        <c:lblAlgn val="ctr"/>
        <c:lblOffset val="100"/>
        <c:noMultiLvlLbl val="0"/>
      </c:catAx>
      <c:valAx>
        <c:axId val="15069056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70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實作!$D$15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實作!$D$17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tx>
            <c:strRef>
              <c:f>實作!$E$15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實作!$E$17</c:f>
              <c:numCache>
                <c:formatCode>General</c:formatCode>
                <c:ptCount val="1"/>
                <c:pt idx="0">
                  <c:v>0.98635000000000006</c:v>
                </c:pt>
              </c:numCache>
            </c:numRef>
          </c:val>
        </c:ser>
        <c:ser>
          <c:idx val="1"/>
          <c:order val="2"/>
          <c:tx>
            <c:strRef>
              <c:f>實作!$F$15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實作!$F$17</c:f>
              <c:numCache>
                <c:formatCode>General</c:formatCode>
                <c:ptCount val="1"/>
                <c:pt idx="0">
                  <c:v>0.85434999999999994</c:v>
                </c:pt>
              </c:numCache>
            </c:numRef>
          </c:val>
        </c:ser>
        <c:ser>
          <c:idx val="2"/>
          <c:order val="3"/>
          <c:tx>
            <c:strRef>
              <c:f>實作!$G$15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實作!$G$17</c:f>
              <c:numCache>
                <c:formatCode>General</c:formatCode>
                <c:ptCount val="1"/>
                <c:pt idx="0">
                  <c:v>0.85899999999999999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841600"/>
        <c:axId val="235705984"/>
      </c:barChart>
      <c:catAx>
        <c:axId val="29084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3 applications</a:t>
                </a:r>
                <a:r>
                  <a:rPr lang="en-US" altLang="zh-TW" baseline="0"/>
                  <a:t> with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5705984"/>
        <c:crosses val="autoZero"/>
        <c:auto val="1"/>
        <c:lblAlgn val="ctr"/>
        <c:lblOffset val="100"/>
        <c:noMultiLvlLbl val="0"/>
      </c:catAx>
      <c:valAx>
        <c:axId val="2357059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9084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('GWm05'!$D$31,'GWm05'!$D$35,'GWm05'!$D$39,'GWm05'!$D$43,'GWm05'!$D$47,'GWm05'!$D$51)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('GWm05'!$E$31,'GWm05'!$E$35,'GWm05'!$E$39,'GWm05'!$E$43,'GWm05'!$E$47,'GWm05'!$E$51)</c:f>
              <c:numCache>
                <c:formatCode>General</c:formatCode>
                <c:ptCount val="6"/>
                <c:pt idx="0">
                  <c:v>0.97861600000000004</c:v>
                </c:pt>
                <c:pt idx="1">
                  <c:v>0.98224199999999995</c:v>
                </c:pt>
                <c:pt idx="2">
                  <c:v>0.98239500000000002</c:v>
                </c:pt>
                <c:pt idx="3">
                  <c:v>0.97845300000000002</c:v>
                </c:pt>
                <c:pt idx="4">
                  <c:v>0.98406499999999997</c:v>
                </c:pt>
                <c:pt idx="5">
                  <c:v>0.988506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('GWm05'!$F$31,'GWm05'!$F$35,'GWm05'!$F$39,'GWm05'!$F$43,'GWm05'!$F$47,'GWm05'!$F$51)</c:f>
              <c:numCache>
                <c:formatCode>General</c:formatCode>
                <c:ptCount val="6"/>
                <c:pt idx="0">
                  <c:v>0.84692400000000001</c:v>
                </c:pt>
                <c:pt idx="1">
                  <c:v>0.75900400000000001</c:v>
                </c:pt>
                <c:pt idx="2">
                  <c:v>0.61401799999999995</c:v>
                </c:pt>
                <c:pt idx="3">
                  <c:v>0.426149</c:v>
                </c:pt>
                <c:pt idx="4">
                  <c:v>0.25396299999999999</c:v>
                </c:pt>
                <c:pt idx="5">
                  <c:v>0.14679600000000001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('GWm05'!$G$31,'GWm05'!$G$35,'GWm05'!$G$39,'GWm05'!$G$43,'GWm05'!$G$47,'GWm05'!$G$51)</c:f>
              <c:numCache>
                <c:formatCode>General</c:formatCode>
                <c:ptCount val="6"/>
                <c:pt idx="0">
                  <c:v>0.87868999999999997</c:v>
                </c:pt>
                <c:pt idx="1">
                  <c:v>0.85052300000000003</c:v>
                </c:pt>
                <c:pt idx="2">
                  <c:v>0.84468200000000004</c:v>
                </c:pt>
                <c:pt idx="3">
                  <c:v>0.83890299999999995</c:v>
                </c:pt>
                <c:pt idx="4">
                  <c:v>0.83757999999999999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56192"/>
        <c:axId val="142893632"/>
      </c:barChart>
      <c:catAx>
        <c:axId val="14285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893632"/>
        <c:crosses val="autoZero"/>
        <c:auto val="1"/>
        <c:lblAlgn val="ctr"/>
        <c:lblOffset val="100"/>
        <c:noMultiLvlLbl val="0"/>
      </c:catAx>
      <c:valAx>
        <c:axId val="1428936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85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Normalized Energy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實作!$D$15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實作!$D$11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tx>
            <c:strRef>
              <c:f>實作!$E$15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實作!$E$11</c:f>
              <c:numCache>
                <c:formatCode>General</c:formatCode>
                <c:ptCount val="1"/>
                <c:pt idx="0">
                  <c:v>0.75373761570316145</c:v>
                </c:pt>
              </c:numCache>
            </c:numRef>
          </c:val>
        </c:ser>
        <c:ser>
          <c:idx val="1"/>
          <c:order val="2"/>
          <c:tx>
            <c:strRef>
              <c:f>實作!$F$15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實作!$F$11</c:f>
              <c:numCache>
                <c:formatCode>General</c:formatCode>
                <c:ptCount val="1"/>
                <c:pt idx="0">
                  <c:v>0.62420855086484717</c:v>
                </c:pt>
              </c:numCache>
            </c:numRef>
          </c:val>
        </c:ser>
        <c:ser>
          <c:idx val="2"/>
          <c:order val="3"/>
          <c:tx>
            <c:strRef>
              <c:f>實作!$G$15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實作!$G$11</c:f>
              <c:numCache>
                <c:formatCode>General</c:formatCode>
                <c:ptCount val="1"/>
                <c:pt idx="0">
                  <c:v>0.91668178082010376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833088"/>
        <c:axId val="99935936"/>
      </c:barChart>
      <c:catAx>
        <c:axId val="27183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3 applications</a:t>
                </a:r>
                <a:r>
                  <a:rPr lang="en-US" altLang="zh-TW" baseline="0"/>
                  <a:t> with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935936"/>
        <c:crosses val="autoZero"/>
        <c:auto val="1"/>
        <c:lblAlgn val="ctr"/>
        <c:lblOffset val="100"/>
        <c:noMultiLvlLbl val="0"/>
      </c:catAx>
      <c:valAx>
        <c:axId val="999359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7183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Footprint</a:t>
            </a:r>
            <a:endParaRPr lang="zh-TW"/>
          </a:p>
          <a:p>
            <a:pPr>
              <a:defRPr/>
            </a:pPr>
            <a:r>
              <a:rPr lang="en-US"/>
              <a:t>Task=3,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'GWm05'!$D$5:$G$5</c:f>
              <c:numCache>
                <c:formatCode>General</c:formatCode>
                <c:ptCount val="4"/>
                <c:pt idx="0">
                  <c:v>17531.3</c:v>
                </c:pt>
                <c:pt idx="1">
                  <c:v>10916.3</c:v>
                </c:pt>
                <c:pt idx="2">
                  <c:v>9632.8700000000008</c:v>
                </c:pt>
                <c:pt idx="3">
                  <c:v>13760.4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系統數據!$L$4:$O$4</c:f>
              <c:numCache>
                <c:formatCode>General</c:formatCode>
                <c:ptCount val="4"/>
                <c:pt idx="0">
                  <c:v>0</c:v>
                </c:pt>
                <c:pt idx="1">
                  <c:v>388228</c:v>
                </c:pt>
                <c:pt idx="2">
                  <c:v>596487</c:v>
                </c:pt>
                <c:pt idx="3">
                  <c:v>203246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系統數據!$L$30:$O$30</c:f>
              <c:numCache>
                <c:formatCode>General</c:formatCode>
                <c:ptCount val="4"/>
                <c:pt idx="0">
                  <c:v>0</c:v>
                </c:pt>
                <c:pt idx="1">
                  <c:v>2663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738752"/>
        <c:axId val="151742144"/>
      </c:barChart>
      <c:catAx>
        <c:axId val="15373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742144"/>
        <c:crosses val="autoZero"/>
        <c:auto val="1"/>
        <c:lblAlgn val="ctr"/>
        <c:lblOffset val="100"/>
        <c:noMultiLvlLbl val="0"/>
      </c:catAx>
      <c:valAx>
        <c:axId val="151742144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738752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Variation</a:t>
            </a:r>
          </a:p>
          <a:p>
            <a:pPr>
              <a:defRPr/>
            </a:pPr>
            <a:r>
              <a:rPr lang="en-US"/>
              <a:t>Task=5,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'GWm05'!$D$13:$G$13</c:f>
              <c:numCache>
                <c:formatCode>General</c:formatCode>
                <c:ptCount val="4"/>
                <c:pt idx="0">
                  <c:v>17496.400000000001</c:v>
                </c:pt>
                <c:pt idx="1">
                  <c:v>12586.4</c:v>
                </c:pt>
                <c:pt idx="2">
                  <c:v>10345.5</c:v>
                </c:pt>
                <c:pt idx="3">
                  <c:v>15225.7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系統數據!$L$12:$O$12</c:f>
              <c:numCache>
                <c:formatCode>General</c:formatCode>
                <c:ptCount val="4"/>
                <c:pt idx="0">
                  <c:v>0</c:v>
                </c:pt>
                <c:pt idx="1">
                  <c:v>231994</c:v>
                </c:pt>
                <c:pt idx="2">
                  <c:v>555547</c:v>
                </c:pt>
                <c:pt idx="3">
                  <c:v>71925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系統數據!$L$38:$O$38</c:f>
              <c:numCache>
                <c:formatCode>General</c:formatCode>
                <c:ptCount val="4"/>
                <c:pt idx="0">
                  <c:v>0</c:v>
                </c:pt>
                <c:pt idx="1">
                  <c:v>4356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169856"/>
        <c:axId val="151743872"/>
      </c:barChart>
      <c:catAx>
        <c:axId val="1541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743872"/>
        <c:crosses val="autoZero"/>
        <c:auto val="1"/>
        <c:lblAlgn val="ctr"/>
        <c:lblOffset val="100"/>
        <c:noMultiLvlLbl val="0"/>
      </c:catAx>
      <c:valAx>
        <c:axId val="151743872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4169856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Task=8,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'GWm05'!$D$21:$G$21</c:f>
              <c:numCache>
                <c:formatCode>General</c:formatCode>
                <c:ptCount val="4"/>
                <c:pt idx="0">
                  <c:v>17433.400000000001</c:v>
                </c:pt>
                <c:pt idx="1">
                  <c:v>14373.9</c:v>
                </c:pt>
                <c:pt idx="2">
                  <c:v>10507.1</c:v>
                </c:pt>
                <c:pt idx="3">
                  <c:v>15738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系統數據!$L$20:$O$20</c:f>
              <c:numCache>
                <c:formatCode>General</c:formatCode>
                <c:ptCount val="4"/>
                <c:pt idx="0">
                  <c:v>0</c:v>
                </c:pt>
                <c:pt idx="1">
                  <c:v>49404</c:v>
                </c:pt>
                <c:pt idx="2">
                  <c:v>441956</c:v>
                </c:pt>
                <c:pt idx="3">
                  <c:v>11518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系統數據!$L$46:$O$46</c:f>
              <c:numCache>
                <c:formatCode>General</c:formatCode>
                <c:ptCount val="4"/>
                <c:pt idx="0">
                  <c:v>0</c:v>
                </c:pt>
                <c:pt idx="1">
                  <c:v>6019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170368"/>
        <c:axId val="151745600"/>
      </c:barChart>
      <c:catAx>
        <c:axId val="15417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745600"/>
        <c:crosses val="autoZero"/>
        <c:auto val="1"/>
        <c:lblAlgn val="ctr"/>
        <c:lblOffset val="100"/>
        <c:noMultiLvlLbl val="0"/>
      </c:catAx>
      <c:valAx>
        <c:axId val="151745600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4170368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Task=10,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'GWm05'!$D$25:$G$25</c:f>
              <c:numCache>
                <c:formatCode>General</c:formatCode>
                <c:ptCount val="4"/>
                <c:pt idx="0">
                  <c:v>17402</c:v>
                </c:pt>
                <c:pt idx="1">
                  <c:v>14955.5</c:v>
                </c:pt>
                <c:pt idx="2">
                  <c:v>10512.6</c:v>
                </c:pt>
                <c:pt idx="3">
                  <c:v>15715.8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系統數據!$L$20:$O$20</c:f>
              <c:numCache>
                <c:formatCode>General</c:formatCode>
                <c:ptCount val="4"/>
                <c:pt idx="0">
                  <c:v>0</c:v>
                </c:pt>
                <c:pt idx="1">
                  <c:v>49404</c:v>
                </c:pt>
                <c:pt idx="2">
                  <c:v>441956</c:v>
                </c:pt>
                <c:pt idx="3">
                  <c:v>11518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系統數據!$L$50:$O$50</c:f>
              <c:numCache>
                <c:formatCode>General</c:formatCode>
                <c:ptCount val="4"/>
                <c:pt idx="0">
                  <c:v>0</c:v>
                </c:pt>
                <c:pt idx="1">
                  <c:v>5648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170880"/>
        <c:axId val="151747328"/>
      </c:barChart>
      <c:catAx>
        <c:axId val="15417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747328"/>
        <c:crosses val="autoZero"/>
        <c:auto val="1"/>
        <c:lblAlgn val="ctr"/>
        <c:lblOffset val="100"/>
        <c:noMultiLvlLbl val="0"/>
      </c:catAx>
      <c:valAx>
        <c:axId val="151747328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4170880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Energy Difference Ratio of Fog Node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 = 0.2</c:v>
          </c:tx>
          <c:invertIfNegative val="0"/>
          <c:cat>
            <c:numRef>
              <c:f>系統數據!$J$29:$J$32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系統數據!$P$66:$P$69</c:f>
              <c:numCache>
                <c:formatCode>General</c:formatCode>
                <c:ptCount val="4"/>
                <c:pt idx="0">
                  <c:v>-1.1135857461024499E-2</c:v>
                </c:pt>
                <c:pt idx="1">
                  <c:v>-2.1445591739475776E-2</c:v>
                </c:pt>
                <c:pt idx="2">
                  <c:v>-1.9469026548672566E-2</c:v>
                </c:pt>
                <c:pt idx="3">
                  <c:v>-8.2539682539682538E-2</c:v>
                </c:pt>
              </c:numCache>
            </c:numRef>
          </c:val>
        </c:ser>
        <c:ser>
          <c:idx val="1"/>
          <c:order val="1"/>
          <c:tx>
            <c:v>m = 0.8</c:v>
          </c:tx>
          <c:invertIfNegative val="0"/>
          <c:cat>
            <c:numRef>
              <c:f>系統數據!$J$29:$J$32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系統數據!$Q$66:$Q$69</c:f>
              <c:numCache>
                <c:formatCode>General</c:formatCode>
                <c:ptCount val="4"/>
                <c:pt idx="0">
                  <c:v>0.27839643652561247</c:v>
                </c:pt>
                <c:pt idx="1">
                  <c:v>0.11993645750595711</c:v>
                </c:pt>
                <c:pt idx="2">
                  <c:v>7.9646017699115043E-2</c:v>
                </c:pt>
                <c:pt idx="3">
                  <c:v>9.2063492063492069E-2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71392"/>
        <c:axId val="154697728"/>
      </c:barChart>
      <c:catAx>
        <c:axId val="15417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 = 0.5 is the base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697728"/>
        <c:crosses val="autoZero"/>
        <c:auto val="1"/>
        <c:lblAlgn val="ctr"/>
        <c:lblOffset val="100"/>
        <c:noMultiLvlLbl val="0"/>
      </c:catAx>
      <c:valAx>
        <c:axId val="15469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17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Footprint</a:t>
            </a:r>
            <a:endParaRPr lang="zh-TW"/>
          </a:p>
          <a:p>
            <a:pPr>
              <a:defRPr/>
            </a:pPr>
            <a:r>
              <a:rPr lang="en-US"/>
              <a:t>Task=3,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'GWm05'!$D$5:$G$5</c:f>
              <c:numCache>
                <c:formatCode>General</c:formatCode>
                <c:ptCount val="4"/>
                <c:pt idx="0">
                  <c:v>17531.3</c:v>
                </c:pt>
                <c:pt idx="1">
                  <c:v>10916.3</c:v>
                </c:pt>
                <c:pt idx="2">
                  <c:v>9632.8700000000008</c:v>
                </c:pt>
                <c:pt idx="3">
                  <c:v>13760.4</c:v>
                </c:pt>
              </c:numCache>
            </c:numRef>
          </c:val>
        </c:ser>
        <c:ser>
          <c:idx val="1"/>
          <c:order val="1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系統數據!$D$93:$G$93</c:f>
              <c:numCache>
                <c:formatCode>General</c:formatCode>
                <c:ptCount val="4"/>
                <c:pt idx="0">
                  <c:v>0</c:v>
                </c:pt>
                <c:pt idx="1">
                  <c:v>1331.5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631168"/>
        <c:axId val="275870208"/>
      </c:barChart>
      <c:catAx>
        <c:axId val="23463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75870208"/>
        <c:crosses val="autoZero"/>
        <c:auto val="1"/>
        <c:lblAlgn val="ctr"/>
        <c:lblOffset val="100"/>
        <c:noMultiLvlLbl val="0"/>
      </c:catAx>
      <c:valAx>
        <c:axId val="2758702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463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Variation without Cloud Energy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'GWm05'!$D$13:$G$13</c:f>
              <c:numCache>
                <c:formatCode>General</c:formatCode>
                <c:ptCount val="4"/>
                <c:pt idx="0">
                  <c:v>17496.400000000001</c:v>
                </c:pt>
                <c:pt idx="1">
                  <c:v>12586.4</c:v>
                </c:pt>
                <c:pt idx="2">
                  <c:v>10345.5</c:v>
                </c:pt>
                <c:pt idx="3">
                  <c:v>15225.7</c:v>
                </c:pt>
              </c:numCache>
            </c:numRef>
          </c:val>
        </c:ser>
        <c:ser>
          <c:idx val="1"/>
          <c:order val="1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系統數據!$D$101:$G$101</c:f>
              <c:numCache>
                <c:formatCode>General</c:formatCode>
                <c:ptCount val="4"/>
                <c:pt idx="0">
                  <c:v>0</c:v>
                </c:pt>
                <c:pt idx="1">
                  <c:v>2178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569152"/>
        <c:axId val="272107776"/>
      </c:barChart>
      <c:catAx>
        <c:axId val="23556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72107776"/>
        <c:crosses val="autoZero"/>
        <c:auto val="1"/>
        <c:lblAlgn val="ctr"/>
        <c:lblOffset val="100"/>
        <c:noMultiLvlLbl val="0"/>
      </c:catAx>
      <c:valAx>
        <c:axId val="2721077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556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Task=8,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'GWm05'!$D$21:$G$21</c:f>
              <c:numCache>
                <c:formatCode>General</c:formatCode>
                <c:ptCount val="4"/>
                <c:pt idx="0">
                  <c:v>17433.400000000001</c:v>
                </c:pt>
                <c:pt idx="1">
                  <c:v>14373.9</c:v>
                </c:pt>
                <c:pt idx="2">
                  <c:v>10507.1</c:v>
                </c:pt>
                <c:pt idx="3">
                  <c:v>15738</c:v>
                </c:pt>
              </c:numCache>
            </c:numRef>
          </c:val>
        </c:ser>
        <c:ser>
          <c:idx val="1"/>
          <c:order val="1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系統數據!$D$109:$G$109</c:f>
              <c:numCache>
                <c:formatCode>General</c:formatCode>
                <c:ptCount val="4"/>
                <c:pt idx="0">
                  <c:v>0</c:v>
                </c:pt>
                <c:pt idx="1">
                  <c:v>3009.5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569664"/>
        <c:axId val="272110080"/>
      </c:barChart>
      <c:catAx>
        <c:axId val="23556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72110080"/>
        <c:crosses val="autoZero"/>
        <c:auto val="1"/>
        <c:lblAlgn val="ctr"/>
        <c:lblOffset val="100"/>
        <c:noMultiLvlLbl val="0"/>
      </c:catAx>
      <c:valAx>
        <c:axId val="2721100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556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Task=10,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'GWm05'!$D$25:$G$25</c:f>
              <c:numCache>
                <c:formatCode>General</c:formatCode>
                <c:ptCount val="4"/>
                <c:pt idx="0">
                  <c:v>17402</c:v>
                </c:pt>
                <c:pt idx="1">
                  <c:v>14955.5</c:v>
                </c:pt>
                <c:pt idx="2">
                  <c:v>10512.6</c:v>
                </c:pt>
                <c:pt idx="3">
                  <c:v>15715.8</c:v>
                </c:pt>
              </c:numCache>
            </c:numRef>
          </c:val>
        </c:ser>
        <c:ser>
          <c:idx val="1"/>
          <c:order val="1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系統數據!$D$113:$G$113</c:f>
              <c:numCache>
                <c:formatCode>General</c:formatCode>
                <c:ptCount val="4"/>
                <c:pt idx="0">
                  <c:v>0</c:v>
                </c:pt>
                <c:pt idx="1">
                  <c:v>2824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570688"/>
        <c:axId val="272112384"/>
      </c:barChart>
      <c:catAx>
        <c:axId val="23557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72112384"/>
        <c:crosses val="autoZero"/>
        <c:auto val="1"/>
        <c:lblAlgn val="ctr"/>
        <c:lblOffset val="100"/>
        <c:noMultiLvlLbl val="0"/>
      </c:catAx>
      <c:valAx>
        <c:axId val="2721123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557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('GWm05'!$L$5,'GWm05'!$L$9,'GWm05'!$L$13,'GWm05'!$L$17,'GWm05'!$L$21,'GWm05'!$L$25)</c:f>
              <c:numCache>
                <c:formatCode>General</c:formatCode>
                <c:ptCount val="6"/>
                <c:pt idx="0">
                  <c:v>0.99559879151333419</c:v>
                </c:pt>
                <c:pt idx="1">
                  <c:v>0.99450274862568722</c:v>
                </c:pt>
                <c:pt idx="2">
                  <c:v>0.99361682794966166</c:v>
                </c:pt>
                <c:pt idx="3">
                  <c:v>0.99179387578937805</c:v>
                </c:pt>
                <c:pt idx="4">
                  <c:v>0.9900390713734043</c:v>
                </c:pt>
                <c:pt idx="5">
                  <c:v>0.98825587206396803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('GWm05'!$M$5,'GWm05'!$M$9,'GWm05'!$M$13,'GWm05'!$M$17,'GWm05'!$M$21,'GWm05'!$M$25)</c:f>
              <c:numCache>
                <c:formatCode>General</c:formatCode>
                <c:ptCount val="6"/>
                <c:pt idx="0">
                  <c:v>0.619934351006315</c:v>
                </c:pt>
                <c:pt idx="1">
                  <c:v>0.66771159874608155</c:v>
                </c:pt>
                <c:pt idx="2">
                  <c:v>0.71477897414928904</c:v>
                </c:pt>
                <c:pt idx="3">
                  <c:v>0.75323701785470909</c:v>
                </c:pt>
                <c:pt idx="4">
                  <c:v>0.81629071827722499</c:v>
                </c:pt>
                <c:pt idx="5">
                  <c:v>0.84931965835264189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('GWm05'!$N$5,'GWm05'!$N$9,'GWm05'!$N$13,'GWm05'!$N$17,'GWm05'!$N$21,'GWm05'!$N$25)</c:f>
              <c:numCache>
                <c:formatCode>General</c:formatCode>
                <c:ptCount val="6"/>
                <c:pt idx="0">
                  <c:v>0.54704863477352239</c:v>
                </c:pt>
                <c:pt idx="1">
                  <c:v>0.56865317341329336</c:v>
                </c:pt>
                <c:pt idx="2">
                  <c:v>0.58751874062968523</c:v>
                </c:pt>
                <c:pt idx="3">
                  <c:v>0.59205056562627778</c:v>
                </c:pt>
                <c:pt idx="4">
                  <c:v>0.59669597019671983</c:v>
                </c:pt>
                <c:pt idx="5">
                  <c:v>0.59700831402480581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('GWm05'!$O$5,'GWm05'!$O$9,'GWm05'!$O$13,'GWm05'!$O$17,'GWm05'!$O$21,'GWm05'!$O$25)</c:f>
              <c:numCache>
                <c:formatCode>General</c:formatCode>
                <c:ptCount val="6"/>
                <c:pt idx="0">
                  <c:v>0.78145018399890964</c:v>
                </c:pt>
                <c:pt idx="1">
                  <c:v>0.82629139975466814</c:v>
                </c:pt>
                <c:pt idx="2">
                  <c:v>0.8646642587797011</c:v>
                </c:pt>
                <c:pt idx="3">
                  <c:v>0.88151946753895782</c:v>
                </c:pt>
                <c:pt idx="4">
                  <c:v>0.8937576666212349</c:v>
                </c:pt>
                <c:pt idx="5">
                  <c:v>0.89249693335150604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51040"/>
        <c:axId val="142895936"/>
      </c:barChart>
      <c:catAx>
        <c:axId val="14255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895936"/>
        <c:crosses val="autoZero"/>
        <c:auto val="1"/>
        <c:lblAlgn val="ctr"/>
        <c:lblOffset val="100"/>
        <c:noMultiLvlLbl val="0"/>
      </c:catAx>
      <c:valAx>
        <c:axId val="1428959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55104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('GWm05'!$D$32,'GWm05'!$D$36,'GWm05'!$D$40,'GWm05'!$D$44,'GWm05'!$D$48,'GWm05'!$D$52)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('GWm05'!$E$32,'GWm05'!$E$36,'GWm05'!$E$40,'GWm05'!$E$44,'GWm05'!$E$48,'GWm05'!$E$52)</c:f>
              <c:numCache>
                <c:formatCode>General</c:formatCode>
                <c:ptCount val="6"/>
                <c:pt idx="0">
                  <c:v>0.97331500000000004</c:v>
                </c:pt>
                <c:pt idx="1">
                  <c:v>0.96260000000000001</c:v>
                </c:pt>
                <c:pt idx="2">
                  <c:v>0.93271400000000004</c:v>
                </c:pt>
                <c:pt idx="3">
                  <c:v>0.91015599999999997</c:v>
                </c:pt>
                <c:pt idx="4">
                  <c:v>0.89038499999999998</c:v>
                </c:pt>
                <c:pt idx="5">
                  <c:v>0.84525399999999995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('GWm05'!$F$32,'GWm05'!$F$36,'GWm05'!$F$40,'GWm05'!$F$44,'GWm05'!$F$48,'GWm05'!$F$52)</c:f>
              <c:numCache>
                <c:formatCode>General</c:formatCode>
                <c:ptCount val="6"/>
                <c:pt idx="0">
                  <c:v>0.82947199999999999</c:v>
                </c:pt>
                <c:pt idx="1">
                  <c:v>0.72513700000000003</c:v>
                </c:pt>
                <c:pt idx="2">
                  <c:v>0.57698799999999995</c:v>
                </c:pt>
                <c:pt idx="3">
                  <c:v>0.40920099999999998</c:v>
                </c:pt>
                <c:pt idx="4">
                  <c:v>0.264623</c:v>
                </c:pt>
                <c:pt idx="5">
                  <c:v>0.13039400000000001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('GWm05'!$G$32,'GWm05'!$G$36,'GWm05'!$G$40,'GWm05'!$G$44,'GWm05'!$G$48,'GWm05'!$G$52)</c:f>
              <c:numCache>
                <c:formatCode>General</c:formatCode>
                <c:ptCount val="6"/>
                <c:pt idx="0">
                  <c:v>0.77864199999999995</c:v>
                </c:pt>
                <c:pt idx="1">
                  <c:v>0.71838599999999997</c:v>
                </c:pt>
                <c:pt idx="2">
                  <c:v>0.66846000000000005</c:v>
                </c:pt>
                <c:pt idx="3">
                  <c:v>0.66902099999999998</c:v>
                </c:pt>
                <c:pt idx="4">
                  <c:v>0.68126799999999998</c:v>
                </c:pt>
                <c:pt idx="5">
                  <c:v>0.69224699999999995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59776"/>
        <c:axId val="142898240"/>
      </c:barChart>
      <c:catAx>
        <c:axId val="1428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898240"/>
        <c:crosses val="autoZero"/>
        <c:auto val="1"/>
        <c:lblAlgn val="ctr"/>
        <c:lblOffset val="100"/>
        <c:noMultiLvlLbl val="0"/>
      </c:catAx>
      <c:valAx>
        <c:axId val="1428982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85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('GWm05'!$L$6,'GWm05'!$L$10,'GWm05'!$L$14,'GWm05'!$L$18,'GWm05'!$L$22,'GWm05'!$L$26)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('GWm05'!$M$6,'GWm05'!$M$10,'GWm05'!$M$14,'GWm05'!$M$18,'GWm05'!$M$22,'GWm05'!$M$26)</c:f>
              <c:numCache>
                <c:formatCode>General</c:formatCode>
                <c:ptCount val="6"/>
                <c:pt idx="0">
                  <c:v>0.58502566898369002</c:v>
                </c:pt>
                <c:pt idx="1">
                  <c:v>0.64214483667257283</c:v>
                </c:pt>
                <c:pt idx="2">
                  <c:v>0.71679501158511649</c:v>
                </c:pt>
                <c:pt idx="3">
                  <c:v>0.75384466857480348</c:v>
                </c:pt>
                <c:pt idx="4">
                  <c:v>0.81249716051065379</c:v>
                </c:pt>
                <c:pt idx="5">
                  <c:v>0.88547203670891828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('GWm05'!$N$6,'GWm05'!$N$10,'GWm05'!$N$14,'GWm05'!$N$18,'GWm05'!$N$22,'GWm05'!$N$26)</c:f>
              <c:numCache>
                <c:formatCode>General</c:formatCode>
                <c:ptCount val="6"/>
                <c:pt idx="0">
                  <c:v>0.54194493662259779</c:v>
                </c:pt>
                <c:pt idx="1">
                  <c:v>0.57315660351642361</c:v>
                </c:pt>
                <c:pt idx="2">
                  <c:v>0.58753009858707017</c:v>
                </c:pt>
                <c:pt idx="3">
                  <c:v>0.59373722229794201</c:v>
                </c:pt>
                <c:pt idx="4">
                  <c:v>0.5964290581981736</c:v>
                </c:pt>
                <c:pt idx="5">
                  <c:v>0.59685498160010908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('GWm05'!$O$6,'GWm05'!$O$10,'GWm05'!$O$14,'GWm05'!$O$18,'GWm05'!$O$22,'GWm05'!$O$26)</c:f>
              <c:numCache>
                <c:formatCode>General</c:formatCode>
                <c:ptCount val="6"/>
                <c:pt idx="0">
                  <c:v>0.73572304756712559</c:v>
                </c:pt>
                <c:pt idx="1">
                  <c:v>0.85563468265867071</c:v>
                </c:pt>
                <c:pt idx="2">
                  <c:v>0.91097633001680989</c:v>
                </c:pt>
                <c:pt idx="3">
                  <c:v>0.9470492026713917</c:v>
                </c:pt>
                <c:pt idx="4">
                  <c:v>0.97288855572213906</c:v>
                </c:pt>
                <c:pt idx="5">
                  <c:v>0.98146381354777168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578624"/>
        <c:axId val="142900544"/>
      </c:barChart>
      <c:catAx>
        <c:axId val="14357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900544"/>
        <c:crosses val="autoZero"/>
        <c:auto val="1"/>
        <c:lblAlgn val="ctr"/>
        <c:lblOffset val="100"/>
        <c:noMultiLvlLbl val="0"/>
      </c:catAx>
      <c:valAx>
        <c:axId val="1429005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57862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('GWm05'!$D$33,'GWm05'!$D$37,'GWm05'!$D$41,'GWm05'!$D$45,'GWm05'!$D$49,'GWm05'!$D$53)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('GWm05'!$E$33,'GWm05'!$E$37,'GWm05'!$E$41,'GWm05'!$E$45,'GWm05'!$E$49,'GWm05'!$E$53)</c:f>
              <c:numCache>
                <c:formatCode>General</c:formatCode>
                <c:ptCount val="6"/>
                <c:pt idx="0">
                  <c:v>0.90527400000000002</c:v>
                </c:pt>
                <c:pt idx="1">
                  <c:v>0.86455000000000004</c:v>
                </c:pt>
                <c:pt idx="2">
                  <c:v>0.80541200000000002</c:v>
                </c:pt>
                <c:pt idx="3">
                  <c:v>0.79167600000000005</c:v>
                </c:pt>
                <c:pt idx="4">
                  <c:v>0.71506000000000003</c:v>
                </c:pt>
                <c:pt idx="5">
                  <c:v>0.65905599999999998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('GWm05'!$F$33,'GWm05'!$F$37,'GWm05'!$F$41,'GWm05'!$F$45,'GWm05'!$F$49,'GWm05'!$F$53)</c:f>
              <c:numCache>
                <c:formatCode>General</c:formatCode>
                <c:ptCount val="6"/>
                <c:pt idx="0">
                  <c:v>0.85472099999999995</c:v>
                </c:pt>
                <c:pt idx="1">
                  <c:v>0.74116300000000002</c:v>
                </c:pt>
                <c:pt idx="2">
                  <c:v>0.58329500000000001</c:v>
                </c:pt>
                <c:pt idx="3">
                  <c:v>0.41326400000000002</c:v>
                </c:pt>
                <c:pt idx="4">
                  <c:v>0.26184499999999999</c:v>
                </c:pt>
                <c:pt idx="5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('GWm05'!$G$33,'GWm05'!$G$37,'GWm05'!$G$41,'GWm05'!$G$45,'GWm05'!$G$49,'GWm05'!$G$53)</c:f>
              <c:numCache>
                <c:formatCode>General</c:formatCode>
                <c:ptCount val="6"/>
                <c:pt idx="0">
                  <c:v>0.75375700000000001</c:v>
                </c:pt>
                <c:pt idx="1">
                  <c:v>0.68724799999999997</c:v>
                </c:pt>
                <c:pt idx="2">
                  <c:v>0.63861199999999996</c:v>
                </c:pt>
                <c:pt idx="3">
                  <c:v>0.601414</c:v>
                </c:pt>
                <c:pt idx="4">
                  <c:v>0.58730099999999996</c:v>
                </c:pt>
                <c:pt idx="5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58240"/>
        <c:axId val="141420224"/>
      </c:barChart>
      <c:catAx>
        <c:axId val="14285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420224"/>
        <c:crosses val="autoZero"/>
        <c:auto val="1"/>
        <c:lblAlgn val="ctr"/>
        <c:lblOffset val="100"/>
        <c:noMultiLvlLbl val="0"/>
      </c:catAx>
      <c:valAx>
        <c:axId val="1414202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85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('GWm05'!$L$7,'GWm05'!$L$11,'GWm05'!$L$15,'GWm05'!$L$19,'GWm05'!$L$23,'GWm05'!$L$27)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('GWm05'!$M$7,'GWm05'!$M$11,'GWm05'!$M$15,'GWm05'!$M$19,'GWm05'!$M$23,'GWm05'!$M$27)</c:f>
              <c:numCache>
                <c:formatCode>General</c:formatCode>
                <c:ptCount val="6"/>
                <c:pt idx="0">
                  <c:v>0.57790422970333022</c:v>
                </c:pt>
                <c:pt idx="1">
                  <c:v>0.62627209122711369</c:v>
                </c:pt>
                <c:pt idx="2">
                  <c:v>0.67145972468311299</c:v>
                </c:pt>
                <c:pt idx="3">
                  <c:v>0.70404002544182454</c:v>
                </c:pt>
                <c:pt idx="4">
                  <c:v>0.76115351415201493</c:v>
                </c:pt>
                <c:pt idx="5">
                  <c:v>0.81184975693971206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('GWm05'!$N$7,'GWm05'!$N$11,'GWm05'!$N$15,'GWm05'!$N$19,'GWm05'!$N$23,'GWm05'!$N$27)</c:f>
              <c:numCache>
                <c:formatCode>General</c:formatCode>
                <c:ptCount val="6"/>
                <c:pt idx="0">
                  <c:v>0.53937974194720828</c:v>
                </c:pt>
                <c:pt idx="1">
                  <c:v>0.56850551996728915</c:v>
                </c:pt>
                <c:pt idx="2">
                  <c:v>0.58302098950524739</c:v>
                </c:pt>
                <c:pt idx="3">
                  <c:v>0.59148834673572304</c:v>
                </c:pt>
                <c:pt idx="4">
                  <c:v>0.59647449002771347</c:v>
                </c:pt>
                <c:pt idx="5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('GWm05'!$O$7,'GWm05'!$O$11,'GWm05'!$O$15,'GWm05'!$O$19,'GWm05'!$O$23,'GWm05'!$O$27)</c:f>
              <c:numCache>
                <c:formatCode>General</c:formatCode>
                <c:ptCount val="6"/>
                <c:pt idx="0">
                  <c:v>0.67951819544773073</c:v>
                </c:pt>
                <c:pt idx="1">
                  <c:v>0.77903093907591658</c:v>
                </c:pt>
                <c:pt idx="2">
                  <c:v>0.85008064149743312</c:v>
                </c:pt>
                <c:pt idx="3">
                  <c:v>0.9027304529553406</c:v>
                </c:pt>
                <c:pt idx="4">
                  <c:v>0.9518309027304529</c:v>
                </c:pt>
                <c:pt idx="5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579136"/>
        <c:axId val="141422528"/>
      </c:barChart>
      <c:catAx>
        <c:axId val="1435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422528"/>
        <c:crosses val="autoZero"/>
        <c:auto val="1"/>
        <c:lblAlgn val="ctr"/>
        <c:lblOffset val="100"/>
        <c:noMultiLvlLbl val="0"/>
      </c:catAx>
      <c:valAx>
        <c:axId val="1414225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57913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0.98406499999999997</c:v>
                </c:pt>
                <c:pt idx="2">
                  <c:v>0.89038499999999998</c:v>
                </c:pt>
                <c:pt idx="3">
                  <c:v>0.71506000000000003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'GWm05'!$F$46:$F$49</c:f>
              <c:numCache>
                <c:formatCode>General</c:formatCode>
                <c:ptCount val="4"/>
                <c:pt idx="0">
                  <c:v>0.238065</c:v>
                </c:pt>
                <c:pt idx="1">
                  <c:v>0.25396299999999999</c:v>
                </c:pt>
                <c:pt idx="2">
                  <c:v>0.264623</c:v>
                </c:pt>
                <c:pt idx="3">
                  <c:v>0.26184499999999999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0.83757999999999999</c:v>
                </c:pt>
                <c:pt idx="2">
                  <c:v>0.68126799999999998</c:v>
                </c:pt>
                <c:pt idx="3">
                  <c:v>0.58730099999999996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66496"/>
        <c:axId val="141425984"/>
      </c:barChart>
      <c:catAx>
        <c:axId val="1434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425984"/>
        <c:crosses val="autoZero"/>
        <c:auto val="1"/>
        <c:lblAlgn val="ctr"/>
        <c:lblOffset val="100"/>
        <c:noMultiLvlLbl val="0"/>
      </c:catAx>
      <c:valAx>
        <c:axId val="1414259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46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'GWm05'!$L$20:$L$23</c:f>
              <c:numCache>
                <c:formatCode>General</c:formatCode>
                <c:ptCount val="4"/>
                <c:pt idx="0">
                  <c:v>0.69574303757212308</c:v>
                </c:pt>
                <c:pt idx="1">
                  <c:v>0.9900390713734043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'GWm05'!$M$20:$M$23</c:f>
              <c:numCache>
                <c:formatCode>General</c:formatCode>
                <c:ptCount val="4"/>
                <c:pt idx="0">
                  <c:v>0.65798918722456956</c:v>
                </c:pt>
                <c:pt idx="1">
                  <c:v>0.81629071827722499</c:v>
                </c:pt>
                <c:pt idx="2">
                  <c:v>0.81249716051065379</c:v>
                </c:pt>
                <c:pt idx="3">
                  <c:v>0.76115351415201493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'GWm05'!$N$20:$N$23</c:f>
              <c:numCache>
                <c:formatCode>General</c:formatCode>
                <c:ptCount val="4"/>
                <c:pt idx="0">
                  <c:v>0.59757621189405297</c:v>
                </c:pt>
                <c:pt idx="1">
                  <c:v>0.59669597019671983</c:v>
                </c:pt>
                <c:pt idx="2">
                  <c:v>0.5964290581981736</c:v>
                </c:pt>
                <c:pt idx="3">
                  <c:v>0.59647449002771347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'GWm05'!$O$20:$O$23</c:f>
              <c:numCache>
                <c:formatCode>General</c:formatCode>
                <c:ptCount val="4"/>
                <c:pt idx="0">
                  <c:v>0.68573667711598751</c:v>
                </c:pt>
                <c:pt idx="1">
                  <c:v>0.8937576666212349</c:v>
                </c:pt>
                <c:pt idx="2">
                  <c:v>0.97288855572213906</c:v>
                </c:pt>
                <c:pt idx="3">
                  <c:v>0.9518309027304529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70080"/>
        <c:axId val="143656640"/>
      </c:barChart>
      <c:catAx>
        <c:axId val="14347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656640"/>
        <c:crosses val="autoZero"/>
        <c:auto val="1"/>
        <c:lblAlgn val="ctr"/>
        <c:lblOffset val="100"/>
        <c:noMultiLvlLbl val="0"/>
      </c:catAx>
      <c:valAx>
        <c:axId val="1436566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47008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0.988506</c:v>
                </c:pt>
                <c:pt idx="2">
                  <c:v>0.84525399999999995</c:v>
                </c:pt>
                <c:pt idx="3">
                  <c:v>0.65905599999999998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'GWm05'!$F$50:$F$53</c:f>
              <c:numCache>
                <c:formatCode>General</c:formatCode>
                <c:ptCount val="4"/>
                <c:pt idx="0">
                  <c:v>0.13573299999999999</c:v>
                </c:pt>
                <c:pt idx="1">
                  <c:v>0.14679600000000001</c:v>
                </c:pt>
                <c:pt idx="2">
                  <c:v>0.13039400000000001</c:v>
                </c:pt>
                <c:pt idx="3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0.69224699999999995</c:v>
                </c:pt>
                <c:pt idx="3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750656"/>
        <c:axId val="141425408"/>
      </c:barChart>
      <c:catAx>
        <c:axId val="1437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425408"/>
        <c:crosses val="autoZero"/>
        <c:auto val="1"/>
        <c:lblAlgn val="ctr"/>
        <c:lblOffset val="100"/>
        <c:noMultiLvlLbl val="0"/>
      </c:catAx>
      <c:valAx>
        <c:axId val="1414254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75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'GWm05'!$L$16:$L$19</c:f>
              <c:numCache>
                <c:formatCode>General</c:formatCode>
                <c:ptCount val="4"/>
                <c:pt idx="0">
                  <c:v>0.69651537867429925</c:v>
                </c:pt>
                <c:pt idx="1">
                  <c:v>0.99179387578937805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'GWm05'!$M$16:$M$19</c:f>
              <c:numCache>
                <c:formatCode>General</c:formatCode>
                <c:ptCount val="4"/>
                <c:pt idx="0">
                  <c:v>0.65208872836309117</c:v>
                </c:pt>
                <c:pt idx="1">
                  <c:v>0.75323701785470909</c:v>
                </c:pt>
                <c:pt idx="2">
                  <c:v>0.75384466857480348</c:v>
                </c:pt>
                <c:pt idx="3">
                  <c:v>0.70404002544182454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'GWm05'!$N$16:$N$19</c:f>
              <c:numCache>
                <c:formatCode>General</c:formatCode>
                <c:ptCount val="4"/>
                <c:pt idx="0">
                  <c:v>0.59375425923401937</c:v>
                </c:pt>
                <c:pt idx="1">
                  <c:v>0.59205056562627778</c:v>
                </c:pt>
                <c:pt idx="2">
                  <c:v>0.59373722229794201</c:v>
                </c:pt>
                <c:pt idx="3">
                  <c:v>0.59148834673572304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'GWm05'!$O$16:$O$19</c:f>
              <c:numCache>
                <c:formatCode>General</c:formatCode>
                <c:ptCount val="4"/>
                <c:pt idx="0">
                  <c:v>0.68837740220798693</c:v>
                </c:pt>
                <c:pt idx="1">
                  <c:v>0.88151946753895782</c:v>
                </c:pt>
                <c:pt idx="2">
                  <c:v>0.9470492026713917</c:v>
                </c:pt>
                <c:pt idx="3">
                  <c:v>0.9027304529553406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95104"/>
        <c:axId val="141144576"/>
      </c:barChart>
      <c:catAx>
        <c:axId val="14129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144576"/>
        <c:crosses val="autoZero"/>
        <c:auto val="1"/>
        <c:lblAlgn val="ctr"/>
        <c:lblOffset val="100"/>
        <c:noMultiLvlLbl val="0"/>
      </c:catAx>
      <c:valAx>
        <c:axId val="1411445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29510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'GWm05'!$L$24:$L$27</c:f>
              <c:numCache>
                <c:formatCode>General</c:formatCode>
                <c:ptCount val="4"/>
                <c:pt idx="0">
                  <c:v>0.69500477034210173</c:v>
                </c:pt>
                <c:pt idx="1">
                  <c:v>0.98825587206396803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'GWm05'!$M$24:$M$27</c:f>
              <c:numCache>
                <c:formatCode>General</c:formatCode>
                <c:ptCount val="4"/>
                <c:pt idx="0">
                  <c:v>0.65677956476307309</c:v>
                </c:pt>
                <c:pt idx="1">
                  <c:v>0.84931965835264189</c:v>
                </c:pt>
                <c:pt idx="2">
                  <c:v>0.88547203670891828</c:v>
                </c:pt>
                <c:pt idx="3">
                  <c:v>0.81184975693971206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'GWm05'!$N$24:$N$27</c:f>
              <c:numCache>
                <c:formatCode>General</c:formatCode>
                <c:ptCount val="4"/>
                <c:pt idx="0">
                  <c:v>0.59704238789696062</c:v>
                </c:pt>
                <c:pt idx="1">
                  <c:v>0.59700831402480581</c:v>
                </c:pt>
                <c:pt idx="2">
                  <c:v>0.59685498160010908</c:v>
                </c:pt>
                <c:pt idx="3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'GWm05'!$O$24:$O$27</c:f>
              <c:numCache>
                <c:formatCode>General</c:formatCode>
                <c:ptCount val="4"/>
                <c:pt idx="0">
                  <c:v>0.68297669347144607</c:v>
                </c:pt>
                <c:pt idx="1">
                  <c:v>0.89249693335150604</c:v>
                </c:pt>
                <c:pt idx="2">
                  <c:v>0.98146381354777168</c:v>
                </c:pt>
                <c:pt idx="3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751680"/>
        <c:axId val="143661248"/>
      </c:barChart>
      <c:catAx>
        <c:axId val="14375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661248"/>
        <c:crosses val="autoZero"/>
        <c:auto val="1"/>
        <c:lblAlgn val="ctr"/>
        <c:lblOffset val="100"/>
        <c:noMultiLvlLbl val="0"/>
      </c:catAx>
      <c:valAx>
        <c:axId val="1436612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75168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0.97945499999999996</c:v>
                </c:pt>
                <c:pt idx="2">
                  <c:v>0.90962200000000004</c:v>
                </c:pt>
                <c:pt idx="3">
                  <c:v>0.79077600000000003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32608"/>
        <c:axId val="144384576"/>
      </c:barChart>
      <c:catAx>
        <c:axId val="1441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384576"/>
        <c:crosses val="autoZero"/>
        <c:auto val="1"/>
        <c:lblAlgn val="ctr"/>
        <c:lblOffset val="100"/>
        <c:noMultiLvlLbl val="0"/>
      </c:catAx>
      <c:valAx>
        <c:axId val="1443845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13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'GWm02'!$L$16:$L$19</c:f>
              <c:numCache>
                <c:formatCode>General</c:formatCode>
                <c:ptCount val="4"/>
                <c:pt idx="0">
                  <c:v>0.69651537867429925</c:v>
                </c:pt>
                <c:pt idx="1">
                  <c:v>0.99179387578937805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'GWm02'!$M$16:$M$19</c:f>
              <c:numCache>
                <c:formatCode>General</c:formatCode>
                <c:ptCount val="4"/>
                <c:pt idx="0">
                  <c:v>0.65462723183862626</c:v>
                </c:pt>
                <c:pt idx="1">
                  <c:v>0.75753600472491023</c:v>
                </c:pt>
                <c:pt idx="2">
                  <c:v>0.75785970651038126</c:v>
                </c:pt>
                <c:pt idx="3">
                  <c:v>0.70528940075416835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'GWm02'!$N$16:$N$19</c:f>
              <c:numCache>
                <c:formatCode>General</c:formatCode>
                <c:ptCount val="4"/>
                <c:pt idx="0">
                  <c:v>0.59375425923401937</c:v>
                </c:pt>
                <c:pt idx="1">
                  <c:v>0.59205056562627778</c:v>
                </c:pt>
                <c:pt idx="2">
                  <c:v>0.59373722229794201</c:v>
                </c:pt>
                <c:pt idx="3">
                  <c:v>0.59148834673572304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'GWm02'!$O$16:$O$19</c:f>
              <c:numCache>
                <c:formatCode>General</c:formatCode>
                <c:ptCount val="4"/>
                <c:pt idx="0">
                  <c:v>0.68837740220798693</c:v>
                </c:pt>
                <c:pt idx="1">
                  <c:v>0.88151946753895782</c:v>
                </c:pt>
                <c:pt idx="2">
                  <c:v>0.9470492026713917</c:v>
                </c:pt>
                <c:pt idx="3">
                  <c:v>0.9027304529553406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471744"/>
        <c:axId val="144386880"/>
      </c:barChart>
      <c:catAx>
        <c:axId val="14147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386880"/>
        <c:crosses val="autoZero"/>
        <c:auto val="1"/>
        <c:lblAlgn val="ctr"/>
        <c:lblOffset val="100"/>
        <c:noMultiLvlLbl val="0"/>
      </c:catAx>
      <c:valAx>
        <c:axId val="1443868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47174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'GWm02'!$E$30:$E$33</c:f>
              <c:numCache>
                <c:formatCode>General</c:formatCode>
                <c:ptCount val="4"/>
                <c:pt idx="0">
                  <c:v>0.99950099999999997</c:v>
                </c:pt>
                <c:pt idx="1">
                  <c:v>0.97627399999999998</c:v>
                </c:pt>
                <c:pt idx="2">
                  <c:v>0.97312600000000005</c:v>
                </c:pt>
                <c:pt idx="3">
                  <c:v>0.902536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'GWm02'!$F$30:$F$33</c:f>
              <c:numCache>
                <c:formatCode>General</c:formatCode>
                <c:ptCount val="4"/>
                <c:pt idx="0">
                  <c:v>0.856734</c:v>
                </c:pt>
                <c:pt idx="1">
                  <c:v>0.84692400000000001</c:v>
                </c:pt>
                <c:pt idx="2">
                  <c:v>0.82947199999999999</c:v>
                </c:pt>
                <c:pt idx="3">
                  <c:v>0.85472099999999995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'GWm02'!$G$30:$G$33</c:f>
              <c:numCache>
                <c:formatCode>General</c:formatCode>
                <c:ptCount val="4"/>
                <c:pt idx="0">
                  <c:v>0.96654899999999999</c:v>
                </c:pt>
                <c:pt idx="1">
                  <c:v>0.87868999999999997</c:v>
                </c:pt>
                <c:pt idx="2">
                  <c:v>0.77864199999999995</c:v>
                </c:pt>
                <c:pt idx="3">
                  <c:v>0.75375700000000001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472768"/>
        <c:axId val="144389184"/>
      </c:barChart>
      <c:catAx>
        <c:axId val="14147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389184"/>
        <c:crosses val="autoZero"/>
        <c:auto val="1"/>
        <c:lblAlgn val="ctr"/>
        <c:lblOffset val="100"/>
        <c:noMultiLvlLbl val="0"/>
      </c:catAx>
      <c:valAx>
        <c:axId val="1443891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47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'GWm02'!$L$4:$L$7</c:f>
              <c:numCache>
                <c:formatCode>General</c:formatCode>
                <c:ptCount val="4"/>
                <c:pt idx="0">
                  <c:v>0.70017264095225118</c:v>
                </c:pt>
                <c:pt idx="1">
                  <c:v>0.99559879151333419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'GWm02'!$M$4:$M$7</c:f>
              <c:numCache>
                <c:formatCode>General</c:formatCode>
                <c:ptCount val="4"/>
                <c:pt idx="0">
                  <c:v>0.59516832492844496</c:v>
                </c:pt>
                <c:pt idx="1">
                  <c:v>0.62108718368088689</c:v>
                </c:pt>
                <c:pt idx="2">
                  <c:v>0.58634319204034346</c:v>
                </c:pt>
                <c:pt idx="3">
                  <c:v>0.57935236926991052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'GWm02'!$N$4:$N$7</c:f>
              <c:numCache>
                <c:formatCode>General</c:formatCode>
                <c:ptCount val="4"/>
                <c:pt idx="0">
                  <c:v>0.54669426650311204</c:v>
                </c:pt>
                <c:pt idx="1">
                  <c:v>0.54704863477352239</c:v>
                </c:pt>
                <c:pt idx="2">
                  <c:v>0.54194493662259779</c:v>
                </c:pt>
                <c:pt idx="3">
                  <c:v>0.53937974194720828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'GWm02'!$O$4:$O$7</c:f>
              <c:numCache>
                <c:formatCode>General</c:formatCode>
                <c:ptCount val="4"/>
                <c:pt idx="0">
                  <c:v>0.67504883921675529</c:v>
                </c:pt>
                <c:pt idx="1">
                  <c:v>0.78145018399890964</c:v>
                </c:pt>
                <c:pt idx="2">
                  <c:v>0.73572304756712559</c:v>
                </c:pt>
                <c:pt idx="3">
                  <c:v>0.67951819544773073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473280"/>
        <c:axId val="144391488"/>
      </c:barChart>
      <c:catAx>
        <c:axId val="14147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391488"/>
        <c:crosses val="autoZero"/>
        <c:auto val="1"/>
        <c:lblAlgn val="ctr"/>
        <c:lblOffset val="100"/>
        <c:noMultiLvlLbl val="0"/>
      </c:catAx>
      <c:valAx>
        <c:axId val="1443914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47328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'GWm02'!$E$34:$E$37</c:f>
              <c:numCache>
                <c:formatCode>General</c:formatCode>
                <c:ptCount val="4"/>
                <c:pt idx="0">
                  <c:v>1</c:v>
                </c:pt>
                <c:pt idx="1">
                  <c:v>0.982734</c:v>
                </c:pt>
                <c:pt idx="2">
                  <c:v>0.96152199999999999</c:v>
                </c:pt>
                <c:pt idx="3">
                  <c:v>0.86449799999999999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'GWm02'!$F$34:$F$37</c:f>
              <c:numCache>
                <c:formatCode>General</c:formatCode>
                <c:ptCount val="4"/>
                <c:pt idx="0">
                  <c:v>0.76553800000000005</c:v>
                </c:pt>
                <c:pt idx="1">
                  <c:v>0.75900400000000001</c:v>
                </c:pt>
                <c:pt idx="2">
                  <c:v>0.72513700000000003</c:v>
                </c:pt>
                <c:pt idx="3">
                  <c:v>0.74116300000000002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'GWm02'!$G$34:$G$37</c:f>
              <c:numCache>
                <c:formatCode>General</c:formatCode>
                <c:ptCount val="4"/>
                <c:pt idx="0">
                  <c:v>0.96203700000000003</c:v>
                </c:pt>
                <c:pt idx="1">
                  <c:v>0.85052300000000003</c:v>
                </c:pt>
                <c:pt idx="2">
                  <c:v>0.71838599999999997</c:v>
                </c:pt>
                <c:pt idx="3">
                  <c:v>0.68724799999999997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474304"/>
        <c:axId val="144418496"/>
      </c:barChart>
      <c:catAx>
        <c:axId val="1414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418496"/>
        <c:crosses val="autoZero"/>
        <c:auto val="1"/>
        <c:lblAlgn val="ctr"/>
        <c:lblOffset val="100"/>
        <c:noMultiLvlLbl val="0"/>
      </c:catAx>
      <c:valAx>
        <c:axId val="1444184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47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'GWm02'!$L$8:$L$11</c:f>
              <c:numCache>
                <c:formatCode>General</c:formatCode>
                <c:ptCount val="4"/>
                <c:pt idx="0">
                  <c:v>0.69936054699922767</c:v>
                </c:pt>
                <c:pt idx="1">
                  <c:v>0.99450274862568722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'GWm02'!$M$8:$M$11</c:f>
              <c:numCache>
                <c:formatCode>General</c:formatCode>
                <c:ptCount val="4"/>
                <c:pt idx="0">
                  <c:v>0.6257836990595611</c:v>
                </c:pt>
                <c:pt idx="1">
                  <c:v>0.66956294579982745</c:v>
                </c:pt>
                <c:pt idx="2">
                  <c:v>0.64478556176457225</c:v>
                </c:pt>
                <c:pt idx="3">
                  <c:v>0.62660147199127714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'GWm02'!$N$8:$N$11</c:f>
              <c:numCache>
                <c:formatCode>General</c:formatCode>
                <c:ptCount val="4"/>
                <c:pt idx="0">
                  <c:v>0.57064649493435105</c:v>
                </c:pt>
                <c:pt idx="1">
                  <c:v>0.56865317341329336</c:v>
                </c:pt>
                <c:pt idx="2">
                  <c:v>0.57315660351642361</c:v>
                </c:pt>
                <c:pt idx="3">
                  <c:v>0.56850551996728915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'GWm02'!$O$8:$O$11</c:f>
              <c:numCache>
                <c:formatCode>General</c:formatCode>
                <c:ptCount val="4"/>
                <c:pt idx="0">
                  <c:v>0.68314138385352774</c:v>
                </c:pt>
                <c:pt idx="1">
                  <c:v>0.82629139975466814</c:v>
                </c:pt>
                <c:pt idx="2">
                  <c:v>0.85563468265867071</c:v>
                </c:pt>
                <c:pt idx="3">
                  <c:v>0.77903093907591658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475328"/>
        <c:axId val="144420800"/>
      </c:barChart>
      <c:catAx>
        <c:axId val="14147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420800"/>
        <c:crosses val="autoZero"/>
        <c:auto val="1"/>
        <c:lblAlgn val="ctr"/>
        <c:lblOffset val="100"/>
        <c:noMultiLvlLbl val="0"/>
      </c:catAx>
      <c:valAx>
        <c:axId val="1444208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47532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0.982155</c:v>
                </c:pt>
                <c:pt idx="2">
                  <c:v>0.93186599999999997</c:v>
                </c:pt>
                <c:pt idx="3">
                  <c:v>0.80499200000000004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'GWm02'!$F$38:$F$41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48992"/>
        <c:axId val="144423104"/>
      </c:barChart>
      <c:catAx>
        <c:axId val="1441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423104"/>
        <c:crosses val="autoZero"/>
        <c:auto val="1"/>
        <c:lblAlgn val="ctr"/>
        <c:lblOffset val="100"/>
        <c:noMultiLvlLbl val="0"/>
      </c:catAx>
      <c:valAx>
        <c:axId val="1444231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14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'GWm02'!$L$12:$L$15</c:f>
              <c:numCache>
                <c:formatCode>General</c:formatCode>
                <c:ptCount val="4"/>
                <c:pt idx="0">
                  <c:v>0.6978612966244151</c:v>
                </c:pt>
                <c:pt idx="1">
                  <c:v>0.99361682794966166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'GWm02'!$M$12:$M$15</c:f>
              <c:numCache>
                <c:formatCode>General</c:formatCode>
                <c:ptCount val="4"/>
                <c:pt idx="0">
                  <c:v>0.64967516241879064</c:v>
                </c:pt>
                <c:pt idx="1">
                  <c:v>0.71883944391440646</c:v>
                </c:pt>
                <c:pt idx="2">
                  <c:v>0.71828858298123677</c:v>
                </c:pt>
                <c:pt idx="3">
                  <c:v>0.67285675344146112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'GWm02'!$N$12:$N$15</c:f>
              <c:numCache>
                <c:formatCode>General</c:formatCode>
                <c:ptCount val="4"/>
                <c:pt idx="0">
                  <c:v>0.58851256190086776</c:v>
                </c:pt>
                <c:pt idx="1">
                  <c:v>0.58751874062968523</c:v>
                </c:pt>
                <c:pt idx="2">
                  <c:v>0.58753009858707017</c:v>
                </c:pt>
                <c:pt idx="3">
                  <c:v>0.58302098950524739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'GWm02'!$O$12:$O$15</c:f>
              <c:numCache>
                <c:formatCode>General</c:formatCode>
                <c:ptCount val="4"/>
                <c:pt idx="0">
                  <c:v>0.69121121257553042</c:v>
                </c:pt>
                <c:pt idx="1">
                  <c:v>0.8646642587797011</c:v>
                </c:pt>
                <c:pt idx="2">
                  <c:v>0.91097633001680989</c:v>
                </c:pt>
                <c:pt idx="3">
                  <c:v>0.85008064149743312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41888"/>
        <c:axId val="144360000"/>
      </c:barChart>
      <c:catAx>
        <c:axId val="14474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360000"/>
        <c:crosses val="autoZero"/>
        <c:auto val="1"/>
        <c:lblAlgn val="ctr"/>
        <c:lblOffset val="100"/>
        <c:noMultiLvlLbl val="0"/>
      </c:catAx>
      <c:valAx>
        <c:axId val="1443600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74188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('GWm02'!$D$30,'GWm02'!$D$34,'GWm02'!$D$38,'GWm02'!$D$42,'GWm02'!$D$46,'GWm02'!$D$50)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('GWm02'!$E$30,'GWm02'!$E$34,'GWm02'!$E$38,'GWm02'!$E$42,'GWm02'!$E$46,'GWm02'!$E$50)</c:f>
              <c:numCache>
                <c:formatCode>General</c:formatCode>
                <c:ptCount val="6"/>
                <c:pt idx="0">
                  <c:v>0.99950099999999997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('GWm02'!$F$30,'GWm02'!$F$34,'GWm02'!$F$38,'GWm02'!$F$42,'GWm02'!$F$46,'GWm02'!$F$50)</c:f>
              <c:numCache>
                <c:formatCode>General</c:formatCode>
                <c:ptCount val="6"/>
                <c:pt idx="0">
                  <c:v>0.856734</c:v>
                </c:pt>
                <c:pt idx="1">
                  <c:v>0.76553800000000005</c:v>
                </c:pt>
                <c:pt idx="2">
                  <c:v>0.54946600000000001</c:v>
                </c:pt>
                <c:pt idx="3">
                  <c:v>0.40123999999999999</c:v>
                </c:pt>
                <c:pt idx="4">
                  <c:v>0.238065</c:v>
                </c:pt>
                <c:pt idx="5">
                  <c:v>0.13573299999999999</c:v>
                </c:pt>
              </c:numCache>
            </c:numRef>
          </c:val>
        </c:ser>
        <c:ser>
          <c:idx val="2"/>
          <c:order val="3"/>
          <c:tx>
            <c:strRef>
              <c:f>'GWm02'!$G$3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('GWm02'!$G$30,'GWm02'!$G$34,'GWm02'!$G$38,'GWm02'!$G$42,'GWm02'!$G$46,'GWm02'!$G$50)</c:f>
              <c:numCache>
                <c:formatCode>General</c:formatCode>
                <c:ptCount val="6"/>
                <c:pt idx="0">
                  <c:v>0.96654899999999999</c:v>
                </c:pt>
                <c:pt idx="1">
                  <c:v>0.96203700000000003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43424"/>
        <c:axId val="144422528"/>
      </c:barChart>
      <c:catAx>
        <c:axId val="14474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422528"/>
        <c:crosses val="autoZero"/>
        <c:auto val="1"/>
        <c:lblAlgn val="ctr"/>
        <c:lblOffset val="100"/>
        <c:noMultiLvlLbl val="0"/>
      </c:catAx>
      <c:valAx>
        <c:axId val="1444225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74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'GWm05'!$E$30:$E$33</c:f>
              <c:numCache>
                <c:formatCode>General</c:formatCode>
                <c:ptCount val="4"/>
                <c:pt idx="0">
                  <c:v>0.99935799999999997</c:v>
                </c:pt>
                <c:pt idx="1">
                  <c:v>0.97861600000000004</c:v>
                </c:pt>
                <c:pt idx="2">
                  <c:v>0.97331500000000004</c:v>
                </c:pt>
                <c:pt idx="3">
                  <c:v>0.90527400000000002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'GWm05'!$F$30:$F$33</c:f>
              <c:numCache>
                <c:formatCode>General</c:formatCode>
                <c:ptCount val="4"/>
                <c:pt idx="0">
                  <c:v>0.856734</c:v>
                </c:pt>
                <c:pt idx="1">
                  <c:v>0.84692400000000001</c:v>
                </c:pt>
                <c:pt idx="2">
                  <c:v>0.82947199999999999</c:v>
                </c:pt>
                <c:pt idx="3">
                  <c:v>0.85472099999999995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'GWm05'!$G$30:$G$33</c:f>
              <c:numCache>
                <c:formatCode>General</c:formatCode>
                <c:ptCount val="4"/>
                <c:pt idx="0">
                  <c:v>0.96654899999999999</c:v>
                </c:pt>
                <c:pt idx="1">
                  <c:v>0.87868999999999997</c:v>
                </c:pt>
                <c:pt idx="2">
                  <c:v>0.77864199999999995</c:v>
                </c:pt>
                <c:pt idx="3">
                  <c:v>0.75375700000000001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94848"/>
        <c:axId val="141146880"/>
      </c:barChart>
      <c:catAx>
        <c:axId val="1420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146880"/>
        <c:crosses val="autoZero"/>
        <c:auto val="1"/>
        <c:lblAlgn val="ctr"/>
        <c:lblOffset val="100"/>
        <c:noMultiLvlLbl val="0"/>
      </c:catAx>
      <c:valAx>
        <c:axId val="1411468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09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('GWm02'!$L$4,'GWm02'!$L$8,'GWm02'!$L$12,'GWm02'!$L$16,'GWm02'!$L$20,'GWm02'!$L$24)</c:f>
              <c:numCache>
                <c:formatCode>General</c:formatCode>
                <c:ptCount val="6"/>
                <c:pt idx="0">
                  <c:v>0.70017264095225118</c:v>
                </c:pt>
                <c:pt idx="1">
                  <c:v>0.69936054699922767</c:v>
                </c:pt>
                <c:pt idx="2">
                  <c:v>0.6978612966244151</c:v>
                </c:pt>
                <c:pt idx="3">
                  <c:v>0.69651537867429925</c:v>
                </c:pt>
                <c:pt idx="4">
                  <c:v>0.69574303757212308</c:v>
                </c:pt>
                <c:pt idx="5">
                  <c:v>0.69500477034210173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('GWm02'!$M$4,'GWm02'!$M$8,'GWm02'!$M$12,'GWm02'!$M$16,'GWm02'!$M$20,'GWm02'!$M$24)</c:f>
              <c:numCache>
                <c:formatCode>General</c:formatCode>
                <c:ptCount val="6"/>
                <c:pt idx="0">
                  <c:v>0.59516832492844496</c:v>
                </c:pt>
                <c:pt idx="1">
                  <c:v>0.6257836990595611</c:v>
                </c:pt>
                <c:pt idx="2">
                  <c:v>0.64967516241879064</c:v>
                </c:pt>
                <c:pt idx="3">
                  <c:v>0.65462723183862626</c:v>
                </c:pt>
                <c:pt idx="4">
                  <c:v>0.65897732951705967</c:v>
                </c:pt>
                <c:pt idx="5">
                  <c:v>0.65785289173595018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('GWm02'!$N$4,'GWm02'!$N$8,'GWm02'!$N$12,'GWm02'!$N$16,'GWm02'!$N$20,'GWm02'!$N$24)</c:f>
              <c:numCache>
                <c:formatCode>General</c:formatCode>
                <c:ptCount val="6"/>
                <c:pt idx="0">
                  <c:v>0.54669426650311204</c:v>
                </c:pt>
                <c:pt idx="1">
                  <c:v>0.57064649493435105</c:v>
                </c:pt>
                <c:pt idx="2">
                  <c:v>0.58851256190086776</c:v>
                </c:pt>
                <c:pt idx="3">
                  <c:v>0.59375425923401937</c:v>
                </c:pt>
                <c:pt idx="4">
                  <c:v>0.59757621189405297</c:v>
                </c:pt>
                <c:pt idx="5">
                  <c:v>0.59704238789696062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('GWm02'!$O$4,'GWm02'!$O$8,'GWm02'!$O$12,'GWm02'!$O$16,'GWm02'!$O$20,'GWm02'!$O$24)</c:f>
              <c:numCache>
                <c:formatCode>General</c:formatCode>
                <c:ptCount val="6"/>
                <c:pt idx="0">
                  <c:v>0.67504883921675529</c:v>
                </c:pt>
                <c:pt idx="1">
                  <c:v>0.68314138385352774</c:v>
                </c:pt>
                <c:pt idx="2">
                  <c:v>0.69121121257553042</c:v>
                </c:pt>
                <c:pt idx="3">
                  <c:v>0.68837740220798693</c:v>
                </c:pt>
                <c:pt idx="4">
                  <c:v>0.68573667711598751</c:v>
                </c:pt>
                <c:pt idx="5">
                  <c:v>0.68297669347144607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43936"/>
        <c:axId val="144364608"/>
      </c:barChart>
      <c:catAx>
        <c:axId val="14474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364608"/>
        <c:crosses val="autoZero"/>
        <c:auto val="1"/>
        <c:lblAlgn val="ctr"/>
        <c:lblOffset val="100"/>
        <c:noMultiLvlLbl val="0"/>
      </c:catAx>
      <c:valAx>
        <c:axId val="1443646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74393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('GWm02'!$D$31,'GWm02'!$D$35,'GWm02'!$D$39,'GWm02'!$D$43,'GWm02'!$D$47,'GWm02'!$D$51)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('GWm02'!$E$31,'GWm02'!$E$35,'GWm02'!$E$39,'GWm02'!$E$43,'GWm02'!$E$47,'GWm02'!$E$51)</c:f>
              <c:numCache>
                <c:formatCode>General</c:formatCode>
                <c:ptCount val="6"/>
                <c:pt idx="0">
                  <c:v>0.97627399999999998</c:v>
                </c:pt>
                <c:pt idx="1">
                  <c:v>0.982734</c:v>
                </c:pt>
                <c:pt idx="2">
                  <c:v>0.982155</c:v>
                </c:pt>
                <c:pt idx="3">
                  <c:v>0.97945499999999996</c:v>
                </c:pt>
                <c:pt idx="4">
                  <c:v>0.98587199999999997</c:v>
                </c:pt>
                <c:pt idx="5">
                  <c:v>0.99003099999999999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('GWm02'!$F$31,'GWm02'!$F$35,'GWm02'!$F$39,'GWm02'!$F$43,'GWm02'!$F$47,'GWm02'!$F$51)</c:f>
              <c:numCache>
                <c:formatCode>General</c:formatCode>
                <c:ptCount val="6"/>
                <c:pt idx="0">
                  <c:v>0.84692400000000001</c:v>
                </c:pt>
                <c:pt idx="1">
                  <c:v>0.75900400000000001</c:v>
                </c:pt>
                <c:pt idx="2">
                  <c:v>0.61401799999999995</c:v>
                </c:pt>
                <c:pt idx="3">
                  <c:v>0.426149</c:v>
                </c:pt>
                <c:pt idx="4">
                  <c:v>0.25396299999999999</c:v>
                </c:pt>
                <c:pt idx="5">
                  <c:v>0.14679600000000001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('GWm02'!$G$31,'GWm02'!$G$35,'GWm02'!$G$39,'GWm02'!$G$43,'GWm02'!$G$47,'GWm02'!$G$51)</c:f>
              <c:numCache>
                <c:formatCode>General</c:formatCode>
                <c:ptCount val="6"/>
                <c:pt idx="0">
                  <c:v>0.87868999999999997</c:v>
                </c:pt>
                <c:pt idx="1">
                  <c:v>0.85052300000000003</c:v>
                </c:pt>
                <c:pt idx="2">
                  <c:v>0.84468200000000004</c:v>
                </c:pt>
                <c:pt idx="3">
                  <c:v>0.83890299999999995</c:v>
                </c:pt>
                <c:pt idx="4">
                  <c:v>0.83757999999999999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031680"/>
        <c:axId val="144366336"/>
      </c:barChart>
      <c:catAx>
        <c:axId val="14503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366336"/>
        <c:crosses val="autoZero"/>
        <c:auto val="1"/>
        <c:lblAlgn val="ctr"/>
        <c:lblOffset val="100"/>
        <c:noMultiLvlLbl val="0"/>
      </c:catAx>
      <c:valAx>
        <c:axId val="1443663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03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('GWm02'!$L$5,'GWm02'!$L$9,'GWm02'!$L$13,'GWm02'!$L$17,'GWm02'!$L$21,'GWm02'!$L$25)</c:f>
              <c:numCache>
                <c:formatCode>General</c:formatCode>
                <c:ptCount val="6"/>
                <c:pt idx="0">
                  <c:v>0.99559879151333419</c:v>
                </c:pt>
                <c:pt idx="1">
                  <c:v>0.99450274862568722</c:v>
                </c:pt>
                <c:pt idx="2">
                  <c:v>0.99361682794966166</c:v>
                </c:pt>
                <c:pt idx="3">
                  <c:v>0.99179387578937805</c:v>
                </c:pt>
                <c:pt idx="4">
                  <c:v>0.9900390713734043</c:v>
                </c:pt>
                <c:pt idx="5">
                  <c:v>0.98825587206396803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('GWm02'!$M$5,'GWm02'!$M$9,'GWm02'!$M$13,'GWm02'!$M$17,'GWm02'!$M$21,'GWm02'!$M$25)</c:f>
              <c:numCache>
                <c:formatCode>General</c:formatCode>
                <c:ptCount val="6"/>
                <c:pt idx="0">
                  <c:v>0.62108718368088689</c:v>
                </c:pt>
                <c:pt idx="1">
                  <c:v>0.66956294579982745</c:v>
                </c:pt>
                <c:pt idx="2">
                  <c:v>0.71883944391440646</c:v>
                </c:pt>
                <c:pt idx="3">
                  <c:v>0.75753600472491023</c:v>
                </c:pt>
                <c:pt idx="4">
                  <c:v>0.81783540048157743</c:v>
                </c:pt>
                <c:pt idx="5">
                  <c:v>0.84939916405433646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('GWm02'!$N$5,'GWm02'!$N$9,'GWm02'!$N$13,'GWm02'!$N$17,'GWm02'!$N$21,'GWm02'!$N$25)</c:f>
              <c:numCache>
                <c:formatCode>General</c:formatCode>
                <c:ptCount val="6"/>
                <c:pt idx="0">
                  <c:v>0.54704863477352239</c:v>
                </c:pt>
                <c:pt idx="1">
                  <c:v>0.56865317341329336</c:v>
                </c:pt>
                <c:pt idx="2">
                  <c:v>0.58751874062968523</c:v>
                </c:pt>
                <c:pt idx="3">
                  <c:v>0.59205056562627778</c:v>
                </c:pt>
                <c:pt idx="4">
                  <c:v>0.59669597019671983</c:v>
                </c:pt>
                <c:pt idx="5">
                  <c:v>0.59700831402480581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('GWm02'!$O$5,'GWm02'!$O$9,'GWm02'!$O$13,'GWm02'!$O$17,'GWm02'!$O$21,'GWm02'!$O$25)</c:f>
              <c:numCache>
                <c:formatCode>General</c:formatCode>
                <c:ptCount val="6"/>
                <c:pt idx="0">
                  <c:v>0.78145018399890964</c:v>
                </c:pt>
                <c:pt idx="1">
                  <c:v>0.82629139975466814</c:v>
                </c:pt>
                <c:pt idx="2">
                  <c:v>0.8646642587797011</c:v>
                </c:pt>
                <c:pt idx="3">
                  <c:v>0.88151946753895782</c:v>
                </c:pt>
                <c:pt idx="4">
                  <c:v>0.8937576666212349</c:v>
                </c:pt>
                <c:pt idx="5">
                  <c:v>0.89249693335150604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032192"/>
        <c:axId val="116532928"/>
      </c:barChart>
      <c:catAx>
        <c:axId val="14503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6532928"/>
        <c:crosses val="autoZero"/>
        <c:auto val="1"/>
        <c:lblAlgn val="ctr"/>
        <c:lblOffset val="100"/>
        <c:noMultiLvlLbl val="0"/>
      </c:catAx>
      <c:valAx>
        <c:axId val="1165329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03219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('GWm02'!$D$32,'GWm02'!$D$36,'GWm02'!$D$40,'GWm02'!$D$44,'GWm02'!$D$48,'GWm02'!$D$52)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('GWm02'!$E$32,'GWm02'!$E$36,'GWm02'!$E$40,'GWm02'!$E$44,'GWm02'!$E$48,'GWm02'!$E$52)</c:f>
              <c:numCache>
                <c:formatCode>General</c:formatCode>
                <c:ptCount val="6"/>
                <c:pt idx="0">
                  <c:v>0.97312600000000005</c:v>
                </c:pt>
                <c:pt idx="1">
                  <c:v>0.96152199999999999</c:v>
                </c:pt>
                <c:pt idx="2">
                  <c:v>0.93186599999999997</c:v>
                </c:pt>
                <c:pt idx="3">
                  <c:v>0.90962200000000004</c:v>
                </c:pt>
                <c:pt idx="4">
                  <c:v>0.89067799999999997</c:v>
                </c:pt>
                <c:pt idx="5">
                  <c:v>0.84554099999999999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('GWm02'!$F$32,'GWm02'!$F$36,'GWm02'!$F$40,'GWm02'!$F$44,'GWm02'!$F$48,'GWm02'!$F$52)</c:f>
              <c:numCache>
                <c:formatCode>General</c:formatCode>
                <c:ptCount val="6"/>
                <c:pt idx="0">
                  <c:v>0.82947199999999999</c:v>
                </c:pt>
                <c:pt idx="1">
                  <c:v>0.72513700000000003</c:v>
                </c:pt>
                <c:pt idx="2">
                  <c:v>0.57698799999999995</c:v>
                </c:pt>
                <c:pt idx="3">
                  <c:v>0.40920099999999998</c:v>
                </c:pt>
                <c:pt idx="4">
                  <c:v>0.264623</c:v>
                </c:pt>
                <c:pt idx="5">
                  <c:v>0.13039400000000001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('GWm02'!$G$32,'GWm02'!$G$36,'GWm02'!$G$40,'GWm02'!$G$44,'GWm02'!$G$48,'GWm02'!$G$52)</c:f>
              <c:numCache>
                <c:formatCode>General</c:formatCode>
                <c:ptCount val="6"/>
                <c:pt idx="0">
                  <c:v>0.77864199999999995</c:v>
                </c:pt>
                <c:pt idx="1">
                  <c:v>0.71838599999999997</c:v>
                </c:pt>
                <c:pt idx="2">
                  <c:v>0.66846000000000005</c:v>
                </c:pt>
                <c:pt idx="3">
                  <c:v>0.66902099999999998</c:v>
                </c:pt>
                <c:pt idx="4">
                  <c:v>0.68126799999999998</c:v>
                </c:pt>
                <c:pt idx="5">
                  <c:v>0.69224699999999995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034752"/>
        <c:axId val="116534656"/>
      </c:barChart>
      <c:catAx>
        <c:axId val="14503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6534656"/>
        <c:crosses val="autoZero"/>
        <c:auto val="1"/>
        <c:lblAlgn val="ctr"/>
        <c:lblOffset val="100"/>
        <c:noMultiLvlLbl val="0"/>
      </c:catAx>
      <c:valAx>
        <c:axId val="1165346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03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('GWm02'!$L$6,'GWm02'!$L$10,'GWm02'!$L$14,'GWm02'!$L$18,'GWm02'!$L$22,'GWm02'!$L$26)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('GWm02'!$M$6,'GWm02'!$M$10,'GWm02'!$M$14,'GWm02'!$M$18,'GWm02'!$M$22,'GWm02'!$M$26)</c:f>
              <c:numCache>
                <c:formatCode>General</c:formatCode>
                <c:ptCount val="6"/>
                <c:pt idx="0">
                  <c:v>0.58634319204034346</c:v>
                </c:pt>
                <c:pt idx="1">
                  <c:v>0.64478556176457225</c:v>
                </c:pt>
                <c:pt idx="2">
                  <c:v>0.71828858298123677</c:v>
                </c:pt>
                <c:pt idx="3">
                  <c:v>0.75785970651038126</c:v>
                </c:pt>
                <c:pt idx="4">
                  <c:v>0.81478578892372</c:v>
                </c:pt>
                <c:pt idx="5">
                  <c:v>0.88583549134523654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('GWm02'!$N$6,'GWm02'!$N$10,'GWm02'!$N$14,'GWm02'!$N$18,'GWm02'!$N$22,'GWm02'!$N$26)</c:f>
              <c:numCache>
                <c:formatCode>General</c:formatCode>
                <c:ptCount val="6"/>
                <c:pt idx="0">
                  <c:v>0.54194493662259779</c:v>
                </c:pt>
                <c:pt idx="1">
                  <c:v>0.57315660351642361</c:v>
                </c:pt>
                <c:pt idx="2">
                  <c:v>0.58753009858707017</c:v>
                </c:pt>
                <c:pt idx="3">
                  <c:v>0.59373722229794201</c:v>
                </c:pt>
                <c:pt idx="4">
                  <c:v>0.5964290581981736</c:v>
                </c:pt>
                <c:pt idx="5">
                  <c:v>0.59685498160010908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('GWm02'!$O$6,'GWm02'!$O$10,'GWm02'!$O$14,'GWm02'!$O$18,'GWm02'!$O$22,'GWm02'!$O$26)</c:f>
              <c:numCache>
                <c:formatCode>General</c:formatCode>
                <c:ptCount val="6"/>
                <c:pt idx="0">
                  <c:v>0.73572304756712559</c:v>
                </c:pt>
                <c:pt idx="1">
                  <c:v>0.85563468265867071</c:v>
                </c:pt>
                <c:pt idx="2">
                  <c:v>0.91097633001680989</c:v>
                </c:pt>
                <c:pt idx="3">
                  <c:v>0.9470492026713917</c:v>
                </c:pt>
                <c:pt idx="4">
                  <c:v>0.97288855572213906</c:v>
                </c:pt>
                <c:pt idx="5">
                  <c:v>0.98146381354777168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57792"/>
        <c:axId val="116538688"/>
      </c:barChart>
      <c:catAx>
        <c:axId val="1466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6538688"/>
        <c:crosses val="autoZero"/>
        <c:auto val="1"/>
        <c:lblAlgn val="ctr"/>
        <c:lblOffset val="100"/>
        <c:noMultiLvlLbl val="0"/>
      </c:catAx>
      <c:valAx>
        <c:axId val="1165386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665779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('GWm02'!$D$33,'GWm02'!$D$37,'GWm02'!$D$41,'GWm02'!$D$45,'GWm02'!$D$49,'GWm02'!$D$53)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('GWm02'!$E$33,'GWm02'!$E$37,'GWm02'!$E$41,'GWm02'!$E$45,'GWm02'!$E$49,'GWm02'!$E$53)</c:f>
              <c:numCache>
                <c:formatCode>General</c:formatCode>
                <c:ptCount val="6"/>
                <c:pt idx="0">
                  <c:v>0.902536</c:v>
                </c:pt>
                <c:pt idx="1">
                  <c:v>0.86449799999999999</c:v>
                </c:pt>
                <c:pt idx="2">
                  <c:v>0.80499200000000004</c:v>
                </c:pt>
                <c:pt idx="3">
                  <c:v>0.79077600000000003</c:v>
                </c:pt>
                <c:pt idx="4">
                  <c:v>0.71382900000000005</c:v>
                </c:pt>
                <c:pt idx="5">
                  <c:v>0.65993500000000005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('GWm02'!$F$33,'GWm02'!$F$37,'GWm02'!$F$41,'GWm02'!$F$45,'GWm02'!$F$49,'GWm02'!$F$53)</c:f>
              <c:numCache>
                <c:formatCode>General</c:formatCode>
                <c:ptCount val="6"/>
                <c:pt idx="0">
                  <c:v>0.85472099999999995</c:v>
                </c:pt>
                <c:pt idx="1">
                  <c:v>0.74116300000000002</c:v>
                </c:pt>
                <c:pt idx="2">
                  <c:v>0.58329500000000001</c:v>
                </c:pt>
                <c:pt idx="3">
                  <c:v>0.41326400000000002</c:v>
                </c:pt>
                <c:pt idx="4">
                  <c:v>0.26184499999999999</c:v>
                </c:pt>
                <c:pt idx="5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('GWm02'!$G$33,'GWm02'!$G$37,'GWm02'!$G$41,'GWm02'!$G$45,'GWm02'!$G$49,'GWm02'!$G$53)</c:f>
              <c:numCache>
                <c:formatCode>General</c:formatCode>
                <c:ptCount val="6"/>
                <c:pt idx="0">
                  <c:v>0.75375700000000001</c:v>
                </c:pt>
                <c:pt idx="1">
                  <c:v>0.68724799999999997</c:v>
                </c:pt>
                <c:pt idx="2">
                  <c:v>0.63861199999999996</c:v>
                </c:pt>
                <c:pt idx="3">
                  <c:v>0.601414</c:v>
                </c:pt>
                <c:pt idx="4">
                  <c:v>0.58730099999999996</c:v>
                </c:pt>
                <c:pt idx="5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58816"/>
        <c:axId val="146556608"/>
      </c:barChart>
      <c:catAx>
        <c:axId val="1466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556608"/>
        <c:crosses val="autoZero"/>
        <c:auto val="1"/>
        <c:lblAlgn val="ctr"/>
        <c:lblOffset val="100"/>
        <c:noMultiLvlLbl val="0"/>
      </c:catAx>
      <c:valAx>
        <c:axId val="1465566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665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U=2.0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('GWm02'!$L$7,'GWm02'!$L$11,'GWm02'!$L$15,'GWm02'!$L$19,'GWm02'!$L$23,'GWm02'!$L$27)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('GWm02'!$M$7,'GWm02'!$M$11,'GWm02'!$M$15,'GWm02'!$M$19,'GWm02'!$M$23,'GWm02'!$M$27)</c:f>
              <c:numCache>
                <c:formatCode>General</c:formatCode>
                <c:ptCount val="6"/>
                <c:pt idx="0">
                  <c:v>0.57935236926991052</c:v>
                </c:pt>
                <c:pt idx="1">
                  <c:v>0.62660147199127714</c:v>
                </c:pt>
                <c:pt idx="2">
                  <c:v>0.67285675344146112</c:v>
                </c:pt>
                <c:pt idx="3">
                  <c:v>0.70528940075416835</c:v>
                </c:pt>
                <c:pt idx="4">
                  <c:v>0.76147153695879344</c:v>
                </c:pt>
                <c:pt idx="5">
                  <c:v>0.81187815183317436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('GWm02'!$N$7,'GWm02'!$N$11,'GWm02'!$N$15,'GWm02'!$N$19,'GWm02'!$N$23,'GWm02'!$N$27)</c:f>
              <c:numCache>
                <c:formatCode>General</c:formatCode>
                <c:ptCount val="6"/>
                <c:pt idx="0">
                  <c:v>0.53937974194720828</c:v>
                </c:pt>
                <c:pt idx="1">
                  <c:v>0.56850551996728915</c:v>
                </c:pt>
                <c:pt idx="2">
                  <c:v>0.58302098950524739</c:v>
                </c:pt>
                <c:pt idx="3">
                  <c:v>0.59148834673572304</c:v>
                </c:pt>
                <c:pt idx="4">
                  <c:v>0.59647449002771347</c:v>
                </c:pt>
                <c:pt idx="5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('GWm02'!$O$7,'GWm02'!$O$11,'GWm02'!$O$15,'GWm02'!$O$19,'GWm02'!$O$23,'GWm02'!$O$27)</c:f>
              <c:numCache>
                <c:formatCode>General</c:formatCode>
                <c:ptCount val="6"/>
                <c:pt idx="0">
                  <c:v>0.67951819544773073</c:v>
                </c:pt>
                <c:pt idx="1">
                  <c:v>0.77903093907591658</c:v>
                </c:pt>
                <c:pt idx="2">
                  <c:v>0.85008064149743312</c:v>
                </c:pt>
                <c:pt idx="3">
                  <c:v>0.9027304529553406</c:v>
                </c:pt>
                <c:pt idx="4">
                  <c:v>0.9518309027304529</c:v>
                </c:pt>
                <c:pt idx="5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033728"/>
        <c:axId val="146559488"/>
      </c:barChart>
      <c:catAx>
        <c:axId val="14503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559488"/>
        <c:crosses val="autoZero"/>
        <c:auto val="1"/>
        <c:lblAlgn val="ctr"/>
        <c:lblOffset val="100"/>
        <c:noMultiLvlLbl val="0"/>
      </c:catAx>
      <c:valAx>
        <c:axId val="1465594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03372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0.98587199999999997</c:v>
                </c:pt>
                <c:pt idx="2">
                  <c:v>0.89067799999999997</c:v>
                </c:pt>
                <c:pt idx="3">
                  <c:v>0.71382900000000005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'GWm02'!$F$46:$F$49</c:f>
              <c:numCache>
                <c:formatCode>General</c:formatCode>
                <c:ptCount val="4"/>
                <c:pt idx="0">
                  <c:v>0.238065</c:v>
                </c:pt>
                <c:pt idx="1">
                  <c:v>0.25396299999999999</c:v>
                </c:pt>
                <c:pt idx="2">
                  <c:v>0.264623</c:v>
                </c:pt>
                <c:pt idx="3">
                  <c:v>0.26184499999999999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0.83757999999999999</c:v>
                </c:pt>
                <c:pt idx="2">
                  <c:v>0.68126799999999998</c:v>
                </c:pt>
                <c:pt idx="3">
                  <c:v>0.58730099999999996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60864"/>
        <c:axId val="146562368"/>
      </c:barChart>
      <c:catAx>
        <c:axId val="1466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562368"/>
        <c:crosses val="autoZero"/>
        <c:auto val="1"/>
        <c:lblAlgn val="ctr"/>
        <c:lblOffset val="100"/>
        <c:noMultiLvlLbl val="0"/>
      </c:catAx>
      <c:valAx>
        <c:axId val="1465623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666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'GWm02'!$L$20:$L$23</c:f>
              <c:numCache>
                <c:formatCode>General</c:formatCode>
                <c:ptCount val="4"/>
                <c:pt idx="0">
                  <c:v>0.69574303757212308</c:v>
                </c:pt>
                <c:pt idx="1">
                  <c:v>0.9900390713734043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'GWm02'!$M$20:$M$23</c:f>
              <c:numCache>
                <c:formatCode>General</c:formatCode>
                <c:ptCount val="4"/>
                <c:pt idx="0">
                  <c:v>0.65897732951705967</c:v>
                </c:pt>
                <c:pt idx="1">
                  <c:v>0.81783540048157743</c:v>
                </c:pt>
                <c:pt idx="2">
                  <c:v>0.81478578892372</c:v>
                </c:pt>
                <c:pt idx="3">
                  <c:v>0.76147153695879344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'GWm02'!$N$20:$N$23</c:f>
              <c:numCache>
                <c:formatCode>General</c:formatCode>
                <c:ptCount val="4"/>
                <c:pt idx="0">
                  <c:v>0.59757621189405297</c:v>
                </c:pt>
                <c:pt idx="1">
                  <c:v>0.59669597019671983</c:v>
                </c:pt>
                <c:pt idx="2">
                  <c:v>0.5964290581981736</c:v>
                </c:pt>
                <c:pt idx="3">
                  <c:v>0.59647449002771347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'GWm02'!$O$20:$O$23</c:f>
              <c:numCache>
                <c:formatCode>General</c:formatCode>
                <c:ptCount val="4"/>
                <c:pt idx="0">
                  <c:v>0.68573667711598751</c:v>
                </c:pt>
                <c:pt idx="1">
                  <c:v>0.8937576666212349</c:v>
                </c:pt>
                <c:pt idx="2">
                  <c:v>0.97288855572213906</c:v>
                </c:pt>
                <c:pt idx="3">
                  <c:v>0.9518309027304529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51008"/>
        <c:axId val="146802368"/>
      </c:barChart>
      <c:catAx>
        <c:axId val="14705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802368"/>
        <c:crosses val="autoZero"/>
        <c:auto val="1"/>
        <c:lblAlgn val="ctr"/>
        <c:lblOffset val="100"/>
        <c:noMultiLvlLbl val="0"/>
      </c:catAx>
      <c:valAx>
        <c:axId val="1468023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05100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0.99003099999999999</c:v>
                </c:pt>
                <c:pt idx="2">
                  <c:v>0.84554099999999999</c:v>
                </c:pt>
                <c:pt idx="3">
                  <c:v>0.65993500000000005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'GWm02'!$F$50:$F$53</c:f>
              <c:numCache>
                <c:formatCode>General</c:formatCode>
                <c:ptCount val="4"/>
                <c:pt idx="0">
                  <c:v>0.13573299999999999</c:v>
                </c:pt>
                <c:pt idx="1">
                  <c:v>0.14679600000000001</c:v>
                </c:pt>
                <c:pt idx="2">
                  <c:v>0.13039400000000001</c:v>
                </c:pt>
                <c:pt idx="3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0.69224699999999995</c:v>
                </c:pt>
                <c:pt idx="3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42912"/>
        <c:axId val="146561792"/>
      </c:barChart>
      <c:catAx>
        <c:axId val="14474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561792"/>
        <c:crosses val="autoZero"/>
        <c:auto val="1"/>
        <c:lblAlgn val="ctr"/>
        <c:lblOffset val="100"/>
        <c:noMultiLvlLbl val="0"/>
      </c:catAx>
      <c:valAx>
        <c:axId val="1465617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74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'GWm05'!$L$4:$L$7</c:f>
              <c:numCache>
                <c:formatCode>General</c:formatCode>
                <c:ptCount val="4"/>
                <c:pt idx="0">
                  <c:v>0.70017264095225118</c:v>
                </c:pt>
                <c:pt idx="1">
                  <c:v>0.99559879151333419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'GWm05'!$M$4:$M$7</c:f>
              <c:numCache>
                <c:formatCode>General</c:formatCode>
                <c:ptCount val="4"/>
                <c:pt idx="0">
                  <c:v>0.59374858025532695</c:v>
                </c:pt>
                <c:pt idx="1">
                  <c:v>0.619934351006315</c:v>
                </c:pt>
                <c:pt idx="2">
                  <c:v>0.58502566898369002</c:v>
                </c:pt>
                <c:pt idx="3">
                  <c:v>0.57790422970333022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'GWm05'!$N$4:$N$7</c:f>
              <c:numCache>
                <c:formatCode>General</c:formatCode>
                <c:ptCount val="4"/>
                <c:pt idx="0">
                  <c:v>0.54669426650311204</c:v>
                </c:pt>
                <c:pt idx="1">
                  <c:v>0.54704863477352239</c:v>
                </c:pt>
                <c:pt idx="2">
                  <c:v>0.54194493662259779</c:v>
                </c:pt>
                <c:pt idx="3">
                  <c:v>0.53937974194720828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'GWm05'!$O$4:$O$7</c:f>
              <c:numCache>
                <c:formatCode>General</c:formatCode>
                <c:ptCount val="4"/>
                <c:pt idx="0">
                  <c:v>0.67504883921675529</c:v>
                </c:pt>
                <c:pt idx="1">
                  <c:v>0.78145018399890964</c:v>
                </c:pt>
                <c:pt idx="2">
                  <c:v>0.73572304756712559</c:v>
                </c:pt>
                <c:pt idx="3">
                  <c:v>0.67951819544773073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95872"/>
        <c:axId val="142369920"/>
      </c:barChart>
      <c:catAx>
        <c:axId val="14209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369920"/>
        <c:crosses val="autoZero"/>
        <c:auto val="1"/>
        <c:lblAlgn val="ctr"/>
        <c:lblOffset val="100"/>
        <c:noMultiLvlLbl val="0"/>
      </c:catAx>
      <c:valAx>
        <c:axId val="1423699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09587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'GWm02'!$L$24:$L$27</c:f>
              <c:numCache>
                <c:formatCode>General</c:formatCode>
                <c:ptCount val="4"/>
                <c:pt idx="0">
                  <c:v>0.69500477034210173</c:v>
                </c:pt>
                <c:pt idx="1">
                  <c:v>0.98825587206396803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'GWm02'!$M$24:$M$27</c:f>
              <c:numCache>
                <c:formatCode>General</c:formatCode>
                <c:ptCount val="4"/>
                <c:pt idx="0">
                  <c:v>0.65785289173595018</c:v>
                </c:pt>
                <c:pt idx="1">
                  <c:v>0.84939916405433646</c:v>
                </c:pt>
                <c:pt idx="2">
                  <c:v>0.88583549134523654</c:v>
                </c:pt>
                <c:pt idx="3">
                  <c:v>0.81187815183317436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'GWm02'!$N$24:$N$27</c:f>
              <c:numCache>
                <c:formatCode>General</c:formatCode>
                <c:ptCount val="4"/>
                <c:pt idx="0">
                  <c:v>0.59704238789696062</c:v>
                </c:pt>
                <c:pt idx="1">
                  <c:v>0.59700831402480581</c:v>
                </c:pt>
                <c:pt idx="2">
                  <c:v>0.59685498160010908</c:v>
                </c:pt>
                <c:pt idx="3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'GWm02'!$O$24:$O$27</c:f>
              <c:numCache>
                <c:formatCode>General</c:formatCode>
                <c:ptCount val="4"/>
                <c:pt idx="0">
                  <c:v>0.68297669347144607</c:v>
                </c:pt>
                <c:pt idx="1">
                  <c:v>0.89249693335150604</c:v>
                </c:pt>
                <c:pt idx="2">
                  <c:v>0.98146381354777168</c:v>
                </c:pt>
                <c:pt idx="3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52032"/>
        <c:axId val="146806400"/>
      </c:barChart>
      <c:catAx>
        <c:axId val="1470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806400"/>
        <c:crosses val="autoZero"/>
        <c:auto val="1"/>
        <c:lblAlgn val="ctr"/>
        <c:lblOffset val="100"/>
        <c:noMultiLvlLbl val="0"/>
      </c:catAx>
      <c:valAx>
        <c:axId val="1468064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05203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0.97786099999999998</c:v>
                </c:pt>
                <c:pt idx="2">
                  <c:v>0.910076</c:v>
                </c:pt>
                <c:pt idx="3">
                  <c:v>0.79339000000000004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238912"/>
        <c:axId val="146808128"/>
      </c:barChart>
      <c:catAx>
        <c:axId val="1472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808128"/>
        <c:crosses val="autoZero"/>
        <c:auto val="1"/>
        <c:lblAlgn val="ctr"/>
        <c:lblOffset val="100"/>
        <c:noMultiLvlLbl val="0"/>
      </c:catAx>
      <c:valAx>
        <c:axId val="1468081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23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'GWm08'!$L$16:$L$19</c:f>
              <c:numCache>
                <c:formatCode>General</c:formatCode>
                <c:ptCount val="4"/>
                <c:pt idx="0">
                  <c:v>0.69651537867429925</c:v>
                </c:pt>
                <c:pt idx="1">
                  <c:v>0.99179387578937805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'GWm08'!$M$16:$M$19</c:f>
              <c:numCache>
                <c:formatCode>General</c:formatCode>
                <c:ptCount val="4"/>
                <c:pt idx="0">
                  <c:v>0.6494309663350144</c:v>
                </c:pt>
                <c:pt idx="1">
                  <c:v>0.74199831902230706</c:v>
                </c:pt>
                <c:pt idx="2">
                  <c:v>0.74580891372495572</c:v>
                </c:pt>
                <c:pt idx="3">
                  <c:v>0.70330743719049571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'GWm08'!$N$16:$N$19</c:f>
              <c:numCache>
                <c:formatCode>General</c:formatCode>
                <c:ptCount val="4"/>
                <c:pt idx="0">
                  <c:v>0.59375425923401937</c:v>
                </c:pt>
                <c:pt idx="1">
                  <c:v>0.59205056562627778</c:v>
                </c:pt>
                <c:pt idx="2">
                  <c:v>0.59373722229794201</c:v>
                </c:pt>
                <c:pt idx="3">
                  <c:v>0.59148834673572304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'GWm08'!$O$16:$O$19</c:f>
              <c:numCache>
                <c:formatCode>General</c:formatCode>
                <c:ptCount val="4"/>
                <c:pt idx="0">
                  <c:v>0.68837740220798693</c:v>
                </c:pt>
                <c:pt idx="1">
                  <c:v>0.88151946753895782</c:v>
                </c:pt>
                <c:pt idx="2">
                  <c:v>0.9470492026713917</c:v>
                </c:pt>
                <c:pt idx="3">
                  <c:v>0.9027304529553406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240448"/>
        <c:axId val="147080896"/>
      </c:barChart>
      <c:catAx>
        <c:axId val="14724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080896"/>
        <c:crosses val="autoZero"/>
        <c:auto val="1"/>
        <c:lblAlgn val="ctr"/>
        <c:lblOffset val="100"/>
        <c:noMultiLvlLbl val="0"/>
      </c:catAx>
      <c:valAx>
        <c:axId val="1470808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24044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'GWm08'!$E$30:$E$33</c:f>
              <c:numCache>
                <c:formatCode>General</c:formatCode>
                <c:ptCount val="4"/>
                <c:pt idx="0">
                  <c:v>0.99965700000000002</c:v>
                </c:pt>
                <c:pt idx="1">
                  <c:v>0.98252600000000001</c:v>
                </c:pt>
                <c:pt idx="2">
                  <c:v>0.97298799999999996</c:v>
                </c:pt>
                <c:pt idx="3">
                  <c:v>0.90555699999999995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'GWm08'!$F$30:$F$33</c:f>
              <c:numCache>
                <c:formatCode>General</c:formatCode>
                <c:ptCount val="4"/>
                <c:pt idx="0">
                  <c:v>0.856734</c:v>
                </c:pt>
                <c:pt idx="1">
                  <c:v>0.84692400000000001</c:v>
                </c:pt>
                <c:pt idx="2">
                  <c:v>0.82947199999999999</c:v>
                </c:pt>
                <c:pt idx="3">
                  <c:v>0.85472099999999995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'GWm08'!$G$30:$G$33</c:f>
              <c:numCache>
                <c:formatCode>General</c:formatCode>
                <c:ptCount val="4"/>
                <c:pt idx="0">
                  <c:v>0.96654899999999999</c:v>
                </c:pt>
                <c:pt idx="1">
                  <c:v>0.87868999999999997</c:v>
                </c:pt>
                <c:pt idx="2">
                  <c:v>0.77864199999999995</c:v>
                </c:pt>
                <c:pt idx="3">
                  <c:v>0.75375700000000001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242496"/>
        <c:axId val="147083200"/>
      </c:barChart>
      <c:catAx>
        <c:axId val="14724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083200"/>
        <c:crosses val="autoZero"/>
        <c:auto val="1"/>
        <c:lblAlgn val="ctr"/>
        <c:lblOffset val="100"/>
        <c:noMultiLvlLbl val="0"/>
      </c:catAx>
      <c:valAx>
        <c:axId val="1470832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2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'GWm08'!$L$4:$L$7</c:f>
              <c:numCache>
                <c:formatCode>General</c:formatCode>
                <c:ptCount val="4"/>
                <c:pt idx="0">
                  <c:v>0.70017264095225118</c:v>
                </c:pt>
                <c:pt idx="1">
                  <c:v>0.99559879151333419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'GWm08'!$M$4:$M$7</c:f>
              <c:numCache>
                <c:formatCode>General</c:formatCode>
                <c:ptCount val="4"/>
                <c:pt idx="0">
                  <c:v>0.56966971059924587</c:v>
                </c:pt>
                <c:pt idx="1">
                  <c:v>0.60807664349643364</c:v>
                </c:pt>
                <c:pt idx="2">
                  <c:v>0.58102766798418981</c:v>
                </c:pt>
                <c:pt idx="3">
                  <c:v>0.57633115260551548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'GWm08'!$N$4:$N$7</c:f>
              <c:numCache>
                <c:formatCode>General</c:formatCode>
                <c:ptCount val="4"/>
                <c:pt idx="0">
                  <c:v>0.54669426650311204</c:v>
                </c:pt>
                <c:pt idx="1">
                  <c:v>0.54704863477352239</c:v>
                </c:pt>
                <c:pt idx="2">
                  <c:v>0.54194493662259779</c:v>
                </c:pt>
                <c:pt idx="3">
                  <c:v>0.53937974194720828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'GWm08'!$O$4:$O$7</c:f>
              <c:numCache>
                <c:formatCode>General</c:formatCode>
                <c:ptCount val="4"/>
                <c:pt idx="0">
                  <c:v>0.67504883921675529</c:v>
                </c:pt>
                <c:pt idx="1">
                  <c:v>0.78145018399890964</c:v>
                </c:pt>
                <c:pt idx="2">
                  <c:v>0.73572304756712559</c:v>
                </c:pt>
                <c:pt idx="3">
                  <c:v>0.67951819544773073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61632"/>
        <c:axId val="147085504"/>
      </c:barChart>
      <c:catAx>
        <c:axId val="1474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085504"/>
        <c:crosses val="autoZero"/>
        <c:auto val="1"/>
        <c:lblAlgn val="ctr"/>
        <c:lblOffset val="100"/>
        <c:noMultiLvlLbl val="0"/>
      </c:catAx>
      <c:valAx>
        <c:axId val="1470855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46163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'GWm08'!$E$34:$E$37</c:f>
              <c:numCache>
                <c:formatCode>General</c:formatCode>
                <c:ptCount val="4"/>
                <c:pt idx="0">
                  <c:v>0.99990000000000001</c:v>
                </c:pt>
                <c:pt idx="1">
                  <c:v>0.98179899999999998</c:v>
                </c:pt>
                <c:pt idx="2">
                  <c:v>0.96609800000000001</c:v>
                </c:pt>
                <c:pt idx="3">
                  <c:v>0.87083500000000003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'GWm08'!$F$34:$F$37</c:f>
              <c:numCache>
                <c:formatCode>General</c:formatCode>
                <c:ptCount val="4"/>
                <c:pt idx="0">
                  <c:v>0.76553800000000005</c:v>
                </c:pt>
                <c:pt idx="1">
                  <c:v>0.75900400000000001</c:v>
                </c:pt>
                <c:pt idx="2">
                  <c:v>0.72513700000000003</c:v>
                </c:pt>
                <c:pt idx="3">
                  <c:v>0.74116300000000002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'GWm08'!$G$34:$G$37</c:f>
              <c:numCache>
                <c:formatCode>General</c:formatCode>
                <c:ptCount val="4"/>
                <c:pt idx="0">
                  <c:v>0.96203700000000003</c:v>
                </c:pt>
                <c:pt idx="1">
                  <c:v>0.85052300000000003</c:v>
                </c:pt>
                <c:pt idx="2">
                  <c:v>0.71838599999999997</c:v>
                </c:pt>
                <c:pt idx="3">
                  <c:v>0.68724799999999997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394560"/>
        <c:axId val="147317312"/>
      </c:barChart>
      <c:catAx>
        <c:axId val="14739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317312"/>
        <c:crosses val="autoZero"/>
        <c:auto val="1"/>
        <c:lblAlgn val="ctr"/>
        <c:lblOffset val="100"/>
        <c:noMultiLvlLbl val="0"/>
      </c:catAx>
      <c:valAx>
        <c:axId val="1473173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39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'GWm08'!$L$8:$L$11</c:f>
              <c:numCache>
                <c:formatCode>General</c:formatCode>
                <c:ptCount val="4"/>
                <c:pt idx="0">
                  <c:v>0.69936054699922767</c:v>
                </c:pt>
                <c:pt idx="1">
                  <c:v>0.99450274862568722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'GWm08'!$M$8:$M$11</c:f>
              <c:numCache>
                <c:formatCode>General</c:formatCode>
                <c:ptCount val="4"/>
                <c:pt idx="0">
                  <c:v>0.60698060060878656</c:v>
                </c:pt>
                <c:pt idx="1">
                  <c:v>0.6529348961882695</c:v>
                </c:pt>
                <c:pt idx="2">
                  <c:v>0.63356957884694021</c:v>
                </c:pt>
                <c:pt idx="3">
                  <c:v>0.62201853618645231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'GWm08'!$N$8:$N$11</c:f>
              <c:numCache>
                <c:formatCode>General</c:formatCode>
                <c:ptCount val="4"/>
                <c:pt idx="0">
                  <c:v>0.57064649493435105</c:v>
                </c:pt>
                <c:pt idx="1">
                  <c:v>0.56865317341329336</c:v>
                </c:pt>
                <c:pt idx="2">
                  <c:v>0.57315660351642361</c:v>
                </c:pt>
                <c:pt idx="3">
                  <c:v>0.56850551996728915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'GWm08'!$O$8:$O$11</c:f>
              <c:numCache>
                <c:formatCode>General</c:formatCode>
                <c:ptCount val="4"/>
                <c:pt idx="0">
                  <c:v>0.68314138385352774</c:v>
                </c:pt>
                <c:pt idx="1">
                  <c:v>0.82629139975466814</c:v>
                </c:pt>
                <c:pt idx="2">
                  <c:v>0.85563468265867071</c:v>
                </c:pt>
                <c:pt idx="3">
                  <c:v>0.77903093907591658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395584"/>
        <c:axId val="147319616"/>
      </c:barChart>
      <c:catAx>
        <c:axId val="1473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319616"/>
        <c:crosses val="autoZero"/>
        <c:auto val="1"/>
        <c:lblAlgn val="ctr"/>
        <c:lblOffset val="100"/>
        <c:noMultiLvlLbl val="0"/>
      </c:catAx>
      <c:valAx>
        <c:axId val="1473196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39558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0.981873</c:v>
                </c:pt>
                <c:pt idx="2">
                  <c:v>0.93306100000000003</c:v>
                </c:pt>
                <c:pt idx="3">
                  <c:v>0.80915999999999999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'GWm08'!$F$38:$F$41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88736"/>
        <c:axId val="147321920"/>
      </c:barChart>
      <c:catAx>
        <c:axId val="14718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321920"/>
        <c:crosses val="autoZero"/>
        <c:auto val="1"/>
        <c:lblAlgn val="ctr"/>
        <c:lblOffset val="100"/>
        <c:noMultiLvlLbl val="0"/>
      </c:catAx>
      <c:valAx>
        <c:axId val="1473219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18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'GWm08'!$L$12:$L$15</c:f>
              <c:numCache>
                <c:formatCode>General</c:formatCode>
                <c:ptCount val="4"/>
                <c:pt idx="0">
                  <c:v>0.6978612966244151</c:v>
                </c:pt>
                <c:pt idx="1">
                  <c:v>0.99361682794966166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'GWm08'!$M$12:$M$15</c:f>
              <c:numCache>
                <c:formatCode>General</c:formatCode>
                <c:ptCount val="4"/>
                <c:pt idx="0">
                  <c:v>0.63886806596701651</c:v>
                </c:pt>
                <c:pt idx="1">
                  <c:v>0.69992844486847483</c:v>
                </c:pt>
                <c:pt idx="2">
                  <c:v>0.70635704874835314</c:v>
                </c:pt>
                <c:pt idx="3">
                  <c:v>0.6662804961155786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'GWm08'!$N$12:$N$15</c:f>
              <c:numCache>
                <c:formatCode>General</c:formatCode>
                <c:ptCount val="4"/>
                <c:pt idx="0">
                  <c:v>0.58851256190086776</c:v>
                </c:pt>
                <c:pt idx="1">
                  <c:v>0.58751874062968523</c:v>
                </c:pt>
                <c:pt idx="2">
                  <c:v>0.58753009858707017</c:v>
                </c:pt>
                <c:pt idx="3">
                  <c:v>0.58302098950524739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'GWm08'!$O$12:$O$15</c:f>
              <c:numCache>
                <c:formatCode>General</c:formatCode>
                <c:ptCount val="4"/>
                <c:pt idx="0">
                  <c:v>0.69121121257553042</c:v>
                </c:pt>
                <c:pt idx="1">
                  <c:v>0.8646642587797011</c:v>
                </c:pt>
                <c:pt idx="2">
                  <c:v>0.91097633001680989</c:v>
                </c:pt>
                <c:pt idx="3">
                  <c:v>0.85008064149743312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396096"/>
        <c:axId val="147324224"/>
      </c:barChart>
      <c:catAx>
        <c:axId val="1473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324224"/>
        <c:crosses val="autoZero"/>
        <c:auto val="1"/>
        <c:lblAlgn val="ctr"/>
        <c:lblOffset val="100"/>
        <c:noMultiLvlLbl val="0"/>
      </c:catAx>
      <c:valAx>
        <c:axId val="1473242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39609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('GWm08'!$D$30,'GWm08'!$D$34,'GWm08'!$D$38,'GWm08'!$D$42,'GWm08'!$D$46,'GWm08'!$D$50)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('GWm08'!$E$30,'GWm08'!$E$34,'GWm08'!$E$38,'GWm08'!$E$42,'GWm08'!$E$46,'GWm08'!$E$50)</c:f>
              <c:numCache>
                <c:formatCode>General</c:formatCode>
                <c:ptCount val="6"/>
                <c:pt idx="0">
                  <c:v>0.99965700000000002</c:v>
                </c:pt>
                <c:pt idx="1">
                  <c:v>0.99990000000000001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('GWm08'!$F$30,'GWm08'!$F$34,'GWm08'!$F$38,'GWm08'!$F$42,'GWm08'!$F$46,'GWm08'!$F$50)</c:f>
              <c:numCache>
                <c:formatCode>General</c:formatCode>
                <c:ptCount val="6"/>
                <c:pt idx="0">
                  <c:v>0.856734</c:v>
                </c:pt>
                <c:pt idx="1">
                  <c:v>0.76553800000000005</c:v>
                </c:pt>
                <c:pt idx="2">
                  <c:v>0.54946600000000001</c:v>
                </c:pt>
                <c:pt idx="3">
                  <c:v>0.40123999999999999</c:v>
                </c:pt>
                <c:pt idx="4">
                  <c:v>0.238065</c:v>
                </c:pt>
                <c:pt idx="5">
                  <c:v>0.13573299999999999</c:v>
                </c:pt>
              </c:numCache>
            </c:numRef>
          </c:val>
        </c:ser>
        <c:ser>
          <c:idx val="2"/>
          <c:order val="3"/>
          <c:tx>
            <c:strRef>
              <c:f>'GWm08'!$G$3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('GWm08'!$G$30,'GWm08'!$G$34,'GWm08'!$G$38,'GWm08'!$G$42,'GWm08'!$G$46,'GWm08'!$G$50)</c:f>
              <c:numCache>
                <c:formatCode>General</c:formatCode>
                <c:ptCount val="6"/>
                <c:pt idx="0">
                  <c:v>0.96654899999999999</c:v>
                </c:pt>
                <c:pt idx="1">
                  <c:v>0.96203700000000003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398144"/>
        <c:axId val="147784832"/>
      </c:barChart>
      <c:catAx>
        <c:axId val="14739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784832"/>
        <c:crosses val="autoZero"/>
        <c:auto val="1"/>
        <c:lblAlgn val="ctr"/>
        <c:lblOffset val="100"/>
        <c:noMultiLvlLbl val="0"/>
      </c:catAx>
      <c:valAx>
        <c:axId val="1477848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39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'GWm05'!$E$34:$E$37</c:f>
              <c:numCache>
                <c:formatCode>General</c:formatCode>
                <c:ptCount val="4"/>
                <c:pt idx="0">
                  <c:v>1</c:v>
                </c:pt>
                <c:pt idx="1">
                  <c:v>0.98224199999999995</c:v>
                </c:pt>
                <c:pt idx="2">
                  <c:v>0.96260000000000001</c:v>
                </c:pt>
                <c:pt idx="3">
                  <c:v>0.86455000000000004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'GWm05'!$F$34:$F$37</c:f>
              <c:numCache>
                <c:formatCode>General</c:formatCode>
                <c:ptCount val="4"/>
                <c:pt idx="0">
                  <c:v>0.76553800000000005</c:v>
                </c:pt>
                <c:pt idx="1">
                  <c:v>0.75900400000000001</c:v>
                </c:pt>
                <c:pt idx="2">
                  <c:v>0.72513700000000003</c:v>
                </c:pt>
                <c:pt idx="3">
                  <c:v>0.74116300000000002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'GWm05'!$G$34:$G$37</c:f>
              <c:numCache>
                <c:formatCode>General</c:formatCode>
                <c:ptCount val="4"/>
                <c:pt idx="0">
                  <c:v>0.96203700000000003</c:v>
                </c:pt>
                <c:pt idx="1">
                  <c:v>0.85052300000000003</c:v>
                </c:pt>
                <c:pt idx="2">
                  <c:v>0.71838599999999997</c:v>
                </c:pt>
                <c:pt idx="3">
                  <c:v>0.68724799999999997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96896"/>
        <c:axId val="142372224"/>
      </c:barChart>
      <c:catAx>
        <c:axId val="14209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372224"/>
        <c:crosses val="autoZero"/>
        <c:auto val="1"/>
        <c:lblAlgn val="ctr"/>
        <c:lblOffset val="100"/>
        <c:noMultiLvlLbl val="0"/>
      </c:catAx>
      <c:valAx>
        <c:axId val="1423722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09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('GWm08'!$L$4,'GWm08'!$L$8,'GWm08'!$L$12,'GWm08'!$L$16,'GWm08'!$L$20,'GWm08'!$L$24)</c:f>
              <c:numCache>
                <c:formatCode>General</c:formatCode>
                <c:ptCount val="6"/>
                <c:pt idx="0">
                  <c:v>0.70017264095225118</c:v>
                </c:pt>
                <c:pt idx="1">
                  <c:v>0.69936054699922767</c:v>
                </c:pt>
                <c:pt idx="2">
                  <c:v>0.6978612966244151</c:v>
                </c:pt>
                <c:pt idx="3">
                  <c:v>0.69651537867429925</c:v>
                </c:pt>
                <c:pt idx="4">
                  <c:v>0.69574303757212308</c:v>
                </c:pt>
                <c:pt idx="5">
                  <c:v>0.69500477034210173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('GWm08'!$M$4,'GWm08'!$M$8,'GWm08'!$M$12,'GWm08'!$M$16,'GWm08'!$M$20,'GWm08'!$M$24)</c:f>
              <c:numCache>
                <c:formatCode>General</c:formatCode>
                <c:ptCount val="6"/>
                <c:pt idx="0">
                  <c:v>0.56966971059924587</c:v>
                </c:pt>
                <c:pt idx="1">
                  <c:v>0.60698060060878656</c:v>
                </c:pt>
                <c:pt idx="2">
                  <c:v>0.63886806596701651</c:v>
                </c:pt>
                <c:pt idx="3">
                  <c:v>0.6494309663350144</c:v>
                </c:pt>
                <c:pt idx="4">
                  <c:v>0.65664326927445371</c:v>
                </c:pt>
                <c:pt idx="5">
                  <c:v>0.65475216936986058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('GWm08'!$N$4,'GWm08'!$N$8,'GWm08'!$N$12,'GWm08'!$N$16,'GWm08'!$N$20,'GWm08'!$N$24)</c:f>
              <c:numCache>
                <c:formatCode>General</c:formatCode>
                <c:ptCount val="6"/>
                <c:pt idx="0">
                  <c:v>0.54669426650311204</c:v>
                </c:pt>
                <c:pt idx="1">
                  <c:v>0.57064649493435105</c:v>
                </c:pt>
                <c:pt idx="2">
                  <c:v>0.58851256190086776</c:v>
                </c:pt>
                <c:pt idx="3">
                  <c:v>0.59375425923401937</c:v>
                </c:pt>
                <c:pt idx="4">
                  <c:v>0.59757621189405297</c:v>
                </c:pt>
                <c:pt idx="5">
                  <c:v>0.59704238789696062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('GWm08'!$O$4,'GWm08'!$O$8,'GWm08'!$O$12,'GWm08'!$O$16,'GWm08'!$O$20,'GWm08'!$O$24)</c:f>
              <c:numCache>
                <c:formatCode>General</c:formatCode>
                <c:ptCount val="6"/>
                <c:pt idx="0">
                  <c:v>0.67504883921675529</c:v>
                </c:pt>
                <c:pt idx="1">
                  <c:v>0.68314138385352774</c:v>
                </c:pt>
                <c:pt idx="2">
                  <c:v>0.69121121257553042</c:v>
                </c:pt>
                <c:pt idx="3">
                  <c:v>0.68837740220798693</c:v>
                </c:pt>
                <c:pt idx="4">
                  <c:v>0.68573667711598751</c:v>
                </c:pt>
                <c:pt idx="5">
                  <c:v>0.68297669347144607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82496"/>
        <c:axId val="147787712"/>
      </c:barChart>
      <c:catAx>
        <c:axId val="14788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787712"/>
        <c:crosses val="autoZero"/>
        <c:auto val="1"/>
        <c:lblAlgn val="ctr"/>
        <c:lblOffset val="100"/>
        <c:noMultiLvlLbl val="0"/>
      </c:catAx>
      <c:valAx>
        <c:axId val="1477877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88249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('GWm08'!$D$31,'GWm08'!$D$35,'GWm08'!$D$39,'GWm08'!$D$43,'GWm08'!$D$47,'GWm08'!$D$51)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('GWm08'!$E$31,'GWm08'!$E$35,'GWm08'!$E$39,'GWm08'!$E$43,'GWm08'!$E$47,'GWm08'!$E$51)</c:f>
              <c:numCache>
                <c:formatCode>General</c:formatCode>
                <c:ptCount val="6"/>
                <c:pt idx="0">
                  <c:v>0.98252600000000001</c:v>
                </c:pt>
                <c:pt idx="1">
                  <c:v>0.98179899999999998</c:v>
                </c:pt>
                <c:pt idx="2">
                  <c:v>0.981873</c:v>
                </c:pt>
                <c:pt idx="3">
                  <c:v>0.97786099999999998</c:v>
                </c:pt>
                <c:pt idx="4">
                  <c:v>0.98357300000000003</c:v>
                </c:pt>
                <c:pt idx="5">
                  <c:v>0.98573200000000005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('GWm08'!$F$31,'GWm08'!$F$35,'GWm08'!$F$39,'GWm08'!$F$43,'GWm08'!$F$47,'GWm08'!$F$51)</c:f>
              <c:numCache>
                <c:formatCode>General</c:formatCode>
                <c:ptCount val="6"/>
                <c:pt idx="0">
                  <c:v>0.84692400000000001</c:v>
                </c:pt>
                <c:pt idx="1">
                  <c:v>0.75900400000000001</c:v>
                </c:pt>
                <c:pt idx="2">
                  <c:v>0.61401799999999995</c:v>
                </c:pt>
                <c:pt idx="3">
                  <c:v>0.426149</c:v>
                </c:pt>
                <c:pt idx="4">
                  <c:v>0.25396299999999999</c:v>
                </c:pt>
                <c:pt idx="5">
                  <c:v>0.14679600000000001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('GWm08'!$G$31,'GWm08'!$G$35,'GWm08'!$G$39,'GWm08'!$G$43,'GWm08'!$G$47,'GWm08'!$G$51)</c:f>
              <c:numCache>
                <c:formatCode>General</c:formatCode>
                <c:ptCount val="6"/>
                <c:pt idx="0">
                  <c:v>0.87868999999999997</c:v>
                </c:pt>
                <c:pt idx="1">
                  <c:v>0.85052300000000003</c:v>
                </c:pt>
                <c:pt idx="2">
                  <c:v>0.84468200000000004</c:v>
                </c:pt>
                <c:pt idx="3">
                  <c:v>0.83890299999999995</c:v>
                </c:pt>
                <c:pt idx="4">
                  <c:v>0.83757999999999999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83520"/>
        <c:axId val="147789440"/>
      </c:barChart>
      <c:catAx>
        <c:axId val="1478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789440"/>
        <c:crosses val="autoZero"/>
        <c:auto val="1"/>
        <c:lblAlgn val="ctr"/>
        <c:lblOffset val="100"/>
        <c:noMultiLvlLbl val="0"/>
      </c:catAx>
      <c:valAx>
        <c:axId val="1477894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88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('GWm08'!$L$5,'GWm08'!$L$9,'GWm08'!$L$13,'GWm08'!$L$17,'GWm08'!$L$21,'GWm08'!$L$25)</c:f>
              <c:numCache>
                <c:formatCode>General</c:formatCode>
                <c:ptCount val="6"/>
                <c:pt idx="0">
                  <c:v>0.99559879151333419</c:v>
                </c:pt>
                <c:pt idx="1">
                  <c:v>0.99450274862568722</c:v>
                </c:pt>
                <c:pt idx="2">
                  <c:v>0.99361682794966166</c:v>
                </c:pt>
                <c:pt idx="3">
                  <c:v>0.99179387578937805</c:v>
                </c:pt>
                <c:pt idx="4">
                  <c:v>0.9900390713734043</c:v>
                </c:pt>
                <c:pt idx="5">
                  <c:v>0.98825587206396803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('GWm08'!$M$5,'GWm08'!$M$9,'GWm08'!$M$13,'GWm08'!$M$17,'GWm08'!$M$21,'GWm08'!$M$25)</c:f>
              <c:numCache>
                <c:formatCode>General</c:formatCode>
                <c:ptCount val="6"/>
                <c:pt idx="0">
                  <c:v>0.60807664349643364</c:v>
                </c:pt>
                <c:pt idx="1">
                  <c:v>0.6529348961882695</c:v>
                </c:pt>
                <c:pt idx="2">
                  <c:v>0.69992844486847483</c:v>
                </c:pt>
                <c:pt idx="3">
                  <c:v>0.74199831902230706</c:v>
                </c:pt>
                <c:pt idx="4">
                  <c:v>0.81333197037844718</c:v>
                </c:pt>
                <c:pt idx="5">
                  <c:v>0.84914361001317529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('GWm08'!$N$5,'GWm08'!$N$9,'GWm08'!$N$13,'GWm08'!$N$17,'GWm08'!$N$21,'GWm08'!$N$25)</c:f>
              <c:numCache>
                <c:formatCode>General</c:formatCode>
                <c:ptCount val="6"/>
                <c:pt idx="0">
                  <c:v>0.54704863477352239</c:v>
                </c:pt>
                <c:pt idx="1">
                  <c:v>0.56865317341329336</c:v>
                </c:pt>
                <c:pt idx="2">
                  <c:v>0.58751874062968523</c:v>
                </c:pt>
                <c:pt idx="3">
                  <c:v>0.59205056562627778</c:v>
                </c:pt>
                <c:pt idx="4">
                  <c:v>0.59669597019671983</c:v>
                </c:pt>
                <c:pt idx="5">
                  <c:v>0.59700831402480581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('GWm08'!$O$5,'GWm08'!$O$9,'GWm08'!$O$13,'GWm08'!$O$17,'GWm08'!$O$21,'GWm08'!$O$25)</c:f>
              <c:numCache>
                <c:formatCode>General</c:formatCode>
                <c:ptCount val="6"/>
                <c:pt idx="0">
                  <c:v>0.78145018399890964</c:v>
                </c:pt>
                <c:pt idx="1">
                  <c:v>0.82629139975466814</c:v>
                </c:pt>
                <c:pt idx="2">
                  <c:v>0.8646642587797011</c:v>
                </c:pt>
                <c:pt idx="3">
                  <c:v>0.88151946753895782</c:v>
                </c:pt>
                <c:pt idx="4">
                  <c:v>0.8937576666212349</c:v>
                </c:pt>
                <c:pt idx="5">
                  <c:v>0.89249693335150604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84032"/>
        <c:axId val="142213696"/>
      </c:barChart>
      <c:catAx>
        <c:axId val="14788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213696"/>
        <c:crosses val="autoZero"/>
        <c:auto val="1"/>
        <c:lblAlgn val="ctr"/>
        <c:lblOffset val="100"/>
        <c:noMultiLvlLbl val="0"/>
      </c:catAx>
      <c:valAx>
        <c:axId val="1422136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88403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('GWm08'!$D$32,'GWm08'!$D$36,'GWm08'!$D$40,'GWm08'!$D$44,'GWm08'!$D$48,'GWm08'!$D$52)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('GWm08'!$E$32,'GWm08'!$E$36,'GWm08'!$E$40,'GWm08'!$E$44,'GWm08'!$E$48,'GWm08'!$E$52)</c:f>
              <c:numCache>
                <c:formatCode>General</c:formatCode>
                <c:ptCount val="6"/>
                <c:pt idx="0">
                  <c:v>0.97298799999999996</c:v>
                </c:pt>
                <c:pt idx="1">
                  <c:v>0.96609800000000001</c:v>
                </c:pt>
                <c:pt idx="2">
                  <c:v>0.93306100000000003</c:v>
                </c:pt>
                <c:pt idx="3">
                  <c:v>0.910076</c:v>
                </c:pt>
                <c:pt idx="4">
                  <c:v>0.89020699999999997</c:v>
                </c:pt>
                <c:pt idx="5">
                  <c:v>0.84439900000000001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('GWm08'!$F$32,'GWm08'!$F$36,'GWm08'!$F$40,'GWm08'!$F$44,'GWm08'!$F$48,'GWm08'!$F$52)</c:f>
              <c:numCache>
                <c:formatCode>General</c:formatCode>
                <c:ptCount val="6"/>
                <c:pt idx="0">
                  <c:v>0.82947199999999999</c:v>
                </c:pt>
                <c:pt idx="1">
                  <c:v>0.72513700000000003</c:v>
                </c:pt>
                <c:pt idx="2">
                  <c:v>0.57698799999999995</c:v>
                </c:pt>
                <c:pt idx="3">
                  <c:v>0.40920099999999998</c:v>
                </c:pt>
                <c:pt idx="4">
                  <c:v>0.264623</c:v>
                </c:pt>
                <c:pt idx="5">
                  <c:v>0.13039400000000001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('GWm08'!$G$32,'GWm08'!$G$36,'GWm08'!$G$40,'GWm08'!$G$44,'GWm08'!$G$48,'GWm08'!$G$52)</c:f>
              <c:numCache>
                <c:formatCode>General</c:formatCode>
                <c:ptCount val="6"/>
                <c:pt idx="0">
                  <c:v>0.77864199999999995</c:v>
                </c:pt>
                <c:pt idx="1">
                  <c:v>0.71838599999999997</c:v>
                </c:pt>
                <c:pt idx="2">
                  <c:v>0.66846000000000005</c:v>
                </c:pt>
                <c:pt idx="3">
                  <c:v>0.66902099999999998</c:v>
                </c:pt>
                <c:pt idx="4">
                  <c:v>0.68126799999999998</c:v>
                </c:pt>
                <c:pt idx="5">
                  <c:v>0.69224699999999995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85568"/>
        <c:axId val="142215424"/>
      </c:barChart>
      <c:catAx>
        <c:axId val="14788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215424"/>
        <c:crosses val="autoZero"/>
        <c:auto val="1"/>
        <c:lblAlgn val="ctr"/>
        <c:lblOffset val="100"/>
        <c:noMultiLvlLbl val="0"/>
      </c:catAx>
      <c:valAx>
        <c:axId val="1422154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88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('GWm08'!$L$6,'GWm08'!$L$10,'GWm08'!$L$14,'GWm08'!$L$18,'GWm08'!$L$22,'GWm08'!$L$26)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('GWm08'!$M$6,'GWm08'!$M$10,'GWm08'!$M$14,'GWm08'!$M$18,'GWm08'!$M$22,'GWm08'!$M$26)</c:f>
              <c:numCache>
                <c:formatCode>General</c:formatCode>
                <c:ptCount val="6"/>
                <c:pt idx="0">
                  <c:v>0.58102766798418981</c:v>
                </c:pt>
                <c:pt idx="1">
                  <c:v>0.63356957884694021</c:v>
                </c:pt>
                <c:pt idx="2">
                  <c:v>0.70635704874835314</c:v>
                </c:pt>
                <c:pt idx="3">
                  <c:v>0.74580891372495572</c:v>
                </c:pt>
                <c:pt idx="4">
                  <c:v>0.80979396665303716</c:v>
                </c:pt>
                <c:pt idx="5">
                  <c:v>0.88510858207260013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('GWm08'!$N$6,'GWm08'!$N$10,'GWm08'!$N$14,'GWm08'!$N$18,'GWm08'!$N$22,'GWm08'!$N$26)</c:f>
              <c:numCache>
                <c:formatCode>General</c:formatCode>
                <c:ptCount val="6"/>
                <c:pt idx="0">
                  <c:v>0.54194493662259779</c:v>
                </c:pt>
                <c:pt idx="1">
                  <c:v>0.57315660351642361</c:v>
                </c:pt>
                <c:pt idx="2">
                  <c:v>0.58753009858707017</c:v>
                </c:pt>
                <c:pt idx="3">
                  <c:v>0.59373722229794201</c:v>
                </c:pt>
                <c:pt idx="4">
                  <c:v>0.5964290581981736</c:v>
                </c:pt>
                <c:pt idx="5">
                  <c:v>0.59685498160010908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('GWm08'!$O$6,'GWm08'!$O$10,'GWm08'!$O$14,'GWm08'!$O$18,'GWm08'!$O$22,'GWm08'!$O$26)</c:f>
              <c:numCache>
                <c:formatCode>General</c:formatCode>
                <c:ptCount val="6"/>
                <c:pt idx="0">
                  <c:v>0.73572304756712559</c:v>
                </c:pt>
                <c:pt idx="1">
                  <c:v>0.85563468265867071</c:v>
                </c:pt>
                <c:pt idx="2">
                  <c:v>0.91097633001680989</c:v>
                </c:pt>
                <c:pt idx="3">
                  <c:v>0.9470492026713917</c:v>
                </c:pt>
                <c:pt idx="4">
                  <c:v>0.97288855572213906</c:v>
                </c:pt>
                <c:pt idx="5">
                  <c:v>0.98146381354777168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341248"/>
        <c:axId val="142218304"/>
      </c:barChart>
      <c:catAx>
        <c:axId val="1483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218304"/>
        <c:crosses val="autoZero"/>
        <c:auto val="1"/>
        <c:lblAlgn val="ctr"/>
        <c:lblOffset val="100"/>
        <c:noMultiLvlLbl val="0"/>
      </c:catAx>
      <c:valAx>
        <c:axId val="1422183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34124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('GWm08'!$D$33,'GWm08'!$D$37,'GWm08'!$D$41,'GWm08'!$D$45,'GWm08'!$D$49,'GWm08'!$D$53)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('GWm08'!$E$33,'GWm08'!$E$37,'GWm08'!$E$41,'GWm08'!$E$45,'GWm08'!$E$49,'GWm08'!$E$53)</c:f>
              <c:numCache>
                <c:formatCode>General</c:formatCode>
                <c:ptCount val="6"/>
                <c:pt idx="0">
                  <c:v>0.90555699999999995</c:v>
                </c:pt>
                <c:pt idx="1">
                  <c:v>0.87083500000000003</c:v>
                </c:pt>
                <c:pt idx="2">
                  <c:v>0.80915999999999999</c:v>
                </c:pt>
                <c:pt idx="3">
                  <c:v>0.79339000000000004</c:v>
                </c:pt>
                <c:pt idx="4">
                  <c:v>0.71789499999999995</c:v>
                </c:pt>
                <c:pt idx="5">
                  <c:v>0.65967900000000002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('GWm08'!$F$33,'GWm08'!$F$37,'GWm08'!$F$41,'GWm08'!$F$45,'GWm08'!$F$49,'GWm08'!$F$53)</c:f>
              <c:numCache>
                <c:formatCode>General</c:formatCode>
                <c:ptCount val="6"/>
                <c:pt idx="0">
                  <c:v>0.85472099999999995</c:v>
                </c:pt>
                <c:pt idx="1">
                  <c:v>0.74116300000000002</c:v>
                </c:pt>
                <c:pt idx="2">
                  <c:v>0.58329500000000001</c:v>
                </c:pt>
                <c:pt idx="3">
                  <c:v>0.41326400000000002</c:v>
                </c:pt>
                <c:pt idx="4">
                  <c:v>0.26184499999999999</c:v>
                </c:pt>
                <c:pt idx="5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('GWm08'!$G$33,'GWm08'!$G$37,'GWm08'!$G$41,'GWm08'!$G$45,'GWm08'!$G$49,'GWm08'!$G$53)</c:f>
              <c:numCache>
                <c:formatCode>General</c:formatCode>
                <c:ptCount val="6"/>
                <c:pt idx="0">
                  <c:v>0.75375700000000001</c:v>
                </c:pt>
                <c:pt idx="1">
                  <c:v>0.68724799999999997</c:v>
                </c:pt>
                <c:pt idx="2">
                  <c:v>0.63861199999999996</c:v>
                </c:pt>
                <c:pt idx="3">
                  <c:v>0.601414</c:v>
                </c:pt>
                <c:pt idx="4">
                  <c:v>0.58730099999999996</c:v>
                </c:pt>
                <c:pt idx="5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342272"/>
        <c:axId val="142220608"/>
      </c:barChart>
      <c:catAx>
        <c:axId val="14834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220608"/>
        <c:crosses val="autoZero"/>
        <c:auto val="1"/>
        <c:lblAlgn val="ctr"/>
        <c:lblOffset val="100"/>
        <c:noMultiLvlLbl val="0"/>
      </c:catAx>
      <c:valAx>
        <c:axId val="1422206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34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U=2.0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('GWm08'!$L$7,'GWm08'!$L$11,'GWm08'!$L$15,'GWm08'!$L$19,'GWm08'!$L$23,'GWm08'!$L$27)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('GWm08'!$M$7,'GWm08'!$M$11,'GWm08'!$M$15,'GWm08'!$M$19,'GWm08'!$M$23,'GWm08'!$M$27)</c:f>
              <c:numCache>
                <c:formatCode>General</c:formatCode>
                <c:ptCount val="6"/>
                <c:pt idx="0">
                  <c:v>0.57633115260551548</c:v>
                </c:pt>
                <c:pt idx="1">
                  <c:v>0.62201853618645231</c:v>
                </c:pt>
                <c:pt idx="2">
                  <c:v>0.6662804961155786</c:v>
                </c:pt>
                <c:pt idx="3">
                  <c:v>0.70330743719049571</c:v>
                </c:pt>
                <c:pt idx="4">
                  <c:v>0.7592624142474218</c:v>
                </c:pt>
                <c:pt idx="5">
                  <c:v>0.81187815183317436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('GWm08'!$N$7,'GWm08'!$N$11,'GWm08'!$N$15,'GWm08'!$N$19,'GWm08'!$N$23,'GWm08'!$N$27)</c:f>
              <c:numCache>
                <c:formatCode>General</c:formatCode>
                <c:ptCount val="6"/>
                <c:pt idx="0">
                  <c:v>0.53937974194720828</c:v>
                </c:pt>
                <c:pt idx="1">
                  <c:v>0.56850551996728915</c:v>
                </c:pt>
                <c:pt idx="2">
                  <c:v>0.58302098950524739</c:v>
                </c:pt>
                <c:pt idx="3">
                  <c:v>0.59148834673572304</c:v>
                </c:pt>
                <c:pt idx="4">
                  <c:v>0.59647449002771347</c:v>
                </c:pt>
                <c:pt idx="5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('GWm08'!$O$7,'GWm08'!$O$11,'GWm08'!$O$15,'GWm08'!$O$19,'GWm08'!$O$23,'GWm08'!$O$27)</c:f>
              <c:numCache>
                <c:formatCode>General</c:formatCode>
                <c:ptCount val="6"/>
                <c:pt idx="0">
                  <c:v>0.67951819544773073</c:v>
                </c:pt>
                <c:pt idx="1">
                  <c:v>0.77903093907591658</c:v>
                </c:pt>
                <c:pt idx="2">
                  <c:v>0.85008064149743312</c:v>
                </c:pt>
                <c:pt idx="3">
                  <c:v>0.9027304529553406</c:v>
                </c:pt>
                <c:pt idx="4">
                  <c:v>0.9518309027304529</c:v>
                </c:pt>
                <c:pt idx="5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344320"/>
        <c:axId val="148629760"/>
      </c:barChart>
      <c:catAx>
        <c:axId val="14834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629760"/>
        <c:crosses val="autoZero"/>
        <c:auto val="1"/>
        <c:lblAlgn val="ctr"/>
        <c:lblOffset val="100"/>
        <c:noMultiLvlLbl val="0"/>
      </c:catAx>
      <c:valAx>
        <c:axId val="1486297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34432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0.98357300000000003</c:v>
                </c:pt>
                <c:pt idx="2">
                  <c:v>0.89020699999999997</c:v>
                </c:pt>
                <c:pt idx="3">
                  <c:v>0.71789499999999995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'GWm08'!$F$46:$F$49</c:f>
              <c:numCache>
                <c:formatCode>General</c:formatCode>
                <c:ptCount val="4"/>
                <c:pt idx="0">
                  <c:v>0.238065</c:v>
                </c:pt>
                <c:pt idx="1">
                  <c:v>0.25396299999999999</c:v>
                </c:pt>
                <c:pt idx="2">
                  <c:v>0.264623</c:v>
                </c:pt>
                <c:pt idx="3">
                  <c:v>0.26184499999999999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0.83757999999999999</c:v>
                </c:pt>
                <c:pt idx="2">
                  <c:v>0.68126799999999998</c:v>
                </c:pt>
                <c:pt idx="3">
                  <c:v>0.58730099999999996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343296"/>
        <c:axId val="148632640"/>
      </c:barChart>
      <c:catAx>
        <c:axId val="14834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632640"/>
        <c:crosses val="autoZero"/>
        <c:auto val="1"/>
        <c:lblAlgn val="ctr"/>
        <c:lblOffset val="100"/>
        <c:noMultiLvlLbl val="0"/>
      </c:catAx>
      <c:valAx>
        <c:axId val="1486326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34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'GWm08'!$L$20:$L$23</c:f>
              <c:numCache>
                <c:formatCode>General</c:formatCode>
                <c:ptCount val="4"/>
                <c:pt idx="0">
                  <c:v>0.69574303757212308</c:v>
                </c:pt>
                <c:pt idx="1">
                  <c:v>0.9900390713734043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'GWm08'!$M$20:$M$23</c:f>
              <c:numCache>
                <c:formatCode>General</c:formatCode>
                <c:ptCount val="4"/>
                <c:pt idx="0">
                  <c:v>0.65664326927445371</c:v>
                </c:pt>
                <c:pt idx="1">
                  <c:v>0.81333197037844718</c:v>
                </c:pt>
                <c:pt idx="2">
                  <c:v>0.80979396665303716</c:v>
                </c:pt>
                <c:pt idx="3">
                  <c:v>0.7592624142474218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'GWm08'!$N$20:$N$23</c:f>
              <c:numCache>
                <c:formatCode>General</c:formatCode>
                <c:ptCount val="4"/>
                <c:pt idx="0">
                  <c:v>0.59757621189405297</c:v>
                </c:pt>
                <c:pt idx="1">
                  <c:v>0.59669597019671983</c:v>
                </c:pt>
                <c:pt idx="2">
                  <c:v>0.5964290581981736</c:v>
                </c:pt>
                <c:pt idx="3">
                  <c:v>0.59647449002771347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'GWm08'!$O$20:$O$23</c:f>
              <c:numCache>
                <c:formatCode>General</c:formatCode>
                <c:ptCount val="4"/>
                <c:pt idx="0">
                  <c:v>0.68573667711598751</c:v>
                </c:pt>
                <c:pt idx="1">
                  <c:v>0.8937576666212349</c:v>
                </c:pt>
                <c:pt idx="2">
                  <c:v>0.97288855572213906</c:v>
                </c:pt>
                <c:pt idx="3">
                  <c:v>0.9518309027304529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661248"/>
        <c:axId val="148634944"/>
      </c:barChart>
      <c:catAx>
        <c:axId val="14866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634944"/>
        <c:crosses val="autoZero"/>
        <c:auto val="1"/>
        <c:lblAlgn val="ctr"/>
        <c:lblOffset val="100"/>
        <c:noMultiLvlLbl val="0"/>
      </c:catAx>
      <c:valAx>
        <c:axId val="1486349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66124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0.98573200000000005</c:v>
                </c:pt>
                <c:pt idx="2">
                  <c:v>0.84439900000000001</c:v>
                </c:pt>
                <c:pt idx="3">
                  <c:v>0.65967900000000002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'GWm08'!$F$50:$F$53</c:f>
              <c:numCache>
                <c:formatCode>General</c:formatCode>
                <c:ptCount val="4"/>
                <c:pt idx="0">
                  <c:v>0.13573299999999999</c:v>
                </c:pt>
                <c:pt idx="1">
                  <c:v>0.14679600000000001</c:v>
                </c:pt>
                <c:pt idx="2">
                  <c:v>0.13039400000000001</c:v>
                </c:pt>
                <c:pt idx="3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0.69224699999999995</c:v>
                </c:pt>
                <c:pt idx="3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661760"/>
        <c:axId val="148632064"/>
      </c:barChart>
      <c:catAx>
        <c:axId val="14866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632064"/>
        <c:crosses val="autoZero"/>
        <c:auto val="1"/>
        <c:lblAlgn val="ctr"/>
        <c:lblOffset val="100"/>
        <c:noMultiLvlLbl val="0"/>
      </c:catAx>
      <c:valAx>
        <c:axId val="1486320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66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'GWm05'!$L$8:$L$11</c:f>
              <c:numCache>
                <c:formatCode>General</c:formatCode>
                <c:ptCount val="4"/>
                <c:pt idx="0">
                  <c:v>0.69936054699922767</c:v>
                </c:pt>
                <c:pt idx="1">
                  <c:v>0.99450274862568722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'GWm05'!$M$8:$M$11</c:f>
              <c:numCache>
                <c:formatCode>General</c:formatCode>
                <c:ptCount val="4"/>
                <c:pt idx="0">
                  <c:v>0.62389259915496798</c:v>
                </c:pt>
                <c:pt idx="1">
                  <c:v>0.66771159874608155</c:v>
                </c:pt>
                <c:pt idx="2">
                  <c:v>0.64214483667257283</c:v>
                </c:pt>
                <c:pt idx="3">
                  <c:v>0.62627209122711369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'GWm05'!$N$8:$N$11</c:f>
              <c:numCache>
                <c:formatCode>General</c:formatCode>
                <c:ptCount val="4"/>
                <c:pt idx="0">
                  <c:v>0.57064649493435105</c:v>
                </c:pt>
                <c:pt idx="1">
                  <c:v>0.56865317341329336</c:v>
                </c:pt>
                <c:pt idx="2">
                  <c:v>0.57315660351642361</c:v>
                </c:pt>
                <c:pt idx="3">
                  <c:v>0.56850551996728915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'GWm05'!$O$8:$O$11</c:f>
              <c:numCache>
                <c:formatCode>General</c:formatCode>
                <c:ptCount val="4"/>
                <c:pt idx="0">
                  <c:v>0.68314138385352774</c:v>
                </c:pt>
                <c:pt idx="1">
                  <c:v>0.82629139975466814</c:v>
                </c:pt>
                <c:pt idx="2">
                  <c:v>0.85563468265867071</c:v>
                </c:pt>
                <c:pt idx="3">
                  <c:v>0.77903093907591658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97920"/>
        <c:axId val="142374528"/>
      </c:barChart>
      <c:catAx>
        <c:axId val="1420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374528"/>
        <c:crosses val="autoZero"/>
        <c:auto val="1"/>
        <c:lblAlgn val="ctr"/>
        <c:lblOffset val="100"/>
        <c:noMultiLvlLbl val="0"/>
      </c:catAx>
      <c:valAx>
        <c:axId val="1423745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09792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'GWm08'!$L$24:$L$27</c:f>
              <c:numCache>
                <c:formatCode>General</c:formatCode>
                <c:ptCount val="4"/>
                <c:pt idx="0">
                  <c:v>0.69500477034210173</c:v>
                </c:pt>
                <c:pt idx="1">
                  <c:v>0.98825587206396803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'GWm08'!$M$24:$M$27</c:f>
              <c:numCache>
                <c:formatCode>General</c:formatCode>
                <c:ptCount val="4"/>
                <c:pt idx="0">
                  <c:v>0.65475216936986058</c:v>
                </c:pt>
                <c:pt idx="1">
                  <c:v>0.84914361001317529</c:v>
                </c:pt>
                <c:pt idx="2">
                  <c:v>0.88510858207260013</c:v>
                </c:pt>
                <c:pt idx="3">
                  <c:v>0.81187815183317436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'GWm08'!$N$24:$N$27</c:f>
              <c:numCache>
                <c:formatCode>General</c:formatCode>
                <c:ptCount val="4"/>
                <c:pt idx="0">
                  <c:v>0.59704238789696062</c:v>
                </c:pt>
                <c:pt idx="1">
                  <c:v>0.59700831402480581</c:v>
                </c:pt>
                <c:pt idx="2">
                  <c:v>0.59685498160010908</c:v>
                </c:pt>
                <c:pt idx="3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'GWm08'!$O$24:$O$27</c:f>
              <c:numCache>
                <c:formatCode>General</c:formatCode>
                <c:ptCount val="4"/>
                <c:pt idx="0">
                  <c:v>0.68297669347144607</c:v>
                </c:pt>
                <c:pt idx="1">
                  <c:v>0.89249693335150604</c:v>
                </c:pt>
                <c:pt idx="2">
                  <c:v>0.98146381354777168</c:v>
                </c:pt>
                <c:pt idx="3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662784"/>
        <c:axId val="149122432"/>
      </c:barChart>
      <c:catAx>
        <c:axId val="14866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122432"/>
        <c:crosses val="autoZero"/>
        <c:auto val="1"/>
        <c:lblAlgn val="ctr"/>
        <c:lblOffset val="100"/>
        <c:noMultiLvlLbl val="0"/>
      </c:catAx>
      <c:valAx>
        <c:axId val="1491224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66278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GWBW05!$E$42:$E$45</c:f>
              <c:numCache>
                <c:formatCode>General</c:formatCode>
                <c:ptCount val="4"/>
                <c:pt idx="0">
                  <c:v>1</c:v>
                </c:pt>
                <c:pt idx="1">
                  <c:v>0.89549299999999998</c:v>
                </c:pt>
                <c:pt idx="2">
                  <c:v>0.69629399999999997</c:v>
                </c:pt>
                <c:pt idx="3">
                  <c:v>0.57765999999999995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GWBW05!$F$42:$F$45</c:f>
              <c:numCache>
                <c:formatCode>General</c:formatCode>
                <c:ptCount val="4"/>
                <c:pt idx="0">
                  <c:v>7.0697399999999994E-2</c:v>
                </c:pt>
                <c:pt idx="1">
                  <c:v>8.62845E-2</c:v>
                </c:pt>
                <c:pt idx="2">
                  <c:v>7.8638299999999994E-2</c:v>
                </c:pt>
                <c:pt idx="3">
                  <c:v>0.101857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0.83160299999999998</c:v>
                </c:pt>
                <c:pt idx="2">
                  <c:v>0.62453899999999996</c:v>
                </c:pt>
                <c:pt idx="3">
                  <c:v>0.476294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87744"/>
        <c:axId val="149124160"/>
      </c:barChart>
      <c:catAx>
        <c:axId val="14908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124160"/>
        <c:crosses val="autoZero"/>
        <c:auto val="1"/>
        <c:lblAlgn val="ctr"/>
        <c:lblOffset val="100"/>
        <c:noMultiLvlLbl val="0"/>
      </c:catAx>
      <c:valAx>
        <c:axId val="1491241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08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GWBW05!$L$16:$L$19</c:f>
              <c:numCache>
                <c:formatCode>General</c:formatCode>
                <c:ptCount val="4"/>
                <c:pt idx="0">
                  <c:v>0.69651537867429925</c:v>
                </c:pt>
                <c:pt idx="1">
                  <c:v>0.99179387578937805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GWBW05!$M$16:$M$19</c:f>
              <c:numCache>
                <c:formatCode>General</c:formatCode>
                <c:ptCount val="4"/>
                <c:pt idx="0">
                  <c:v>0.65197514878924179</c:v>
                </c:pt>
                <c:pt idx="1">
                  <c:v>0.72699445731679613</c:v>
                </c:pt>
                <c:pt idx="2">
                  <c:v>0.70201830902730455</c:v>
                </c:pt>
                <c:pt idx="3">
                  <c:v>0.69102380627867888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GWBW05!$N$16:$N$19</c:f>
              <c:numCache>
                <c:formatCode>General</c:formatCode>
                <c:ptCount val="4"/>
                <c:pt idx="0">
                  <c:v>0.56106832947162788</c:v>
                </c:pt>
                <c:pt idx="1">
                  <c:v>0.56221150788242247</c:v>
                </c:pt>
                <c:pt idx="2">
                  <c:v>0.5625283948934624</c:v>
                </c:pt>
                <c:pt idx="3">
                  <c:v>0.56276691199854623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GWBW05!$O$16:$O$19</c:f>
              <c:numCache>
                <c:formatCode>General</c:formatCode>
                <c:ptCount val="4"/>
                <c:pt idx="0">
                  <c:v>0.68837740220798693</c:v>
                </c:pt>
                <c:pt idx="1">
                  <c:v>0.88255872063968011</c:v>
                </c:pt>
                <c:pt idx="2">
                  <c:v>0.93452137567579852</c:v>
                </c:pt>
                <c:pt idx="3">
                  <c:v>0.8547090091317977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89280"/>
        <c:axId val="149126464"/>
      </c:barChart>
      <c:catAx>
        <c:axId val="14908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126464"/>
        <c:crosses val="autoZero"/>
        <c:auto val="1"/>
        <c:lblAlgn val="ctr"/>
        <c:lblOffset val="100"/>
        <c:noMultiLvlLbl val="0"/>
      </c:catAx>
      <c:valAx>
        <c:axId val="1491264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08928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GWBW05!$E$30:$E$33</c:f>
              <c:numCache>
                <c:formatCode>General</c:formatCode>
                <c:ptCount val="4"/>
                <c:pt idx="0">
                  <c:v>0.99779200000000001</c:v>
                </c:pt>
                <c:pt idx="1">
                  <c:v>0.815164</c:v>
                </c:pt>
                <c:pt idx="2">
                  <c:v>0.65713299999999997</c:v>
                </c:pt>
                <c:pt idx="3">
                  <c:v>0.55700099999999997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GWBW05!$F$30:$F$33</c:f>
              <c:numCache>
                <c:formatCode>General</c:formatCode>
                <c:ptCount val="4"/>
                <c:pt idx="0">
                  <c:v>0.30645600000000001</c:v>
                </c:pt>
                <c:pt idx="1">
                  <c:v>0.33619500000000002</c:v>
                </c:pt>
                <c:pt idx="2">
                  <c:v>0.40521000000000001</c:v>
                </c:pt>
                <c:pt idx="3">
                  <c:v>0.39564899999999997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GWBW05!$G$30:$G$33</c:f>
              <c:numCache>
                <c:formatCode>General</c:formatCode>
                <c:ptCount val="4"/>
                <c:pt idx="0">
                  <c:v>0.96003499999999997</c:v>
                </c:pt>
                <c:pt idx="1">
                  <c:v>0.83403799999999995</c:v>
                </c:pt>
                <c:pt idx="2">
                  <c:v>0.63977300000000004</c:v>
                </c:pt>
                <c:pt idx="3">
                  <c:v>0.53449100000000005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89792"/>
        <c:axId val="149014208"/>
      </c:barChart>
      <c:catAx>
        <c:axId val="14908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014208"/>
        <c:crosses val="autoZero"/>
        <c:auto val="1"/>
        <c:lblAlgn val="ctr"/>
        <c:lblOffset val="100"/>
        <c:noMultiLvlLbl val="0"/>
      </c:catAx>
      <c:valAx>
        <c:axId val="1490142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08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GWBW05!$L$4:$L$7</c:f>
              <c:numCache>
                <c:formatCode>General</c:formatCode>
                <c:ptCount val="4"/>
                <c:pt idx="0">
                  <c:v>0.70017264095225118</c:v>
                </c:pt>
                <c:pt idx="1">
                  <c:v>0.99559879151333419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GWBW05!$M$4:$M$7</c:f>
              <c:numCache>
                <c:formatCode>General</c:formatCode>
                <c:ptCount val="4"/>
                <c:pt idx="0">
                  <c:v>0.59684362364272414</c:v>
                </c:pt>
                <c:pt idx="1">
                  <c:v>0.60075076098314484</c:v>
                </c:pt>
                <c:pt idx="2">
                  <c:v>0.56180091772295671</c:v>
                </c:pt>
                <c:pt idx="3">
                  <c:v>0.53209247648902824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GWBW05!$N$4:$N$7</c:f>
              <c:numCache>
                <c:formatCode>General</c:formatCode>
                <c:ptCount val="4"/>
                <c:pt idx="0">
                  <c:v>0.5482162327926946</c:v>
                </c:pt>
                <c:pt idx="1">
                  <c:v>0.54955647176411804</c:v>
                </c:pt>
                <c:pt idx="2">
                  <c:v>0.54603948025987015</c:v>
                </c:pt>
                <c:pt idx="3">
                  <c:v>0.5442210712825406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GWBW05!$O$4:$O$7</c:f>
              <c:numCache>
                <c:formatCode>General</c:formatCode>
                <c:ptCount val="4"/>
                <c:pt idx="0">
                  <c:v>0.67579278542546906</c:v>
                </c:pt>
                <c:pt idx="1">
                  <c:v>0.78308005088364918</c:v>
                </c:pt>
                <c:pt idx="2">
                  <c:v>0.72778383535504976</c:v>
                </c:pt>
                <c:pt idx="3">
                  <c:v>0.66018127299986373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508608"/>
        <c:axId val="149016512"/>
      </c:barChart>
      <c:catAx>
        <c:axId val="14950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016512"/>
        <c:crosses val="autoZero"/>
        <c:auto val="1"/>
        <c:lblAlgn val="ctr"/>
        <c:lblOffset val="100"/>
        <c:noMultiLvlLbl val="0"/>
      </c:catAx>
      <c:valAx>
        <c:axId val="1490165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50860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GWBW05!$E$34:$E$37</c:f>
              <c:numCache>
                <c:formatCode>General</c:formatCode>
                <c:ptCount val="4"/>
                <c:pt idx="0">
                  <c:v>1</c:v>
                </c:pt>
                <c:pt idx="1">
                  <c:v>0.85011400000000004</c:v>
                </c:pt>
                <c:pt idx="2">
                  <c:v>0.65047200000000005</c:v>
                </c:pt>
                <c:pt idx="3">
                  <c:v>0.54821200000000003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GWBW05!$F$34:$F$37</c:f>
              <c:numCache>
                <c:formatCode>General</c:formatCode>
                <c:ptCount val="4"/>
                <c:pt idx="0">
                  <c:v>0.21273</c:v>
                </c:pt>
                <c:pt idx="1">
                  <c:v>0.23507800000000001</c:v>
                </c:pt>
                <c:pt idx="2">
                  <c:v>0.20966399999999999</c:v>
                </c:pt>
                <c:pt idx="3">
                  <c:v>0.25306499999999998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GWBW05!$G$34:$G$37</c:f>
              <c:numCache>
                <c:formatCode>General</c:formatCode>
                <c:ptCount val="4"/>
                <c:pt idx="0">
                  <c:v>0.96089400000000003</c:v>
                </c:pt>
                <c:pt idx="1">
                  <c:v>0.82792900000000003</c:v>
                </c:pt>
                <c:pt idx="2">
                  <c:v>0.60659799999999997</c:v>
                </c:pt>
                <c:pt idx="3">
                  <c:v>0.48940899999999998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509632"/>
        <c:axId val="149018816"/>
      </c:barChart>
      <c:catAx>
        <c:axId val="1495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018816"/>
        <c:crosses val="autoZero"/>
        <c:auto val="1"/>
        <c:lblAlgn val="ctr"/>
        <c:lblOffset val="100"/>
        <c:noMultiLvlLbl val="0"/>
      </c:catAx>
      <c:valAx>
        <c:axId val="1490188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50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GWBW05!$L$8:$L$11</c:f>
              <c:numCache>
                <c:formatCode>General</c:formatCode>
                <c:ptCount val="4"/>
                <c:pt idx="0">
                  <c:v>0.69936054699922767</c:v>
                </c:pt>
                <c:pt idx="1">
                  <c:v>0.99450274862568722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GWBW05!$M$8:$M$11</c:f>
              <c:numCache>
                <c:formatCode>General</c:formatCode>
                <c:ptCount val="4"/>
                <c:pt idx="0">
                  <c:v>0.62397778383535507</c:v>
                </c:pt>
                <c:pt idx="1">
                  <c:v>0.65409908682022622</c:v>
                </c:pt>
                <c:pt idx="2">
                  <c:v>0.60389691517877431</c:v>
                </c:pt>
                <c:pt idx="3">
                  <c:v>0.59666757530325754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GWBW05!$N$8:$N$11</c:f>
              <c:numCache>
                <c:formatCode>General</c:formatCode>
                <c:ptCount val="4"/>
                <c:pt idx="0">
                  <c:v>0.55545409113624999</c:v>
                </c:pt>
                <c:pt idx="1">
                  <c:v>0.55715494525464537</c:v>
                </c:pt>
                <c:pt idx="2">
                  <c:v>0.55790059515696699</c:v>
                </c:pt>
                <c:pt idx="3">
                  <c:v>0.55656319567488988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GWBW05!$O$8:$O$11</c:f>
              <c:numCache>
                <c:formatCode>General</c:formatCode>
                <c:ptCount val="4"/>
                <c:pt idx="0">
                  <c:v>0.68356730725546322</c:v>
                </c:pt>
                <c:pt idx="1">
                  <c:v>0.827841760937713</c:v>
                </c:pt>
                <c:pt idx="2">
                  <c:v>0.8355708509381673</c:v>
                </c:pt>
                <c:pt idx="3">
                  <c:v>0.72368929171777752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510656"/>
        <c:axId val="149019968"/>
      </c:barChart>
      <c:catAx>
        <c:axId val="1495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019968"/>
        <c:crosses val="autoZero"/>
        <c:auto val="1"/>
        <c:lblAlgn val="ctr"/>
        <c:lblOffset val="100"/>
        <c:noMultiLvlLbl val="0"/>
      </c:catAx>
      <c:valAx>
        <c:axId val="1490199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51065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GWBW05!$E$38:$E$41</c:f>
              <c:numCache>
                <c:formatCode>General</c:formatCode>
                <c:ptCount val="4"/>
                <c:pt idx="0">
                  <c:v>1</c:v>
                </c:pt>
                <c:pt idx="1">
                  <c:v>0.86643899999999996</c:v>
                </c:pt>
                <c:pt idx="2">
                  <c:v>0.66820100000000004</c:v>
                </c:pt>
                <c:pt idx="3">
                  <c:v>0.54386000000000001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GWBW05!$F$38:$F$41</c:f>
              <c:numCache>
                <c:formatCode>General</c:formatCode>
                <c:ptCount val="4"/>
                <c:pt idx="0">
                  <c:v>0.11144900000000001</c:v>
                </c:pt>
                <c:pt idx="1">
                  <c:v>0.12800400000000001</c:v>
                </c:pt>
                <c:pt idx="2">
                  <c:v>0.127942</c:v>
                </c:pt>
                <c:pt idx="3">
                  <c:v>0.16869400000000001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0.82882199999999995</c:v>
                </c:pt>
                <c:pt idx="2">
                  <c:v>0.59402600000000005</c:v>
                </c:pt>
                <c:pt idx="3">
                  <c:v>0.48114400000000002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511680"/>
        <c:axId val="149718720"/>
      </c:barChart>
      <c:catAx>
        <c:axId val="1495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718720"/>
        <c:crosses val="autoZero"/>
        <c:auto val="1"/>
        <c:lblAlgn val="ctr"/>
        <c:lblOffset val="100"/>
        <c:noMultiLvlLbl val="0"/>
      </c:catAx>
      <c:valAx>
        <c:axId val="1497187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51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GWBW05!$L$12:$L$15</c:f>
              <c:numCache>
                <c:formatCode>General</c:formatCode>
                <c:ptCount val="4"/>
                <c:pt idx="0">
                  <c:v>0.6978612966244151</c:v>
                </c:pt>
                <c:pt idx="1">
                  <c:v>0.99361682794966166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GWBW05!$M$12:$M$15</c:f>
              <c:numCache>
                <c:formatCode>General</c:formatCode>
                <c:ptCount val="4"/>
                <c:pt idx="0">
                  <c:v>0.64587024669483439</c:v>
                </c:pt>
                <c:pt idx="1">
                  <c:v>0.6866907455363227</c:v>
                </c:pt>
                <c:pt idx="2">
                  <c:v>0.67245922493298815</c:v>
                </c:pt>
                <c:pt idx="3">
                  <c:v>0.64545000227159155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GWBW05!$N$12:$N$15</c:f>
              <c:numCache>
                <c:formatCode>General</c:formatCode>
                <c:ptCount val="4"/>
                <c:pt idx="0">
                  <c:v>0.55972127572577357</c:v>
                </c:pt>
                <c:pt idx="1">
                  <c:v>0.56046749352596426</c:v>
                </c:pt>
                <c:pt idx="2">
                  <c:v>0.56105640361637366</c:v>
                </c:pt>
                <c:pt idx="3">
                  <c:v>0.56038969151787754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GWBW05!$O$12:$O$15</c:f>
              <c:numCache>
                <c:formatCode>General</c:formatCode>
                <c:ptCount val="4"/>
                <c:pt idx="0">
                  <c:v>0.69121121257553042</c:v>
                </c:pt>
                <c:pt idx="1">
                  <c:v>0.86580573349688794</c:v>
                </c:pt>
                <c:pt idx="2">
                  <c:v>0.89289446185997912</c:v>
                </c:pt>
                <c:pt idx="3">
                  <c:v>0.79547158239062288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147584"/>
        <c:axId val="149721024"/>
      </c:barChart>
      <c:catAx>
        <c:axId val="15014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721024"/>
        <c:crosses val="autoZero"/>
        <c:auto val="1"/>
        <c:lblAlgn val="ctr"/>
        <c:lblOffset val="100"/>
        <c:noMultiLvlLbl val="0"/>
      </c:catAx>
      <c:valAx>
        <c:axId val="1497210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14758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(GWBW05!$D$30,GWBW05!$D$34,GWBW05!$D$38,GWBW05!$D$42,GWBW05!$D$46,GWBW05!$D$50)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(GWBW05!$E$30,GWBW05!$E$34,GWBW05!$E$38,GWBW05!$E$42,GWBW05!$E$46,GWBW05!$E$50)</c:f>
              <c:numCache>
                <c:formatCode>General</c:formatCode>
                <c:ptCount val="6"/>
                <c:pt idx="0">
                  <c:v>0.99779200000000001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(GWBW05!$F$30,GWBW05!$F$34,GWBW05!$F$38,GWBW05!$F$42,GWBW05!$F$46,GWBW05!$F$50)</c:f>
              <c:numCache>
                <c:formatCode>General</c:formatCode>
                <c:ptCount val="6"/>
                <c:pt idx="0">
                  <c:v>0.30645600000000001</c:v>
                </c:pt>
                <c:pt idx="1">
                  <c:v>0.21273</c:v>
                </c:pt>
                <c:pt idx="2">
                  <c:v>0.11144900000000001</c:v>
                </c:pt>
                <c:pt idx="3">
                  <c:v>7.0697399999999994E-2</c:v>
                </c:pt>
                <c:pt idx="4">
                  <c:v>4.0025100000000001E-2</c:v>
                </c:pt>
                <c:pt idx="5">
                  <c:v>2.34684E-2</c:v>
                </c:pt>
              </c:numCache>
            </c:numRef>
          </c:val>
        </c:ser>
        <c:ser>
          <c:idx val="2"/>
          <c:order val="3"/>
          <c:tx>
            <c:strRef>
              <c:f>GWBW05!$G$3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(GWBW05!$G$30,GWBW05!$G$34,GWBW05!$G$38,GWBW05!$G$42,GWBW05!$G$46,GWBW05!$G$50)</c:f>
              <c:numCache>
                <c:formatCode>General</c:formatCode>
                <c:ptCount val="6"/>
                <c:pt idx="0">
                  <c:v>0.96003499999999997</c:v>
                </c:pt>
                <c:pt idx="1">
                  <c:v>0.96089400000000003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148608"/>
        <c:axId val="149722752"/>
      </c:barChart>
      <c:catAx>
        <c:axId val="15014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722752"/>
        <c:crosses val="autoZero"/>
        <c:auto val="1"/>
        <c:lblAlgn val="ctr"/>
        <c:lblOffset val="100"/>
        <c:noMultiLvlLbl val="0"/>
      </c:catAx>
      <c:valAx>
        <c:axId val="1497227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14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0.98239500000000002</c:v>
                </c:pt>
                <c:pt idx="2">
                  <c:v>0.93271400000000004</c:v>
                </c:pt>
                <c:pt idx="3">
                  <c:v>0.80541200000000002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'GWm05'!$F$38:$F$41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93568"/>
        <c:axId val="142508032"/>
      </c:barChart>
      <c:catAx>
        <c:axId val="14129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508032"/>
        <c:crosses val="autoZero"/>
        <c:auto val="1"/>
        <c:lblAlgn val="ctr"/>
        <c:lblOffset val="100"/>
        <c:noMultiLvlLbl val="0"/>
      </c:catAx>
      <c:valAx>
        <c:axId val="1425080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29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(GWBW05!$L$4,GWBW05!$L$8,GWBW05!$L$12,GWBW05!$L$16,GWBW05!$L$20,GWBW05!$L$24)</c:f>
              <c:numCache>
                <c:formatCode>General</c:formatCode>
                <c:ptCount val="6"/>
                <c:pt idx="0">
                  <c:v>0.70017264095225118</c:v>
                </c:pt>
                <c:pt idx="1">
                  <c:v>0.69936054699922767</c:v>
                </c:pt>
                <c:pt idx="2">
                  <c:v>0.6978612966244151</c:v>
                </c:pt>
                <c:pt idx="3">
                  <c:v>0.69651537867429925</c:v>
                </c:pt>
                <c:pt idx="4">
                  <c:v>0.69574303757212308</c:v>
                </c:pt>
                <c:pt idx="5">
                  <c:v>0.69500477034210173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(GWBW05!$M$4,GWBW05!$M$8,GWBW05!$M$12,GWBW05!$M$16,GWBW05!$M$20,GWBW05!$M$24)</c:f>
              <c:numCache>
                <c:formatCode>General</c:formatCode>
                <c:ptCount val="6"/>
                <c:pt idx="0">
                  <c:v>0.59684362364272414</c:v>
                </c:pt>
                <c:pt idx="1">
                  <c:v>0.62397778383535507</c:v>
                </c:pt>
                <c:pt idx="2">
                  <c:v>0.64587024669483439</c:v>
                </c:pt>
                <c:pt idx="3">
                  <c:v>0.65197514878924179</c:v>
                </c:pt>
                <c:pt idx="4">
                  <c:v>0.65798918722456956</c:v>
                </c:pt>
                <c:pt idx="5">
                  <c:v>0.65677956476307309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(GWBW05!$N$4,GWBW05!$N$8,GWBW05!$N$12,GWBW05!$N$16,GWBW05!$N$20,GWBW05!$N$24)</c:f>
              <c:numCache>
                <c:formatCode>General</c:formatCode>
                <c:ptCount val="6"/>
                <c:pt idx="0">
                  <c:v>0.5482162327926946</c:v>
                </c:pt>
                <c:pt idx="1">
                  <c:v>0.55545409113624999</c:v>
                </c:pt>
                <c:pt idx="2">
                  <c:v>0.55972127572577357</c:v>
                </c:pt>
                <c:pt idx="3">
                  <c:v>0.56106832947162788</c:v>
                </c:pt>
                <c:pt idx="4">
                  <c:v>0.56100926809322615</c:v>
                </c:pt>
                <c:pt idx="5">
                  <c:v>0.56199286720276231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(GWBW05!$O$4,GWBW05!$O$8,GWBW05!$O$12,GWBW05!$O$16,GWBW05!$O$20,GWBW05!$O$24)</c:f>
              <c:numCache>
                <c:formatCode>General</c:formatCode>
                <c:ptCount val="6"/>
                <c:pt idx="0">
                  <c:v>0.67579278542546906</c:v>
                </c:pt>
                <c:pt idx="1">
                  <c:v>0.68356730725546322</c:v>
                </c:pt>
                <c:pt idx="2">
                  <c:v>0.69121121257553042</c:v>
                </c:pt>
                <c:pt idx="3">
                  <c:v>0.68837740220798693</c:v>
                </c:pt>
                <c:pt idx="4">
                  <c:v>0.68573667711598751</c:v>
                </c:pt>
                <c:pt idx="5">
                  <c:v>0.68297669347144607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991424"/>
        <c:axId val="150069248"/>
      </c:barChart>
      <c:catAx>
        <c:axId val="14999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069248"/>
        <c:crosses val="autoZero"/>
        <c:auto val="1"/>
        <c:lblAlgn val="ctr"/>
        <c:lblOffset val="100"/>
        <c:noMultiLvlLbl val="0"/>
      </c:catAx>
      <c:valAx>
        <c:axId val="1500692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99142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(GWBW05!$D$31,GWBW05!$D$35,GWBW05!$D$39,GWBW05!$D$43,GWBW05!$D$47,GWBW05!$D$51)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(GWBW05!$E$31,GWBW05!$E$35,GWBW05!$E$39,GWBW05!$E$43,GWBW05!$E$47,GWBW05!$E$51)</c:f>
              <c:numCache>
                <c:formatCode>General</c:formatCode>
                <c:ptCount val="6"/>
                <c:pt idx="0">
                  <c:v>0.815164</c:v>
                </c:pt>
                <c:pt idx="1">
                  <c:v>0.85011400000000004</c:v>
                </c:pt>
                <c:pt idx="2">
                  <c:v>0.86643899999999996</c:v>
                </c:pt>
                <c:pt idx="3">
                  <c:v>0.89549299999999998</c:v>
                </c:pt>
                <c:pt idx="4">
                  <c:v>0.96891400000000005</c:v>
                </c:pt>
                <c:pt idx="5">
                  <c:v>0.98607400000000001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(GWBW05!$F$31,GWBW05!$F$35,GWBW05!$F$39,GWBW05!$F$43,GWBW05!$F$47,GWBW05!$F$51)</c:f>
              <c:numCache>
                <c:formatCode>General</c:formatCode>
                <c:ptCount val="6"/>
                <c:pt idx="0">
                  <c:v>0.33619500000000002</c:v>
                </c:pt>
                <c:pt idx="1">
                  <c:v>0.23507800000000001</c:v>
                </c:pt>
                <c:pt idx="2">
                  <c:v>0.12800400000000001</c:v>
                </c:pt>
                <c:pt idx="3">
                  <c:v>8.62845E-2</c:v>
                </c:pt>
                <c:pt idx="4">
                  <c:v>4.5525500000000003E-2</c:v>
                </c:pt>
                <c:pt idx="5">
                  <c:v>2.7285E-2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(GWBW05!$G$31,GWBW05!$G$35,GWBW05!$G$39,GWBW05!$G$43,GWBW05!$G$47,GWBW05!$G$51)</c:f>
              <c:numCache>
                <c:formatCode>General</c:formatCode>
                <c:ptCount val="6"/>
                <c:pt idx="0">
                  <c:v>0.83403799999999995</c:v>
                </c:pt>
                <c:pt idx="1">
                  <c:v>0.82792900000000003</c:v>
                </c:pt>
                <c:pt idx="2">
                  <c:v>0.82882199999999995</c:v>
                </c:pt>
                <c:pt idx="3">
                  <c:v>0.83160299999999998</c:v>
                </c:pt>
                <c:pt idx="4">
                  <c:v>0.83447700000000002</c:v>
                </c:pt>
                <c:pt idx="5">
                  <c:v>0.82596899999999995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991936"/>
        <c:axId val="150071552"/>
      </c:barChart>
      <c:catAx>
        <c:axId val="1499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071552"/>
        <c:crosses val="autoZero"/>
        <c:auto val="1"/>
        <c:lblAlgn val="ctr"/>
        <c:lblOffset val="100"/>
        <c:noMultiLvlLbl val="0"/>
      </c:catAx>
      <c:valAx>
        <c:axId val="1500715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99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(GWBW05!$L$5,GWBW05!$L$9,GWBW05!$L$13,GWBW05!$L$17,GWBW05!$L$21,GWBW05!$L$25)</c:f>
              <c:numCache>
                <c:formatCode>General</c:formatCode>
                <c:ptCount val="6"/>
                <c:pt idx="0">
                  <c:v>0.99559879151333419</c:v>
                </c:pt>
                <c:pt idx="1">
                  <c:v>0.99450274862568722</c:v>
                </c:pt>
                <c:pt idx="2">
                  <c:v>0.99361682794966166</c:v>
                </c:pt>
                <c:pt idx="3">
                  <c:v>0.99179387578937805</c:v>
                </c:pt>
                <c:pt idx="4">
                  <c:v>0.9900390713734043</c:v>
                </c:pt>
                <c:pt idx="5">
                  <c:v>0.98825587206396803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(GWBW05!$M$5,GWBW05!$M$9,GWBW05!$M$13,GWBW05!$M$17,GWBW05!$M$21,GWBW05!$M$25)</c:f>
              <c:numCache>
                <c:formatCode>General</c:formatCode>
                <c:ptCount val="6"/>
                <c:pt idx="0">
                  <c:v>0.60075076098314484</c:v>
                </c:pt>
                <c:pt idx="1">
                  <c:v>0.65409908682022622</c:v>
                </c:pt>
                <c:pt idx="2">
                  <c:v>0.6866907455363227</c:v>
                </c:pt>
                <c:pt idx="3">
                  <c:v>0.72699445731679613</c:v>
                </c:pt>
                <c:pt idx="4">
                  <c:v>0.81316160101767299</c:v>
                </c:pt>
                <c:pt idx="5">
                  <c:v>0.85026236881559225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(GWBW05!$N$5,GWBW05!$N$9,GWBW05!$N$13,GWBW05!$N$17,GWBW05!$N$21,GWBW05!$N$25)</c:f>
              <c:numCache>
                <c:formatCode>General</c:formatCode>
                <c:ptCount val="6"/>
                <c:pt idx="0">
                  <c:v>0.54955647176411804</c:v>
                </c:pt>
                <c:pt idx="1">
                  <c:v>0.55715494525464537</c:v>
                </c:pt>
                <c:pt idx="2">
                  <c:v>0.56046749352596426</c:v>
                </c:pt>
                <c:pt idx="3">
                  <c:v>0.56221150788242247</c:v>
                </c:pt>
                <c:pt idx="4">
                  <c:v>0.56316444050701919</c:v>
                </c:pt>
                <c:pt idx="5">
                  <c:v>0.56332458770614691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(GWBW05!$O$5,GWBW05!$O$9,GWBW05!$O$13,GWBW05!$O$17,GWBW05!$O$21,GWBW05!$O$25)</c:f>
              <c:numCache>
                <c:formatCode>General</c:formatCode>
                <c:ptCount val="6"/>
                <c:pt idx="0">
                  <c:v>0.78308005088364918</c:v>
                </c:pt>
                <c:pt idx="1">
                  <c:v>0.827841760937713</c:v>
                </c:pt>
                <c:pt idx="2">
                  <c:v>0.86580573349688794</c:v>
                </c:pt>
                <c:pt idx="3">
                  <c:v>0.88255872063968011</c:v>
                </c:pt>
                <c:pt idx="4">
                  <c:v>0.89396778883285632</c:v>
                </c:pt>
                <c:pt idx="5">
                  <c:v>0.89253668620235338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993984"/>
        <c:axId val="150073856"/>
      </c:barChart>
      <c:catAx>
        <c:axId val="14999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073856"/>
        <c:crosses val="autoZero"/>
        <c:auto val="1"/>
        <c:lblAlgn val="ctr"/>
        <c:lblOffset val="100"/>
        <c:noMultiLvlLbl val="0"/>
      </c:catAx>
      <c:valAx>
        <c:axId val="1500738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99398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(GWBW05!$D$32,GWBW05!$D$36,GWBW05!$D$40,GWBW05!$D$44,GWBW05!$D$48,GWBW05!$D$52)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(GWBW05!$E$32,GWBW05!$E$36,GWBW05!$E$40,GWBW05!$E$44,GWBW05!$E$48,GWBW05!$E$52)</c:f>
              <c:numCache>
                <c:formatCode>General</c:formatCode>
                <c:ptCount val="6"/>
                <c:pt idx="0">
                  <c:v>0.65713299999999997</c:v>
                </c:pt>
                <c:pt idx="1">
                  <c:v>0.65047200000000005</c:v>
                </c:pt>
                <c:pt idx="2">
                  <c:v>0.66820100000000004</c:v>
                </c:pt>
                <c:pt idx="3">
                  <c:v>0.69629399999999997</c:v>
                </c:pt>
                <c:pt idx="4">
                  <c:v>0.74050899999999997</c:v>
                </c:pt>
                <c:pt idx="5">
                  <c:v>0.78834899999999997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(GWBW05!$F$32,GWBW05!$F$36,GWBW05!$F$40,GWBW05!$F$44,GWBW05!$F$48,GWBW05!$F$52)</c:f>
              <c:numCache>
                <c:formatCode>General</c:formatCode>
                <c:ptCount val="6"/>
                <c:pt idx="0">
                  <c:v>0.40521000000000001</c:v>
                </c:pt>
                <c:pt idx="1">
                  <c:v>0.20966399999999999</c:v>
                </c:pt>
                <c:pt idx="2">
                  <c:v>0.127942</c:v>
                </c:pt>
                <c:pt idx="3">
                  <c:v>7.8638299999999994E-2</c:v>
                </c:pt>
                <c:pt idx="4">
                  <c:v>4.7484699999999998E-2</c:v>
                </c:pt>
                <c:pt idx="5">
                  <c:v>2.8654700000000002E-2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(GWBW05!$G$32,GWBW05!$G$36,GWBW05!$G$40,GWBW05!$G$44,GWBW05!$G$48,GWBW05!$G$52)</c:f>
              <c:numCache>
                <c:formatCode>General</c:formatCode>
                <c:ptCount val="6"/>
                <c:pt idx="0">
                  <c:v>0.63977300000000004</c:v>
                </c:pt>
                <c:pt idx="1">
                  <c:v>0.60659799999999997</c:v>
                </c:pt>
                <c:pt idx="2">
                  <c:v>0.59402600000000005</c:v>
                </c:pt>
                <c:pt idx="3">
                  <c:v>0.62453899999999996</c:v>
                </c:pt>
                <c:pt idx="4">
                  <c:v>0.66450299999999995</c:v>
                </c:pt>
                <c:pt idx="5">
                  <c:v>0.68195399999999995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47616"/>
        <c:axId val="150076160"/>
      </c:barChart>
      <c:catAx>
        <c:axId val="15044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076160"/>
        <c:crosses val="autoZero"/>
        <c:auto val="1"/>
        <c:lblAlgn val="ctr"/>
        <c:lblOffset val="100"/>
        <c:noMultiLvlLbl val="0"/>
      </c:catAx>
      <c:valAx>
        <c:axId val="1500761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44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(GWBW05!$L$6,GWBW05!$L$10,GWBW05!$L$14,GWBW05!$L$18,GWBW05!$L$22,GWBW05!$L$26)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(GWBW05!$M$6,GWBW05!$M$10,GWBW05!$M$14,GWBW05!$M$18,GWBW05!$M$22,GWBW05!$M$26)</c:f>
              <c:numCache>
                <c:formatCode>General</c:formatCode>
                <c:ptCount val="6"/>
                <c:pt idx="0">
                  <c:v>0.56180091772295671</c:v>
                </c:pt>
                <c:pt idx="1">
                  <c:v>0.60389691517877431</c:v>
                </c:pt>
                <c:pt idx="2">
                  <c:v>0.67245922493298815</c:v>
                </c:pt>
                <c:pt idx="3">
                  <c:v>0.70201830902730455</c:v>
                </c:pt>
                <c:pt idx="4">
                  <c:v>0.76168165917041475</c:v>
                </c:pt>
                <c:pt idx="5">
                  <c:v>0.85414679024124307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(GWBW05!$N$6,GWBW05!$N$10,GWBW05!$N$14,GWBW05!$N$18,GWBW05!$N$22,GWBW05!$N$26)</c:f>
              <c:numCache>
                <c:formatCode>General</c:formatCode>
                <c:ptCount val="6"/>
                <c:pt idx="0">
                  <c:v>0.54603948025987015</c:v>
                </c:pt>
                <c:pt idx="1">
                  <c:v>0.55790059515696699</c:v>
                </c:pt>
                <c:pt idx="2">
                  <c:v>0.56105640361637366</c:v>
                </c:pt>
                <c:pt idx="3">
                  <c:v>0.5625283948934624</c:v>
                </c:pt>
                <c:pt idx="4">
                  <c:v>0.563621030393894</c:v>
                </c:pt>
                <c:pt idx="5">
                  <c:v>0.56392031257098718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(GWBW05!$O$6,GWBW05!$O$10,GWBW05!$O$14,GWBW05!$O$18,GWBW05!$O$22,GWBW05!$O$26)</c:f>
              <c:numCache>
                <c:formatCode>General</c:formatCode>
                <c:ptCount val="6"/>
                <c:pt idx="0">
                  <c:v>0.72778383535504976</c:v>
                </c:pt>
                <c:pt idx="1">
                  <c:v>0.8355708509381673</c:v>
                </c:pt>
                <c:pt idx="2">
                  <c:v>0.89289446185997912</c:v>
                </c:pt>
                <c:pt idx="3">
                  <c:v>0.93452137567579852</c:v>
                </c:pt>
                <c:pt idx="4">
                  <c:v>0.96559674708100496</c:v>
                </c:pt>
                <c:pt idx="5">
                  <c:v>0.9781132161192132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49664"/>
        <c:axId val="151037056"/>
      </c:barChart>
      <c:catAx>
        <c:axId val="15044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037056"/>
        <c:crosses val="autoZero"/>
        <c:auto val="1"/>
        <c:lblAlgn val="ctr"/>
        <c:lblOffset val="100"/>
        <c:noMultiLvlLbl val="0"/>
      </c:catAx>
      <c:valAx>
        <c:axId val="1510370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44966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(GWBW05!$D$33,GWBW05!$D$37,GWBW05!$D$41,GWBW05!$D$45,GWBW05!$D$49,GWBW05!$D$53)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(GWBW05!$E$33,GWBW05!$E$37,GWBW05!$E$41,GWBW05!$E$45,GWBW05!$E$49,GWBW05!$E$53)</c:f>
              <c:numCache>
                <c:formatCode>General</c:formatCode>
                <c:ptCount val="6"/>
                <c:pt idx="0">
                  <c:v>0.55700099999999997</c:v>
                </c:pt>
                <c:pt idx="1">
                  <c:v>0.54821200000000003</c:v>
                </c:pt>
                <c:pt idx="2">
                  <c:v>0.54386000000000001</c:v>
                </c:pt>
                <c:pt idx="3">
                  <c:v>0.57765999999999995</c:v>
                </c:pt>
                <c:pt idx="4">
                  <c:v>0.61519699999999999</c:v>
                </c:pt>
                <c:pt idx="5">
                  <c:v>0.68410899999999997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(GWBW05!$F$33,GWBW05!$F$37,GWBW05!$F$41,GWBW05!$F$45,GWBW05!$F$49,GWBW05!$F$53)</c:f>
              <c:numCache>
                <c:formatCode>General</c:formatCode>
                <c:ptCount val="6"/>
                <c:pt idx="0">
                  <c:v>0.39564899999999997</c:v>
                </c:pt>
                <c:pt idx="1">
                  <c:v>0.25306499999999998</c:v>
                </c:pt>
                <c:pt idx="2">
                  <c:v>0.16869400000000001</c:v>
                </c:pt>
                <c:pt idx="3">
                  <c:v>0.101857</c:v>
                </c:pt>
                <c:pt idx="4">
                  <c:v>5.1546599999999998E-2</c:v>
                </c:pt>
                <c:pt idx="5">
                  <c:v>2.8554199999999998E-2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(GWBW05!$G$33,GWBW05!$G$37,GWBW05!$G$41,GWBW05!$G$45,GWBW05!$G$49,GWBW05!$G$53)</c:f>
              <c:numCache>
                <c:formatCode>General</c:formatCode>
                <c:ptCount val="6"/>
                <c:pt idx="0">
                  <c:v>0.53449100000000005</c:v>
                </c:pt>
                <c:pt idx="1">
                  <c:v>0.48940899999999998</c:v>
                </c:pt>
                <c:pt idx="2">
                  <c:v>0.48114400000000002</c:v>
                </c:pt>
                <c:pt idx="3">
                  <c:v>0.476294</c:v>
                </c:pt>
                <c:pt idx="4">
                  <c:v>0.52661599999999997</c:v>
                </c:pt>
                <c:pt idx="5">
                  <c:v>0.56676800000000005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46624"/>
        <c:axId val="151039360"/>
      </c:barChart>
      <c:catAx>
        <c:axId val="15074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039360"/>
        <c:crosses val="autoZero"/>
        <c:auto val="1"/>
        <c:lblAlgn val="ctr"/>
        <c:lblOffset val="100"/>
        <c:noMultiLvlLbl val="0"/>
      </c:catAx>
      <c:valAx>
        <c:axId val="1510393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74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U=2.0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(GWBW05!$L$7,GWBW05!$L$11,GWBW05!$L$15,GWBW05!$L$19,GWBW05!$L$23,GWBW05!$L$27)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(GWBW05!$M$7,GWBW05!$M$11,GWBW05!$M$15,GWBW05!$M$19,GWBW05!$M$23,GWBW05!$M$27)</c:f>
              <c:numCache>
                <c:formatCode>General</c:formatCode>
                <c:ptCount val="6"/>
                <c:pt idx="0">
                  <c:v>0.53209247648902824</c:v>
                </c:pt>
                <c:pt idx="1">
                  <c:v>0.59666757530325754</c:v>
                </c:pt>
                <c:pt idx="2">
                  <c:v>0.64545000227159155</c:v>
                </c:pt>
                <c:pt idx="3">
                  <c:v>0.69102380627867888</c:v>
                </c:pt>
                <c:pt idx="4">
                  <c:v>0.76730384807596197</c:v>
                </c:pt>
                <c:pt idx="5">
                  <c:v>0.8474399164054337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(GWBW05!$N$7,GWBW05!$N$11,GWBW05!$N$15,GWBW05!$N$19,GWBW05!$N$23,GWBW05!$N$27)</c:f>
              <c:numCache>
                <c:formatCode>General</c:formatCode>
                <c:ptCount val="6"/>
                <c:pt idx="0">
                  <c:v>0.5442210712825406</c:v>
                </c:pt>
                <c:pt idx="1">
                  <c:v>0.55656319567488988</c:v>
                </c:pt>
                <c:pt idx="2">
                  <c:v>0.56038969151787754</c:v>
                </c:pt>
                <c:pt idx="3">
                  <c:v>0.56276691199854623</c:v>
                </c:pt>
                <c:pt idx="4">
                  <c:v>0.5634569079096815</c:v>
                </c:pt>
                <c:pt idx="5">
                  <c:v>0.56424287856071964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(GWBW05!$O$7,GWBW05!$O$11,GWBW05!$O$15,GWBW05!$O$19,GWBW05!$O$23,GWBW05!$O$27)</c:f>
              <c:numCache>
                <c:formatCode>General</c:formatCode>
                <c:ptCount val="6"/>
                <c:pt idx="0">
                  <c:v>0.66018127299986373</c:v>
                </c:pt>
                <c:pt idx="1">
                  <c:v>0.72368929171777752</c:v>
                </c:pt>
                <c:pt idx="2">
                  <c:v>0.79547158239062288</c:v>
                </c:pt>
                <c:pt idx="3">
                  <c:v>0.8547090091317977</c:v>
                </c:pt>
                <c:pt idx="4">
                  <c:v>0.91442914906183281</c:v>
                </c:pt>
                <c:pt idx="5">
                  <c:v>0.96254145654445511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45088"/>
        <c:axId val="151041664"/>
      </c:barChart>
      <c:catAx>
        <c:axId val="15074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041664"/>
        <c:crosses val="autoZero"/>
        <c:auto val="1"/>
        <c:lblAlgn val="ctr"/>
        <c:lblOffset val="100"/>
        <c:noMultiLvlLbl val="0"/>
      </c:catAx>
      <c:valAx>
        <c:axId val="1510416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74508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GWBW05!$E$46:$E$49</c:f>
              <c:numCache>
                <c:formatCode>General</c:formatCode>
                <c:ptCount val="4"/>
                <c:pt idx="0">
                  <c:v>1</c:v>
                </c:pt>
                <c:pt idx="1">
                  <c:v>0.96891400000000005</c:v>
                </c:pt>
                <c:pt idx="2">
                  <c:v>0.74050899999999997</c:v>
                </c:pt>
                <c:pt idx="3">
                  <c:v>0.61519699999999999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GWBW05!$F$46:$F$49</c:f>
              <c:numCache>
                <c:formatCode>General</c:formatCode>
                <c:ptCount val="4"/>
                <c:pt idx="0">
                  <c:v>4.0025100000000001E-2</c:v>
                </c:pt>
                <c:pt idx="1">
                  <c:v>4.5525500000000003E-2</c:v>
                </c:pt>
                <c:pt idx="2">
                  <c:v>4.7484699999999998E-2</c:v>
                </c:pt>
                <c:pt idx="3">
                  <c:v>5.1546599999999998E-2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0.83447700000000002</c:v>
                </c:pt>
                <c:pt idx="2">
                  <c:v>0.66450299999999995</c:v>
                </c:pt>
                <c:pt idx="3">
                  <c:v>0.52661599999999997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48128"/>
        <c:axId val="150979712"/>
      </c:barChart>
      <c:catAx>
        <c:axId val="1504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979712"/>
        <c:crosses val="autoZero"/>
        <c:auto val="1"/>
        <c:lblAlgn val="ctr"/>
        <c:lblOffset val="100"/>
        <c:noMultiLvlLbl val="0"/>
      </c:catAx>
      <c:valAx>
        <c:axId val="1509797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44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GWBW05!$L$20:$L$23</c:f>
              <c:numCache>
                <c:formatCode>General</c:formatCode>
                <c:ptCount val="4"/>
                <c:pt idx="0">
                  <c:v>0.69574303757212308</c:v>
                </c:pt>
                <c:pt idx="1">
                  <c:v>0.9900390713734043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GWBW05!$M$20:$M$23</c:f>
              <c:numCache>
                <c:formatCode>General</c:formatCode>
                <c:ptCount val="4"/>
                <c:pt idx="0">
                  <c:v>0.65798918722456956</c:v>
                </c:pt>
                <c:pt idx="1">
                  <c:v>0.81316160101767299</c:v>
                </c:pt>
                <c:pt idx="2">
                  <c:v>0.76168165917041475</c:v>
                </c:pt>
                <c:pt idx="3">
                  <c:v>0.76730384807596197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GWBW05!$N$20:$N$23</c:f>
              <c:numCache>
                <c:formatCode>General</c:formatCode>
                <c:ptCount val="4"/>
                <c:pt idx="0">
                  <c:v>0.56100926809322615</c:v>
                </c:pt>
                <c:pt idx="1">
                  <c:v>0.56316444050701919</c:v>
                </c:pt>
                <c:pt idx="2">
                  <c:v>0.563621030393894</c:v>
                </c:pt>
                <c:pt idx="3">
                  <c:v>0.5634569079096815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GWBW05!$O$20:$O$23</c:f>
              <c:numCache>
                <c:formatCode>General</c:formatCode>
                <c:ptCount val="4"/>
                <c:pt idx="0">
                  <c:v>0.68573667711598751</c:v>
                </c:pt>
                <c:pt idx="1">
                  <c:v>0.89396778883285632</c:v>
                </c:pt>
                <c:pt idx="2">
                  <c:v>0.96559674708100496</c:v>
                </c:pt>
                <c:pt idx="3">
                  <c:v>0.91442914906183281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21728"/>
        <c:axId val="150982016"/>
      </c:barChart>
      <c:catAx>
        <c:axId val="15092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982016"/>
        <c:crosses val="autoZero"/>
        <c:auto val="1"/>
        <c:lblAlgn val="ctr"/>
        <c:lblOffset val="100"/>
        <c:noMultiLvlLbl val="0"/>
      </c:catAx>
      <c:valAx>
        <c:axId val="1509820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92172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GWBW05!$E$50:$E$53</c:f>
              <c:numCache>
                <c:formatCode>General</c:formatCode>
                <c:ptCount val="4"/>
                <c:pt idx="0">
                  <c:v>1</c:v>
                </c:pt>
                <c:pt idx="1">
                  <c:v>0.98607400000000001</c:v>
                </c:pt>
                <c:pt idx="2">
                  <c:v>0.78834899999999997</c:v>
                </c:pt>
                <c:pt idx="3">
                  <c:v>0.68410899999999997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GWBW05!$F$50:$F$53</c:f>
              <c:numCache>
                <c:formatCode>General</c:formatCode>
                <c:ptCount val="4"/>
                <c:pt idx="0">
                  <c:v>2.34684E-2</c:v>
                </c:pt>
                <c:pt idx="1">
                  <c:v>2.7285E-2</c:v>
                </c:pt>
                <c:pt idx="2">
                  <c:v>2.8654700000000002E-2</c:v>
                </c:pt>
                <c:pt idx="3">
                  <c:v>2.8554199999999998E-2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0.82596899999999995</c:v>
                </c:pt>
                <c:pt idx="2">
                  <c:v>0.68195399999999995</c:v>
                </c:pt>
                <c:pt idx="3">
                  <c:v>0.56676800000000005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22752"/>
        <c:axId val="150983744"/>
      </c:barChart>
      <c:catAx>
        <c:axId val="1509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983744"/>
        <c:crosses val="autoZero"/>
        <c:auto val="1"/>
        <c:lblAlgn val="ctr"/>
        <c:lblOffset val="100"/>
        <c:noMultiLvlLbl val="0"/>
      </c:catAx>
      <c:valAx>
        <c:axId val="1509837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92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'GWm05'!$L$12:$L$15</c:f>
              <c:numCache>
                <c:formatCode>General</c:formatCode>
                <c:ptCount val="4"/>
                <c:pt idx="0">
                  <c:v>0.6978612966244151</c:v>
                </c:pt>
                <c:pt idx="1">
                  <c:v>0.99361682794966166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'GWm05'!$M$12:$M$15</c:f>
              <c:numCache>
                <c:formatCode>General</c:formatCode>
                <c:ptCount val="4"/>
                <c:pt idx="0">
                  <c:v>0.64554086593067106</c:v>
                </c:pt>
                <c:pt idx="1">
                  <c:v>0.71477897414928904</c:v>
                </c:pt>
                <c:pt idx="2">
                  <c:v>0.71679501158511649</c:v>
                </c:pt>
                <c:pt idx="3">
                  <c:v>0.67145972468311299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'GWm05'!$N$12:$N$15</c:f>
              <c:numCache>
                <c:formatCode>General</c:formatCode>
                <c:ptCount val="4"/>
                <c:pt idx="0">
                  <c:v>0.58851256190086776</c:v>
                </c:pt>
                <c:pt idx="1">
                  <c:v>0.58751874062968523</c:v>
                </c:pt>
                <c:pt idx="2">
                  <c:v>0.58753009858707017</c:v>
                </c:pt>
                <c:pt idx="3">
                  <c:v>0.58302098950524739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'GWm05'!$O$12:$O$15</c:f>
              <c:numCache>
                <c:formatCode>General</c:formatCode>
                <c:ptCount val="4"/>
                <c:pt idx="0">
                  <c:v>0.69121121257553042</c:v>
                </c:pt>
                <c:pt idx="1">
                  <c:v>0.8646642587797011</c:v>
                </c:pt>
                <c:pt idx="2">
                  <c:v>0.91097633001680989</c:v>
                </c:pt>
                <c:pt idx="3">
                  <c:v>0.85008064149743312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50016"/>
        <c:axId val="142510336"/>
      </c:barChart>
      <c:catAx>
        <c:axId val="1425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510336"/>
        <c:crosses val="autoZero"/>
        <c:auto val="1"/>
        <c:lblAlgn val="ctr"/>
        <c:lblOffset val="100"/>
        <c:noMultiLvlLbl val="0"/>
      </c:catAx>
      <c:valAx>
        <c:axId val="1425103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55001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GWBW05!$L$24:$L$27</c:f>
              <c:numCache>
                <c:formatCode>General</c:formatCode>
                <c:ptCount val="4"/>
                <c:pt idx="0">
                  <c:v>0.69500477034210173</c:v>
                </c:pt>
                <c:pt idx="1">
                  <c:v>0.98825587206396803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GWBW05!$M$24:$M$27</c:f>
              <c:numCache>
                <c:formatCode>General</c:formatCode>
                <c:ptCount val="4"/>
                <c:pt idx="0">
                  <c:v>0.65677956476307309</c:v>
                </c:pt>
                <c:pt idx="1">
                  <c:v>0.85026236881559225</c:v>
                </c:pt>
                <c:pt idx="2">
                  <c:v>0.85414679024124307</c:v>
                </c:pt>
                <c:pt idx="3">
                  <c:v>0.8474399164054337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GWBW05!$N$24:$N$27</c:f>
              <c:numCache>
                <c:formatCode>General</c:formatCode>
                <c:ptCount val="4"/>
                <c:pt idx="0">
                  <c:v>0.56199286720276231</c:v>
                </c:pt>
                <c:pt idx="1">
                  <c:v>0.56332458770614691</c:v>
                </c:pt>
                <c:pt idx="2">
                  <c:v>0.56392031257098718</c:v>
                </c:pt>
                <c:pt idx="3">
                  <c:v>0.56424287856071964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GWBW05!$O$24:$O$27</c:f>
              <c:numCache>
                <c:formatCode>General</c:formatCode>
                <c:ptCount val="4"/>
                <c:pt idx="0">
                  <c:v>0.68297669347144607</c:v>
                </c:pt>
                <c:pt idx="1">
                  <c:v>0.89253668620235338</c:v>
                </c:pt>
                <c:pt idx="2">
                  <c:v>0.9781132161192132</c:v>
                </c:pt>
                <c:pt idx="3">
                  <c:v>0.96254145654445511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23776"/>
        <c:axId val="151265280"/>
      </c:barChart>
      <c:catAx>
        <c:axId val="1509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265280"/>
        <c:crosses val="autoZero"/>
        <c:auto val="1"/>
        <c:lblAlgn val="ctr"/>
        <c:lblOffset val="100"/>
        <c:noMultiLvlLbl val="0"/>
      </c:catAx>
      <c:valAx>
        <c:axId val="1512652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92377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GWBW075!$E$42:$E$45</c:f>
              <c:numCache>
                <c:formatCode>General</c:formatCode>
                <c:ptCount val="4"/>
                <c:pt idx="0">
                  <c:v>1</c:v>
                </c:pt>
                <c:pt idx="1">
                  <c:v>0.96972000000000003</c:v>
                </c:pt>
                <c:pt idx="2">
                  <c:v>0.79970200000000002</c:v>
                </c:pt>
                <c:pt idx="3">
                  <c:v>0.67883300000000002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GWBW075!$F$42:$F$45</c:f>
              <c:numCache>
                <c:formatCode>General</c:formatCode>
                <c:ptCount val="4"/>
                <c:pt idx="0">
                  <c:v>0.218392</c:v>
                </c:pt>
                <c:pt idx="1">
                  <c:v>0.25292999999999999</c:v>
                </c:pt>
                <c:pt idx="2">
                  <c:v>0.22767000000000001</c:v>
                </c:pt>
                <c:pt idx="3">
                  <c:v>0.25145400000000001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0.83721299999999998</c:v>
                </c:pt>
                <c:pt idx="2">
                  <c:v>0.65884299999999996</c:v>
                </c:pt>
                <c:pt idx="3">
                  <c:v>0.56523699999999999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64448"/>
        <c:axId val="151267584"/>
      </c:barChart>
      <c:catAx>
        <c:axId val="15146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267584"/>
        <c:crosses val="autoZero"/>
        <c:auto val="1"/>
        <c:lblAlgn val="ctr"/>
        <c:lblOffset val="100"/>
        <c:noMultiLvlLbl val="0"/>
      </c:catAx>
      <c:valAx>
        <c:axId val="1512675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46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GWBW075!$L$16:$L$19</c:f>
              <c:numCache>
                <c:formatCode>General</c:formatCode>
                <c:ptCount val="4"/>
                <c:pt idx="0">
                  <c:v>0.69651537867429925</c:v>
                </c:pt>
                <c:pt idx="1">
                  <c:v>0.99179387578937805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GWBW075!$M$16:$M$19</c:f>
              <c:numCache>
                <c:formatCode>General</c:formatCode>
                <c:ptCount val="4"/>
                <c:pt idx="0">
                  <c:v>0.65220798691563309</c:v>
                </c:pt>
                <c:pt idx="1">
                  <c:v>0.75367997819272181</c:v>
                </c:pt>
                <c:pt idx="2">
                  <c:v>0.74287288174094779</c:v>
                </c:pt>
                <c:pt idx="3">
                  <c:v>0.70082004452319302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GWBW075!$N$16:$N$19</c:f>
              <c:numCache>
                <c:formatCode>General</c:formatCode>
                <c:ptCount val="4"/>
                <c:pt idx="0">
                  <c:v>0.58060174458225444</c:v>
                </c:pt>
                <c:pt idx="1">
                  <c:v>0.5804484121575576</c:v>
                </c:pt>
                <c:pt idx="2">
                  <c:v>0.58057902866748445</c:v>
                </c:pt>
                <c:pt idx="3">
                  <c:v>0.58019853709508884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GWBW075!$O$16:$O$19</c:f>
              <c:numCache>
                <c:formatCode>General</c:formatCode>
                <c:ptCount val="4"/>
                <c:pt idx="0">
                  <c:v>0.68837740220798693</c:v>
                </c:pt>
                <c:pt idx="1">
                  <c:v>0.88211008132297486</c:v>
                </c:pt>
                <c:pt idx="2">
                  <c:v>0.94410181272999871</c:v>
                </c:pt>
                <c:pt idx="3">
                  <c:v>0.88948139566580353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52448"/>
        <c:axId val="151269888"/>
      </c:barChart>
      <c:catAx>
        <c:axId val="14935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269888"/>
        <c:crosses val="autoZero"/>
        <c:auto val="1"/>
        <c:lblAlgn val="ctr"/>
        <c:lblOffset val="100"/>
        <c:noMultiLvlLbl val="0"/>
      </c:catAx>
      <c:valAx>
        <c:axId val="1512698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35244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GWBW075!$E$30:$E$33</c:f>
              <c:numCache>
                <c:formatCode>General</c:formatCode>
                <c:ptCount val="4"/>
                <c:pt idx="0">
                  <c:v>0.99935799999999997</c:v>
                </c:pt>
                <c:pt idx="1">
                  <c:v>0.96938999999999997</c:v>
                </c:pt>
                <c:pt idx="2">
                  <c:v>0.87581200000000003</c:v>
                </c:pt>
                <c:pt idx="3">
                  <c:v>0.782945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GWBW075!$F$30:$F$33</c:f>
              <c:numCache>
                <c:formatCode>General</c:formatCode>
                <c:ptCount val="4"/>
                <c:pt idx="0">
                  <c:v>0.69499100000000003</c:v>
                </c:pt>
                <c:pt idx="1">
                  <c:v>0.67270099999999999</c:v>
                </c:pt>
                <c:pt idx="2">
                  <c:v>0.64589099999999999</c:v>
                </c:pt>
                <c:pt idx="3">
                  <c:v>0.68442599999999998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GWBW075!$G$30:$G$33</c:f>
              <c:numCache>
                <c:formatCode>General</c:formatCode>
                <c:ptCount val="4"/>
                <c:pt idx="0">
                  <c:v>0.96521599999999996</c:v>
                </c:pt>
                <c:pt idx="1">
                  <c:v>0.86744699999999997</c:v>
                </c:pt>
                <c:pt idx="2">
                  <c:v>0.75292800000000004</c:v>
                </c:pt>
                <c:pt idx="3">
                  <c:v>0.69831699999999997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53472"/>
        <c:axId val="151272192"/>
      </c:barChart>
      <c:catAx>
        <c:axId val="1493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272192"/>
        <c:crosses val="autoZero"/>
        <c:auto val="1"/>
        <c:lblAlgn val="ctr"/>
        <c:lblOffset val="100"/>
        <c:noMultiLvlLbl val="0"/>
      </c:catAx>
      <c:valAx>
        <c:axId val="1512721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35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GWBW075!$L$4:$L$7</c:f>
              <c:numCache>
                <c:formatCode>General</c:formatCode>
                <c:ptCount val="4"/>
                <c:pt idx="0">
                  <c:v>0.70017264095225118</c:v>
                </c:pt>
                <c:pt idx="1">
                  <c:v>0.99559879151333419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GWBW075!$M$4:$M$7</c:f>
              <c:numCache>
                <c:formatCode>General</c:formatCode>
                <c:ptCount val="4"/>
                <c:pt idx="0">
                  <c:v>0.59578165462723187</c:v>
                </c:pt>
                <c:pt idx="1">
                  <c:v>0.62116668938258146</c:v>
                </c:pt>
                <c:pt idx="2">
                  <c:v>0.59371450638317214</c:v>
                </c:pt>
                <c:pt idx="3">
                  <c:v>0.58095952023988007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GWBW075!$N$4:$N$7</c:f>
              <c:numCache>
                <c:formatCode>General</c:formatCode>
                <c:ptCount val="4"/>
                <c:pt idx="0">
                  <c:v>0.55372484212439244</c:v>
                </c:pt>
                <c:pt idx="1">
                  <c:v>0.55330857298623415</c:v>
                </c:pt>
                <c:pt idx="2">
                  <c:v>0.54645461360228975</c:v>
                </c:pt>
                <c:pt idx="3">
                  <c:v>0.54504736268229514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GWBW075!$O$4:$O$7</c:f>
              <c:numCache>
                <c:formatCode>General</c:formatCode>
                <c:ptCount val="4"/>
                <c:pt idx="0">
                  <c:v>0.67544068874653584</c:v>
                </c:pt>
                <c:pt idx="1">
                  <c:v>0.7828528917359503</c:v>
                </c:pt>
                <c:pt idx="2">
                  <c:v>0.73580255326882016</c:v>
                </c:pt>
                <c:pt idx="3">
                  <c:v>0.67675253282449688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53984"/>
        <c:axId val="151045248"/>
      </c:barChart>
      <c:catAx>
        <c:axId val="1493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045248"/>
        <c:crosses val="autoZero"/>
        <c:auto val="1"/>
        <c:lblAlgn val="ctr"/>
        <c:lblOffset val="100"/>
        <c:noMultiLvlLbl val="0"/>
      </c:catAx>
      <c:valAx>
        <c:axId val="1510452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35398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GWBW075!$E$34:$E$37</c:f>
              <c:numCache>
                <c:formatCode>General</c:formatCode>
                <c:ptCount val="4"/>
                <c:pt idx="0">
                  <c:v>1</c:v>
                </c:pt>
                <c:pt idx="1">
                  <c:v>0.96884199999999998</c:v>
                </c:pt>
                <c:pt idx="2">
                  <c:v>0.85782700000000001</c:v>
                </c:pt>
                <c:pt idx="3">
                  <c:v>0.72787999999999997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GWBW075!$F$34:$F$37</c:f>
              <c:numCache>
                <c:formatCode>General</c:formatCode>
                <c:ptCount val="4"/>
                <c:pt idx="0">
                  <c:v>0.53477600000000003</c:v>
                </c:pt>
                <c:pt idx="1">
                  <c:v>0.55617799999999995</c:v>
                </c:pt>
                <c:pt idx="2">
                  <c:v>0.49018899999999999</c:v>
                </c:pt>
                <c:pt idx="3">
                  <c:v>0.52196900000000002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GWBW075!$G$34:$G$37</c:f>
              <c:numCache>
                <c:formatCode>General</c:formatCode>
                <c:ptCount val="4"/>
                <c:pt idx="0">
                  <c:v>0.96146500000000001</c:v>
                </c:pt>
                <c:pt idx="1">
                  <c:v>0.84441500000000003</c:v>
                </c:pt>
                <c:pt idx="2">
                  <c:v>0.68800700000000004</c:v>
                </c:pt>
                <c:pt idx="3">
                  <c:v>0.62729599999999996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55008"/>
        <c:axId val="151047552"/>
      </c:barChart>
      <c:catAx>
        <c:axId val="14935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047552"/>
        <c:crosses val="autoZero"/>
        <c:auto val="1"/>
        <c:lblAlgn val="ctr"/>
        <c:lblOffset val="100"/>
        <c:noMultiLvlLbl val="0"/>
      </c:catAx>
      <c:valAx>
        <c:axId val="1510475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35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GWBW075!$L$8:$L$11</c:f>
              <c:numCache>
                <c:formatCode>General</c:formatCode>
                <c:ptCount val="4"/>
                <c:pt idx="0">
                  <c:v>0.69936054699922767</c:v>
                </c:pt>
                <c:pt idx="1">
                  <c:v>0.99450274862568722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GWBW075!$M$8:$M$11</c:f>
              <c:numCache>
                <c:formatCode>General</c:formatCode>
                <c:ptCount val="4"/>
                <c:pt idx="0">
                  <c:v>0.62481827268184087</c:v>
                </c:pt>
                <c:pt idx="1">
                  <c:v>0.6701876334559993</c:v>
                </c:pt>
                <c:pt idx="2">
                  <c:v>0.64673913043478259</c:v>
                </c:pt>
                <c:pt idx="3">
                  <c:v>0.64311026305029306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GWBW075!$N$8:$N$11</c:f>
              <c:numCache>
                <c:formatCode>General</c:formatCode>
                <c:ptCount val="4"/>
                <c:pt idx="0">
                  <c:v>0.5686077415837536</c:v>
                </c:pt>
                <c:pt idx="1">
                  <c:v>0.5686077415837536</c:v>
                </c:pt>
                <c:pt idx="2">
                  <c:v>0.5699990913634092</c:v>
                </c:pt>
                <c:pt idx="3">
                  <c:v>0.56675582663213842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GWBW075!$O$8:$O$11</c:f>
              <c:numCache>
                <c:formatCode>General</c:formatCode>
                <c:ptCount val="4"/>
                <c:pt idx="0">
                  <c:v>0.68323792649129989</c:v>
                </c:pt>
                <c:pt idx="1">
                  <c:v>0.82665485439098629</c:v>
                </c:pt>
                <c:pt idx="2">
                  <c:v>0.85042138021898139</c:v>
                </c:pt>
                <c:pt idx="3">
                  <c:v>0.76256190086774789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56032"/>
        <c:axId val="151049856"/>
      </c:barChart>
      <c:catAx>
        <c:axId val="14935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049856"/>
        <c:crosses val="autoZero"/>
        <c:auto val="1"/>
        <c:lblAlgn val="ctr"/>
        <c:lblOffset val="100"/>
        <c:noMultiLvlLbl val="0"/>
      </c:catAx>
      <c:valAx>
        <c:axId val="1510498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35603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GWBW075!$E$38:$E$41</c:f>
              <c:numCache>
                <c:formatCode>General</c:formatCode>
                <c:ptCount val="4"/>
                <c:pt idx="0">
                  <c:v>1</c:v>
                </c:pt>
                <c:pt idx="1">
                  <c:v>0.97309199999999996</c:v>
                </c:pt>
                <c:pt idx="2">
                  <c:v>0.82080299999999995</c:v>
                </c:pt>
                <c:pt idx="3">
                  <c:v>0.68844799999999995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GWBW075!$F$38:$F$41</c:f>
              <c:numCache>
                <c:formatCode>General</c:formatCode>
                <c:ptCount val="4"/>
                <c:pt idx="0">
                  <c:v>0.33121299999999998</c:v>
                </c:pt>
                <c:pt idx="1">
                  <c:v>0.369342</c:v>
                </c:pt>
                <c:pt idx="2">
                  <c:v>0.34613899999999997</c:v>
                </c:pt>
                <c:pt idx="3">
                  <c:v>0.39001599999999997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0.84241500000000002</c:v>
                </c:pt>
                <c:pt idx="2">
                  <c:v>0.65236700000000003</c:v>
                </c:pt>
                <c:pt idx="3">
                  <c:v>0.59312900000000002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97216"/>
        <c:axId val="152158208"/>
      </c:barChart>
      <c:catAx>
        <c:axId val="15149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158208"/>
        <c:crosses val="autoZero"/>
        <c:auto val="1"/>
        <c:lblAlgn val="ctr"/>
        <c:lblOffset val="100"/>
        <c:noMultiLvlLbl val="0"/>
      </c:catAx>
      <c:valAx>
        <c:axId val="1521582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49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GWBW075!$L$12:$L$15</c:f>
              <c:numCache>
                <c:formatCode>General</c:formatCode>
                <c:ptCount val="4"/>
                <c:pt idx="0">
                  <c:v>0.6978612966244151</c:v>
                </c:pt>
                <c:pt idx="1">
                  <c:v>0.99361682794966166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GWBW075!$M$12:$M$15</c:f>
              <c:numCache>
                <c:formatCode>General</c:formatCode>
                <c:ptCount val="4"/>
                <c:pt idx="0">
                  <c:v>0.64558629776021081</c:v>
                </c:pt>
                <c:pt idx="1">
                  <c:v>0.71670414792603698</c:v>
                </c:pt>
                <c:pt idx="2">
                  <c:v>0.70882740447957848</c:v>
                </c:pt>
                <c:pt idx="3">
                  <c:v>0.67429353505065648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GWBW075!$N$12:$N$15</c:f>
              <c:numCache>
                <c:formatCode>General</c:formatCode>
                <c:ptCount val="4"/>
                <c:pt idx="0">
                  <c:v>0.57826200536095596</c:v>
                </c:pt>
                <c:pt idx="1">
                  <c:v>0.57745559038662486</c:v>
                </c:pt>
                <c:pt idx="2">
                  <c:v>0.57774521829994097</c:v>
                </c:pt>
                <c:pt idx="3">
                  <c:v>0.57596769796919722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GWBW075!$O$12:$O$15</c:f>
              <c:numCache>
                <c:formatCode>General</c:formatCode>
                <c:ptCount val="4"/>
                <c:pt idx="0">
                  <c:v>0.69121121257553042</c:v>
                </c:pt>
                <c:pt idx="1">
                  <c:v>0.86559561128526652</c:v>
                </c:pt>
                <c:pt idx="2">
                  <c:v>0.90776202807687068</c:v>
                </c:pt>
                <c:pt idx="3">
                  <c:v>0.83377629367134609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27968"/>
        <c:axId val="152160512"/>
      </c:barChart>
      <c:catAx>
        <c:axId val="15182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160512"/>
        <c:crosses val="autoZero"/>
        <c:auto val="1"/>
        <c:lblAlgn val="ctr"/>
        <c:lblOffset val="100"/>
        <c:noMultiLvlLbl val="0"/>
      </c:catAx>
      <c:valAx>
        <c:axId val="1521605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82796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(GWBW075!$D$30,GWBW075!$D$34,GWBW075!$D$38,GWBW075!$D$42,GWBW075!$D$46,GWBW075!$D$50)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(GWBW075!$E$30,GWBW075!$E$34,GWBW075!$E$38,GWBW075!$E$42,GWBW075!$E$46,GWBW075!$E$50)</c:f>
              <c:numCache>
                <c:formatCode>General</c:formatCode>
                <c:ptCount val="6"/>
                <c:pt idx="0">
                  <c:v>0.99935799999999997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(GWBW075!$F$30,GWBW075!$F$34,GWBW075!$F$38,GWBW075!$F$42,GWBW075!$F$46,GWBW075!$F$50)</c:f>
              <c:numCache>
                <c:formatCode>General</c:formatCode>
                <c:ptCount val="6"/>
                <c:pt idx="0">
                  <c:v>0.69499100000000003</c:v>
                </c:pt>
                <c:pt idx="1">
                  <c:v>0.53477600000000003</c:v>
                </c:pt>
                <c:pt idx="2">
                  <c:v>0.33121299999999998</c:v>
                </c:pt>
                <c:pt idx="3">
                  <c:v>0.218392</c:v>
                </c:pt>
                <c:pt idx="4">
                  <c:v>0.134239</c:v>
                </c:pt>
                <c:pt idx="5">
                  <c:v>7.7745300000000003E-2</c:v>
                </c:pt>
              </c:numCache>
            </c:numRef>
          </c:val>
        </c:ser>
        <c:ser>
          <c:idx val="2"/>
          <c:order val="3"/>
          <c:tx>
            <c:strRef>
              <c:f>GWBW075!$G$3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(GWBW075!$G$30,GWBW075!$G$34,GWBW075!$G$38,GWBW075!$G$42,GWBW075!$G$46,GWBW075!$G$50)</c:f>
              <c:numCache>
                <c:formatCode>General</c:formatCode>
                <c:ptCount val="6"/>
                <c:pt idx="0">
                  <c:v>0.96521599999999996</c:v>
                </c:pt>
                <c:pt idx="1">
                  <c:v>0.96146500000000001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29504"/>
        <c:axId val="152162240"/>
      </c:barChart>
      <c:catAx>
        <c:axId val="1518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162240"/>
        <c:crosses val="autoZero"/>
        <c:auto val="1"/>
        <c:lblAlgn val="ctr"/>
        <c:lblOffset val="100"/>
        <c:noMultiLvlLbl val="0"/>
      </c:catAx>
      <c:valAx>
        <c:axId val="1521622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82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('GWm05'!$D$30,'GWm05'!$D$34,'GWm05'!$D$38,'GWm05'!$D$42,'GWm05'!$D$46,'GWm05'!$D$50)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('GWm05'!$E$30,'GWm05'!$E$34,'GWm05'!$E$38,'GWm05'!$E$42,'GWm05'!$E$46,'GWm05'!$E$50)</c:f>
              <c:numCache>
                <c:formatCode>General</c:formatCode>
                <c:ptCount val="6"/>
                <c:pt idx="0">
                  <c:v>0.99935799999999997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('GWm05'!$F$30,'GWm05'!$F$34,'GWm05'!$F$38,'GWm05'!$F$42,'GWm05'!$F$46,'GWm05'!$F$50)</c:f>
              <c:numCache>
                <c:formatCode>General</c:formatCode>
                <c:ptCount val="6"/>
                <c:pt idx="0">
                  <c:v>0.856734</c:v>
                </c:pt>
                <c:pt idx="1">
                  <c:v>0.76553800000000005</c:v>
                </c:pt>
                <c:pt idx="2">
                  <c:v>0.54946600000000001</c:v>
                </c:pt>
                <c:pt idx="3">
                  <c:v>0.40123999999999999</c:v>
                </c:pt>
                <c:pt idx="4">
                  <c:v>0.238065</c:v>
                </c:pt>
                <c:pt idx="5">
                  <c:v>0.13573299999999999</c:v>
                </c:pt>
              </c:numCache>
            </c:numRef>
          </c:val>
        </c:ser>
        <c:ser>
          <c:idx val="2"/>
          <c:order val="3"/>
          <c:tx>
            <c:strRef>
              <c:f>'GWm05'!$G$3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('GWm05'!$G$30,'GWm05'!$G$34,'GWm05'!$G$38,'GWm05'!$G$42,'GWm05'!$G$46,'GWm05'!$G$50)</c:f>
              <c:numCache>
                <c:formatCode>General</c:formatCode>
                <c:ptCount val="6"/>
                <c:pt idx="0">
                  <c:v>0.96654899999999999</c:v>
                </c:pt>
                <c:pt idx="1">
                  <c:v>0.96203700000000003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50528"/>
        <c:axId val="142512064"/>
      </c:barChart>
      <c:catAx>
        <c:axId val="14255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512064"/>
        <c:crosses val="autoZero"/>
        <c:auto val="1"/>
        <c:lblAlgn val="ctr"/>
        <c:lblOffset val="100"/>
        <c:noMultiLvlLbl val="0"/>
      </c:catAx>
      <c:valAx>
        <c:axId val="1425120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55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(GWBW075!$L$4,GWBW075!$L$8,GWBW075!$L$12,GWBW075!$L$16,GWBW075!$L$20,GWBW075!$L$24)</c:f>
              <c:numCache>
                <c:formatCode>General</c:formatCode>
                <c:ptCount val="6"/>
                <c:pt idx="0">
                  <c:v>0.70017264095225118</c:v>
                </c:pt>
                <c:pt idx="1">
                  <c:v>0.69936054699922767</c:v>
                </c:pt>
                <c:pt idx="2">
                  <c:v>0.6978612966244151</c:v>
                </c:pt>
                <c:pt idx="3">
                  <c:v>0.69651537867429925</c:v>
                </c:pt>
                <c:pt idx="4">
                  <c:v>0.69574303757212308</c:v>
                </c:pt>
                <c:pt idx="5">
                  <c:v>0.69500477034210173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(GWBW075!$M$4,GWBW075!$M$8,GWBW075!$M$12,GWBW075!$M$16,GWBW075!$M$20,GWBW075!$M$24)</c:f>
              <c:numCache>
                <c:formatCode>General</c:formatCode>
                <c:ptCount val="6"/>
                <c:pt idx="0">
                  <c:v>0.59578165462723187</c:v>
                </c:pt>
                <c:pt idx="1">
                  <c:v>0.62481827268184087</c:v>
                </c:pt>
                <c:pt idx="2">
                  <c:v>0.64558629776021081</c:v>
                </c:pt>
                <c:pt idx="3">
                  <c:v>0.65220798691563309</c:v>
                </c:pt>
                <c:pt idx="4">
                  <c:v>0.65798918722456956</c:v>
                </c:pt>
                <c:pt idx="5">
                  <c:v>0.65677956476307309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(GWBW075!$N$4,GWBW075!$N$8,GWBW075!$N$12,GWBW075!$N$16,GWBW075!$N$20,GWBW075!$N$24)</c:f>
              <c:numCache>
                <c:formatCode>General</c:formatCode>
                <c:ptCount val="6"/>
                <c:pt idx="0">
                  <c:v>0.55372484212439244</c:v>
                </c:pt>
                <c:pt idx="1">
                  <c:v>0.5686077415837536</c:v>
                </c:pt>
                <c:pt idx="2">
                  <c:v>0.57826200536095596</c:v>
                </c:pt>
                <c:pt idx="3">
                  <c:v>0.58060174458225444</c:v>
                </c:pt>
                <c:pt idx="4">
                  <c:v>0.58248716550815505</c:v>
                </c:pt>
                <c:pt idx="5">
                  <c:v>0.58244741265730782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(GWBW075!$O$4,GWBW075!$O$8,GWBW075!$O$12,GWBW075!$O$16,GWBW075!$O$20,GWBW075!$O$24)</c:f>
              <c:numCache>
                <c:formatCode>General</c:formatCode>
                <c:ptCount val="6"/>
                <c:pt idx="0">
                  <c:v>0.67544068874653584</c:v>
                </c:pt>
                <c:pt idx="1">
                  <c:v>0.68323792649129989</c:v>
                </c:pt>
                <c:pt idx="2">
                  <c:v>0.69121121257553042</c:v>
                </c:pt>
                <c:pt idx="3">
                  <c:v>0.68837740220798693</c:v>
                </c:pt>
                <c:pt idx="4">
                  <c:v>0.68573667711598751</c:v>
                </c:pt>
                <c:pt idx="5">
                  <c:v>0.68297669347144607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27456"/>
        <c:axId val="152164544"/>
      </c:barChart>
      <c:catAx>
        <c:axId val="15182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164544"/>
        <c:crosses val="autoZero"/>
        <c:auto val="1"/>
        <c:lblAlgn val="ctr"/>
        <c:lblOffset val="100"/>
        <c:noMultiLvlLbl val="0"/>
      </c:catAx>
      <c:valAx>
        <c:axId val="1521645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82745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(GWBW075!$D$31,GWBW075!$D$35,GWBW075!$D$39,GWBW075!$D$43,GWBW075!$D$47,GWBW075!$D$51)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(GWBW075!$E$31,GWBW075!$E$35,GWBW075!$E$39,GWBW075!$E$43,GWBW075!$E$47,GWBW075!$E$51)</c:f>
              <c:numCache>
                <c:formatCode>General</c:formatCode>
                <c:ptCount val="6"/>
                <c:pt idx="0">
                  <c:v>0.96938999999999997</c:v>
                </c:pt>
                <c:pt idx="1">
                  <c:v>0.96884199999999998</c:v>
                </c:pt>
                <c:pt idx="2">
                  <c:v>0.97309199999999996</c:v>
                </c:pt>
                <c:pt idx="3">
                  <c:v>0.96972000000000003</c:v>
                </c:pt>
                <c:pt idx="4">
                  <c:v>0.98107999999999995</c:v>
                </c:pt>
                <c:pt idx="5">
                  <c:v>0.98843199999999998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(GWBW075!$F$31,GWBW075!$F$35,GWBW075!$F$39,GWBW075!$F$43,GWBW075!$F$47,GWBW075!$F$51)</c:f>
              <c:numCache>
                <c:formatCode>General</c:formatCode>
                <c:ptCount val="6"/>
                <c:pt idx="0">
                  <c:v>0.67270099999999999</c:v>
                </c:pt>
                <c:pt idx="1">
                  <c:v>0.55617799999999995</c:v>
                </c:pt>
                <c:pt idx="2">
                  <c:v>0.369342</c:v>
                </c:pt>
                <c:pt idx="3">
                  <c:v>0.25292999999999999</c:v>
                </c:pt>
                <c:pt idx="4">
                  <c:v>0.137213</c:v>
                </c:pt>
                <c:pt idx="5">
                  <c:v>8.0865000000000006E-2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(GWBW075!$G$31,GWBW075!$G$35,GWBW075!$G$39,GWBW075!$G$43,GWBW075!$G$47,GWBW075!$G$51)</c:f>
              <c:numCache>
                <c:formatCode>General</c:formatCode>
                <c:ptCount val="6"/>
                <c:pt idx="0">
                  <c:v>0.86744699999999997</c:v>
                </c:pt>
                <c:pt idx="1">
                  <c:v>0.84441500000000003</c:v>
                </c:pt>
                <c:pt idx="2">
                  <c:v>0.84241500000000002</c:v>
                </c:pt>
                <c:pt idx="3">
                  <c:v>0.83721299999999998</c:v>
                </c:pt>
                <c:pt idx="4">
                  <c:v>0.83692500000000003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924224"/>
        <c:axId val="150938176"/>
      </c:barChart>
      <c:catAx>
        <c:axId val="1519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938176"/>
        <c:crosses val="autoZero"/>
        <c:auto val="1"/>
        <c:lblAlgn val="ctr"/>
        <c:lblOffset val="100"/>
        <c:noMultiLvlLbl val="0"/>
      </c:catAx>
      <c:valAx>
        <c:axId val="1509381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92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(GWBW075!$L$5,GWBW075!$L$9,GWBW075!$L$13,GWBW075!$L$17,GWBW075!$L$21,GWBW075!$L$25)</c:f>
              <c:numCache>
                <c:formatCode>General</c:formatCode>
                <c:ptCount val="6"/>
                <c:pt idx="0">
                  <c:v>0.99559879151333419</c:v>
                </c:pt>
                <c:pt idx="1">
                  <c:v>0.99450274862568722</c:v>
                </c:pt>
                <c:pt idx="2">
                  <c:v>0.99361682794966166</c:v>
                </c:pt>
                <c:pt idx="3">
                  <c:v>0.99179387578937805</c:v>
                </c:pt>
                <c:pt idx="4">
                  <c:v>0.9900390713734043</c:v>
                </c:pt>
                <c:pt idx="5">
                  <c:v>0.98825587206396803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(GWBW075!$M$5,GWBW075!$M$9,GWBW075!$M$13,GWBW075!$M$17,GWBW075!$M$21,GWBW075!$M$25)</c:f>
              <c:numCache>
                <c:formatCode>General</c:formatCode>
                <c:ptCount val="6"/>
                <c:pt idx="0">
                  <c:v>0.62116668938258146</c:v>
                </c:pt>
                <c:pt idx="1">
                  <c:v>0.6701876334559993</c:v>
                </c:pt>
                <c:pt idx="2">
                  <c:v>0.71670414792603698</c:v>
                </c:pt>
                <c:pt idx="3">
                  <c:v>0.75367997819272181</c:v>
                </c:pt>
                <c:pt idx="4">
                  <c:v>0.81696083776293682</c:v>
                </c:pt>
                <c:pt idx="5">
                  <c:v>0.8495524964790333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(GWBW075!$N$5,GWBW075!$N$9,GWBW075!$N$13,GWBW075!$N$17,GWBW075!$N$21,GWBW075!$N$25)</c:f>
              <c:numCache>
                <c:formatCode>General</c:formatCode>
                <c:ptCount val="6"/>
                <c:pt idx="0">
                  <c:v>0.55330857298623415</c:v>
                </c:pt>
                <c:pt idx="1">
                  <c:v>0.5686077415837536</c:v>
                </c:pt>
                <c:pt idx="2">
                  <c:v>0.57745559038662486</c:v>
                </c:pt>
                <c:pt idx="3">
                  <c:v>0.5804484121575576</c:v>
                </c:pt>
                <c:pt idx="4">
                  <c:v>0.58221457453091641</c:v>
                </c:pt>
                <c:pt idx="5">
                  <c:v>0.58233383308345832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(GWBW075!$O$5,GWBW075!$O$9,GWBW075!$O$13,GWBW075!$O$17,GWBW075!$O$21,GWBW075!$O$25)</c:f>
              <c:numCache>
                <c:formatCode>General</c:formatCode>
                <c:ptCount val="6"/>
                <c:pt idx="0">
                  <c:v>0.7828528917359503</c:v>
                </c:pt>
                <c:pt idx="1">
                  <c:v>0.82665485439098629</c:v>
                </c:pt>
                <c:pt idx="2">
                  <c:v>0.86559561128526652</c:v>
                </c:pt>
                <c:pt idx="3">
                  <c:v>0.88211008132297486</c:v>
                </c:pt>
                <c:pt idx="4">
                  <c:v>0.89392235700331657</c:v>
                </c:pt>
                <c:pt idx="5">
                  <c:v>0.89253668620235338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00704"/>
        <c:axId val="150940480"/>
      </c:barChart>
      <c:catAx>
        <c:axId val="15220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940480"/>
        <c:crosses val="autoZero"/>
        <c:auto val="1"/>
        <c:lblAlgn val="ctr"/>
        <c:lblOffset val="100"/>
        <c:noMultiLvlLbl val="0"/>
      </c:catAx>
      <c:valAx>
        <c:axId val="1509404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20070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(GWBW075!$D$32,GWBW075!$D$36,GWBW075!$D$40,GWBW075!$D$44,GWBW075!$D$48,GWBW075!$D$52)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(GWBW075!$E$32,GWBW075!$E$36,GWBW075!$E$40,GWBW075!$E$44,GWBW075!$E$48,GWBW075!$E$52)</c:f>
              <c:numCache>
                <c:formatCode>General</c:formatCode>
                <c:ptCount val="6"/>
                <c:pt idx="0">
                  <c:v>0.87581200000000003</c:v>
                </c:pt>
                <c:pt idx="1">
                  <c:v>0.85782700000000001</c:v>
                </c:pt>
                <c:pt idx="2">
                  <c:v>0.82080299999999995</c:v>
                </c:pt>
                <c:pt idx="3">
                  <c:v>0.79970200000000002</c:v>
                </c:pt>
                <c:pt idx="4">
                  <c:v>0.79898100000000005</c:v>
                </c:pt>
                <c:pt idx="5">
                  <c:v>0.78930400000000001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(GWBW075!$F$32,GWBW075!$F$36,GWBW075!$F$40,GWBW075!$F$44,GWBW075!$F$48,GWBW075!$F$52)</c:f>
              <c:numCache>
                <c:formatCode>General</c:formatCode>
                <c:ptCount val="6"/>
                <c:pt idx="0">
                  <c:v>0.64589099999999999</c:v>
                </c:pt>
                <c:pt idx="1">
                  <c:v>0.49018899999999999</c:v>
                </c:pt>
                <c:pt idx="2">
                  <c:v>0.34613899999999997</c:v>
                </c:pt>
                <c:pt idx="3">
                  <c:v>0.22767000000000001</c:v>
                </c:pt>
                <c:pt idx="4">
                  <c:v>0.138844</c:v>
                </c:pt>
                <c:pt idx="5">
                  <c:v>7.3786699999999997E-2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(GWBW075!$G$32,GWBW075!$G$36,GWBW075!$G$40,GWBW075!$G$44,GWBW075!$G$48,GWBW075!$G$52)</c:f>
              <c:numCache>
                <c:formatCode>General</c:formatCode>
                <c:ptCount val="6"/>
                <c:pt idx="0">
                  <c:v>0.75292800000000004</c:v>
                </c:pt>
                <c:pt idx="1">
                  <c:v>0.68800700000000004</c:v>
                </c:pt>
                <c:pt idx="2">
                  <c:v>0.65236700000000003</c:v>
                </c:pt>
                <c:pt idx="3">
                  <c:v>0.65884299999999996</c:v>
                </c:pt>
                <c:pt idx="4">
                  <c:v>0.67655500000000002</c:v>
                </c:pt>
                <c:pt idx="5">
                  <c:v>0.69074999999999998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01216"/>
        <c:axId val="150942784"/>
      </c:barChart>
      <c:catAx>
        <c:axId val="1522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942784"/>
        <c:crosses val="autoZero"/>
        <c:auto val="1"/>
        <c:lblAlgn val="ctr"/>
        <c:lblOffset val="100"/>
        <c:noMultiLvlLbl val="0"/>
      </c:catAx>
      <c:valAx>
        <c:axId val="1509427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20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(GWBW075!$L$6,GWBW075!$L$10,GWBW075!$L$14,GWBW075!$L$18,GWBW075!$L$22,GWBW075!$L$26)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(GWBW075!$M$6,GWBW075!$M$10,GWBW075!$M$14,GWBW075!$M$18,GWBW075!$M$22,GWBW075!$M$26)</c:f>
              <c:numCache>
                <c:formatCode>General</c:formatCode>
                <c:ptCount val="6"/>
                <c:pt idx="0">
                  <c:v>0.59371450638317214</c:v>
                </c:pt>
                <c:pt idx="1">
                  <c:v>0.64673913043478259</c:v>
                </c:pt>
                <c:pt idx="2">
                  <c:v>0.70882740447957848</c:v>
                </c:pt>
                <c:pt idx="3">
                  <c:v>0.74287288174094779</c:v>
                </c:pt>
                <c:pt idx="4">
                  <c:v>0.79641997183226576</c:v>
                </c:pt>
                <c:pt idx="5">
                  <c:v>0.86790695561310249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(GWBW075!$N$6,GWBW075!$N$10,GWBW075!$N$14,GWBW075!$N$18,GWBW075!$N$22,GWBW075!$N$26)</c:f>
              <c:numCache>
                <c:formatCode>General</c:formatCode>
                <c:ptCount val="6"/>
                <c:pt idx="0">
                  <c:v>0.54645461360228975</c:v>
                </c:pt>
                <c:pt idx="1">
                  <c:v>0.5699990913634092</c:v>
                </c:pt>
                <c:pt idx="2">
                  <c:v>0.57774521829994097</c:v>
                </c:pt>
                <c:pt idx="3">
                  <c:v>0.58057902866748445</c:v>
                </c:pt>
                <c:pt idx="4">
                  <c:v>0.58179433010767345</c:v>
                </c:pt>
                <c:pt idx="5">
                  <c:v>0.58241901776384541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(GWBW075!$O$6,GWBW075!$O$10,GWBW075!$O$14,GWBW075!$O$18,GWBW075!$O$22,GWBW075!$O$26)</c:f>
              <c:numCache>
                <c:formatCode>General</c:formatCode>
                <c:ptCount val="6"/>
                <c:pt idx="0">
                  <c:v>0.73580255326882016</c:v>
                </c:pt>
                <c:pt idx="1">
                  <c:v>0.85042138021898139</c:v>
                </c:pt>
                <c:pt idx="2">
                  <c:v>0.90776202807687068</c:v>
                </c:pt>
                <c:pt idx="3">
                  <c:v>0.94410181272999871</c:v>
                </c:pt>
                <c:pt idx="4">
                  <c:v>0.97123029394393723</c:v>
                </c:pt>
                <c:pt idx="5">
                  <c:v>0.98083912589159983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99168"/>
        <c:axId val="150945088"/>
      </c:barChart>
      <c:catAx>
        <c:axId val="1521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945088"/>
        <c:crosses val="autoZero"/>
        <c:auto val="1"/>
        <c:lblAlgn val="ctr"/>
        <c:lblOffset val="100"/>
        <c:noMultiLvlLbl val="0"/>
      </c:catAx>
      <c:valAx>
        <c:axId val="1509450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19916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(GWBW075!$D$33,GWBW075!$D$37,GWBW075!$D$41,GWBW075!$D$45,GWBW075!$D$49,GWBW075!$D$53)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(GWBW075!$E$33,GWBW075!$E$37,GWBW075!$E$41,GWBW075!$E$45,GWBW075!$E$49,GWBW075!$E$53)</c:f>
              <c:numCache>
                <c:formatCode>General</c:formatCode>
                <c:ptCount val="6"/>
                <c:pt idx="0">
                  <c:v>0.782945</c:v>
                </c:pt>
                <c:pt idx="1">
                  <c:v>0.72787999999999997</c:v>
                </c:pt>
                <c:pt idx="2">
                  <c:v>0.68844799999999995</c:v>
                </c:pt>
                <c:pt idx="3">
                  <c:v>0.67883300000000002</c:v>
                </c:pt>
                <c:pt idx="4">
                  <c:v>0.63230699999999995</c:v>
                </c:pt>
                <c:pt idx="5">
                  <c:v>0.60356100000000001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(GWBW075!$F$33,GWBW075!$F$37,GWBW075!$F$41,GWBW075!$F$45,GWBW075!$F$49,GWBW075!$F$53)</c:f>
              <c:numCache>
                <c:formatCode>General</c:formatCode>
                <c:ptCount val="6"/>
                <c:pt idx="0">
                  <c:v>0.68442599999999998</c:v>
                </c:pt>
                <c:pt idx="1">
                  <c:v>0.52196900000000002</c:v>
                </c:pt>
                <c:pt idx="2">
                  <c:v>0.39001599999999997</c:v>
                </c:pt>
                <c:pt idx="3">
                  <c:v>0.25145400000000001</c:v>
                </c:pt>
                <c:pt idx="4">
                  <c:v>0.143456</c:v>
                </c:pt>
                <c:pt idx="5">
                  <c:v>7.5971700000000003E-2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(GWBW075!$G$33,GWBW075!$G$37,GWBW075!$G$41,GWBW075!$G$45,GWBW075!$G$49,GWBW075!$G$53)</c:f>
              <c:numCache>
                <c:formatCode>General</c:formatCode>
                <c:ptCount val="6"/>
                <c:pt idx="0">
                  <c:v>0.69831699999999997</c:v>
                </c:pt>
                <c:pt idx="1">
                  <c:v>0.62729599999999996</c:v>
                </c:pt>
                <c:pt idx="2">
                  <c:v>0.59312900000000002</c:v>
                </c:pt>
                <c:pt idx="3">
                  <c:v>0.56523699999999999</c:v>
                </c:pt>
                <c:pt idx="4">
                  <c:v>0.57193700000000003</c:v>
                </c:pt>
                <c:pt idx="5">
                  <c:v>0.58974400000000005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56064"/>
        <c:axId val="152241856"/>
      </c:barChart>
      <c:catAx>
        <c:axId val="15285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241856"/>
        <c:crosses val="autoZero"/>
        <c:auto val="1"/>
        <c:lblAlgn val="ctr"/>
        <c:lblOffset val="100"/>
        <c:noMultiLvlLbl val="0"/>
      </c:catAx>
      <c:valAx>
        <c:axId val="1522418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85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(GWBW075!$L$7,GWBW075!$L$11,GWBW075!$L$15,GWBW075!$L$19,GWBW075!$L$23,GWBW075!$L$27)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(GWBW075!$M$7,GWBW075!$M$11,GWBW075!$M$15,GWBW075!$M$19,GWBW075!$M$23,GWBW075!$M$27)</c:f>
              <c:numCache>
                <c:formatCode>General</c:formatCode>
                <c:ptCount val="6"/>
                <c:pt idx="0">
                  <c:v>0.58095952023988007</c:v>
                </c:pt>
                <c:pt idx="1">
                  <c:v>0.64311026305029306</c:v>
                </c:pt>
                <c:pt idx="2">
                  <c:v>0.67429353505065648</c:v>
                </c:pt>
                <c:pt idx="3">
                  <c:v>0.70082004452319302</c:v>
                </c:pt>
                <c:pt idx="4">
                  <c:v>0.75140270773704054</c:v>
                </c:pt>
                <c:pt idx="5">
                  <c:v>0.79873131616010185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(GWBW075!$N$7,GWBW075!$N$11,GWBW075!$N$15,GWBW075!$N$19,GWBW075!$N$23,GWBW075!$N$27)</c:f>
              <c:numCache>
                <c:formatCode>General</c:formatCode>
                <c:ptCount val="6"/>
                <c:pt idx="0">
                  <c:v>0.54504736268229514</c:v>
                </c:pt>
                <c:pt idx="1">
                  <c:v>0.56675582663213842</c:v>
                </c:pt>
                <c:pt idx="2">
                  <c:v>0.57596769796919722</c:v>
                </c:pt>
                <c:pt idx="3">
                  <c:v>0.58019853709508884</c:v>
                </c:pt>
                <c:pt idx="4">
                  <c:v>0.58190790968152295</c:v>
                </c:pt>
                <c:pt idx="5">
                  <c:v>0.58223729044568628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(GWBW075!$O$7,GWBW075!$O$11,GWBW075!$O$15,GWBW075!$O$19,GWBW075!$O$23,GWBW075!$O$27)</c:f>
              <c:numCache>
                <c:formatCode>General</c:formatCode>
                <c:ptCount val="6"/>
                <c:pt idx="0">
                  <c:v>0.67675253282449688</c:v>
                </c:pt>
                <c:pt idx="1">
                  <c:v>0.76256190086774789</c:v>
                </c:pt>
                <c:pt idx="2">
                  <c:v>0.83377629367134609</c:v>
                </c:pt>
                <c:pt idx="3">
                  <c:v>0.88948139566580353</c:v>
                </c:pt>
                <c:pt idx="4">
                  <c:v>0.94096133751306177</c:v>
                </c:pt>
                <c:pt idx="5">
                  <c:v>0.97486484030711928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58112"/>
        <c:axId val="152244160"/>
      </c:barChart>
      <c:catAx>
        <c:axId val="15285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244160"/>
        <c:crosses val="autoZero"/>
        <c:auto val="1"/>
        <c:lblAlgn val="ctr"/>
        <c:lblOffset val="100"/>
        <c:noMultiLvlLbl val="0"/>
      </c:catAx>
      <c:valAx>
        <c:axId val="1522441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85811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GWBW075!$E$46:$E$49</c:f>
              <c:numCache>
                <c:formatCode>General</c:formatCode>
                <c:ptCount val="4"/>
                <c:pt idx="0">
                  <c:v>1</c:v>
                </c:pt>
                <c:pt idx="1">
                  <c:v>0.98107999999999995</c:v>
                </c:pt>
                <c:pt idx="2">
                  <c:v>0.79898100000000005</c:v>
                </c:pt>
                <c:pt idx="3">
                  <c:v>0.63230699999999995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GWBW075!$F$46:$F$49</c:f>
              <c:numCache>
                <c:formatCode>General</c:formatCode>
                <c:ptCount val="4"/>
                <c:pt idx="0">
                  <c:v>0.134239</c:v>
                </c:pt>
                <c:pt idx="1">
                  <c:v>0.137213</c:v>
                </c:pt>
                <c:pt idx="2">
                  <c:v>0.138844</c:v>
                </c:pt>
                <c:pt idx="3">
                  <c:v>0.143456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0.83692500000000003</c:v>
                </c:pt>
                <c:pt idx="2">
                  <c:v>0.67655500000000002</c:v>
                </c:pt>
                <c:pt idx="3">
                  <c:v>0.57193700000000003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56576"/>
        <c:axId val="152247616"/>
      </c:barChart>
      <c:catAx>
        <c:axId val="1528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247616"/>
        <c:crosses val="autoZero"/>
        <c:auto val="1"/>
        <c:lblAlgn val="ctr"/>
        <c:lblOffset val="100"/>
        <c:noMultiLvlLbl val="0"/>
      </c:catAx>
      <c:valAx>
        <c:axId val="1522476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85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GWBW075!$L$20:$L$23</c:f>
              <c:numCache>
                <c:formatCode>General</c:formatCode>
                <c:ptCount val="4"/>
                <c:pt idx="0">
                  <c:v>0.69574303757212308</c:v>
                </c:pt>
                <c:pt idx="1">
                  <c:v>0.9900390713734043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GWBW075!$M$20:$M$23</c:f>
              <c:numCache>
                <c:formatCode>General</c:formatCode>
                <c:ptCount val="4"/>
                <c:pt idx="0">
                  <c:v>0.65798918722456956</c:v>
                </c:pt>
                <c:pt idx="1">
                  <c:v>0.81696083776293682</c:v>
                </c:pt>
                <c:pt idx="2">
                  <c:v>0.79641997183226576</c:v>
                </c:pt>
                <c:pt idx="3">
                  <c:v>0.75140270773704054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GWBW075!$N$20:$N$23</c:f>
              <c:numCache>
                <c:formatCode>General</c:formatCode>
                <c:ptCount val="4"/>
                <c:pt idx="0">
                  <c:v>0.58248716550815505</c:v>
                </c:pt>
                <c:pt idx="1">
                  <c:v>0.58221457453091641</c:v>
                </c:pt>
                <c:pt idx="2">
                  <c:v>0.58179433010767345</c:v>
                </c:pt>
                <c:pt idx="3">
                  <c:v>0.58190790968152295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GWBW075!$O$20:$O$23</c:f>
              <c:numCache>
                <c:formatCode>General</c:formatCode>
                <c:ptCount val="4"/>
                <c:pt idx="0">
                  <c:v>0.68573667711598751</c:v>
                </c:pt>
                <c:pt idx="1">
                  <c:v>0.89392235700331657</c:v>
                </c:pt>
                <c:pt idx="2">
                  <c:v>0.97123029394393723</c:v>
                </c:pt>
                <c:pt idx="3">
                  <c:v>0.94096133751306177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19904"/>
        <c:axId val="153077440"/>
      </c:barChart>
      <c:catAx>
        <c:axId val="1530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077440"/>
        <c:crosses val="autoZero"/>
        <c:auto val="1"/>
        <c:lblAlgn val="ctr"/>
        <c:lblOffset val="100"/>
        <c:noMultiLvlLbl val="0"/>
      </c:catAx>
      <c:valAx>
        <c:axId val="1530774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01990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GWBW075!$E$50:$E$53</c:f>
              <c:numCache>
                <c:formatCode>General</c:formatCode>
                <c:ptCount val="4"/>
                <c:pt idx="0">
                  <c:v>1</c:v>
                </c:pt>
                <c:pt idx="1">
                  <c:v>0.98843199999999998</c:v>
                </c:pt>
                <c:pt idx="2">
                  <c:v>0.78930400000000001</c:v>
                </c:pt>
                <c:pt idx="3">
                  <c:v>0.60356100000000001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GWBW075!$F$50:$F$53</c:f>
              <c:numCache>
                <c:formatCode>General</c:formatCode>
                <c:ptCount val="4"/>
                <c:pt idx="0">
                  <c:v>7.7745300000000003E-2</c:v>
                </c:pt>
                <c:pt idx="1">
                  <c:v>8.0865000000000006E-2</c:v>
                </c:pt>
                <c:pt idx="2">
                  <c:v>7.3786699999999997E-2</c:v>
                </c:pt>
                <c:pt idx="3">
                  <c:v>7.5971700000000003E-2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0.69074999999999998</c:v>
                </c:pt>
                <c:pt idx="3">
                  <c:v>0.58974400000000005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28992"/>
        <c:axId val="153079168"/>
      </c:barChart>
      <c:catAx>
        <c:axId val="1518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079168"/>
        <c:crosses val="autoZero"/>
        <c:auto val="1"/>
        <c:lblAlgn val="ctr"/>
        <c:lblOffset val="100"/>
        <c:noMultiLvlLbl val="0"/>
      </c:catAx>
      <c:valAx>
        <c:axId val="1530791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82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18" Type="http://schemas.openxmlformats.org/officeDocument/2006/relationships/chart" Target="../charts/chart5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17" Type="http://schemas.openxmlformats.org/officeDocument/2006/relationships/chart" Target="../charts/chart57.xml"/><Relationship Id="rId2" Type="http://schemas.openxmlformats.org/officeDocument/2006/relationships/chart" Target="../charts/chart42.xml"/><Relationship Id="rId16" Type="http://schemas.openxmlformats.org/officeDocument/2006/relationships/chart" Target="../charts/chart56.xml"/><Relationship Id="rId20" Type="http://schemas.openxmlformats.org/officeDocument/2006/relationships/chart" Target="../charts/chart60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5" Type="http://schemas.openxmlformats.org/officeDocument/2006/relationships/chart" Target="../charts/chart55.xml"/><Relationship Id="rId10" Type="http://schemas.openxmlformats.org/officeDocument/2006/relationships/chart" Target="../charts/chart50.xml"/><Relationship Id="rId19" Type="http://schemas.openxmlformats.org/officeDocument/2006/relationships/chart" Target="../charts/chart59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13" Type="http://schemas.openxmlformats.org/officeDocument/2006/relationships/chart" Target="../charts/chart93.xml"/><Relationship Id="rId18" Type="http://schemas.openxmlformats.org/officeDocument/2006/relationships/chart" Target="../charts/chart98.xml"/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12" Type="http://schemas.openxmlformats.org/officeDocument/2006/relationships/chart" Target="../charts/chart92.xml"/><Relationship Id="rId17" Type="http://schemas.openxmlformats.org/officeDocument/2006/relationships/chart" Target="../charts/chart97.xml"/><Relationship Id="rId2" Type="http://schemas.openxmlformats.org/officeDocument/2006/relationships/chart" Target="../charts/chart82.xml"/><Relationship Id="rId16" Type="http://schemas.openxmlformats.org/officeDocument/2006/relationships/chart" Target="../charts/chart96.xml"/><Relationship Id="rId20" Type="http://schemas.openxmlformats.org/officeDocument/2006/relationships/chart" Target="../charts/chart100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11" Type="http://schemas.openxmlformats.org/officeDocument/2006/relationships/chart" Target="../charts/chart91.xml"/><Relationship Id="rId5" Type="http://schemas.openxmlformats.org/officeDocument/2006/relationships/chart" Target="../charts/chart85.xml"/><Relationship Id="rId15" Type="http://schemas.openxmlformats.org/officeDocument/2006/relationships/chart" Target="../charts/chart95.xml"/><Relationship Id="rId10" Type="http://schemas.openxmlformats.org/officeDocument/2006/relationships/chart" Target="../charts/chart90.xml"/><Relationship Id="rId19" Type="http://schemas.openxmlformats.org/officeDocument/2006/relationships/chart" Target="../charts/chart99.xml"/><Relationship Id="rId4" Type="http://schemas.openxmlformats.org/officeDocument/2006/relationships/chart" Target="../charts/chart84.xml"/><Relationship Id="rId9" Type="http://schemas.openxmlformats.org/officeDocument/2006/relationships/chart" Target="../charts/chart89.xml"/><Relationship Id="rId14" Type="http://schemas.openxmlformats.org/officeDocument/2006/relationships/chart" Target="../charts/chart94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5" Type="http://schemas.openxmlformats.org/officeDocument/2006/relationships/chart" Target="../charts/chart105.xml"/><Relationship Id="rId4" Type="http://schemas.openxmlformats.org/officeDocument/2006/relationships/chart" Target="../charts/chart104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7.xml"/><Relationship Id="rId1" Type="http://schemas.openxmlformats.org/officeDocument/2006/relationships/chart" Target="../charts/chart106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0.xml"/><Relationship Id="rId2" Type="http://schemas.openxmlformats.org/officeDocument/2006/relationships/chart" Target="../charts/chart109.xml"/><Relationship Id="rId1" Type="http://schemas.openxmlformats.org/officeDocument/2006/relationships/chart" Target="../charts/chart108.xml"/></Relationships>
</file>

<file path=xl/drawings/_rels/drawing3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8.xml"/><Relationship Id="rId3" Type="http://schemas.openxmlformats.org/officeDocument/2006/relationships/chart" Target="../charts/chart113.xml"/><Relationship Id="rId7" Type="http://schemas.openxmlformats.org/officeDocument/2006/relationships/chart" Target="../charts/chart117.xml"/><Relationship Id="rId2" Type="http://schemas.openxmlformats.org/officeDocument/2006/relationships/chart" Target="../charts/chart112.xml"/><Relationship Id="rId1" Type="http://schemas.openxmlformats.org/officeDocument/2006/relationships/chart" Target="../charts/chart111.xml"/><Relationship Id="rId6" Type="http://schemas.openxmlformats.org/officeDocument/2006/relationships/chart" Target="../charts/chart116.xml"/><Relationship Id="rId5" Type="http://schemas.openxmlformats.org/officeDocument/2006/relationships/chart" Target="../charts/chart115.xml"/><Relationship Id="rId4" Type="http://schemas.openxmlformats.org/officeDocument/2006/relationships/chart" Target="../charts/chart114.xml"/><Relationship Id="rId9" Type="http://schemas.openxmlformats.org/officeDocument/2006/relationships/chart" Target="../charts/chart1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36" name="圖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7" name="圖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38" name="圖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39" name="圖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46" name="圖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47" name="圖表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48" name="圖表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49" name="圖表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50" name="圖表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51" name="圖表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52" name="圖表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53" name="圖表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54" name="圖表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55" name="圖表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2" name="文字方塊 1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40" name="文字方塊 39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41" name="文字方塊 40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42" name="文字方塊 41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67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142017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67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142113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81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71450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95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200691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95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200787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6" name="文字方塊 35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7" name="文字方塊 36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8" name="文字方塊 37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67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142017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67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142113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81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71450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95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200691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95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200787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6" name="文字方塊 35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7" name="文字方塊 36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8" name="文字方塊 37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4" name="圖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25" name="圖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26" name="圖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27" name="圖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0" name="文字方塊 29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1" name="文字方塊 30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2" name="文字方塊 31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3" name="文字方塊 32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4" name="圖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25" name="圖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26" name="圖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27" name="圖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0" name="文字方塊 29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1" name="文字方塊 30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2" name="文字方塊 31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3" name="文字方塊 32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4</xdr:row>
      <xdr:rowOff>185737</xdr:rowOff>
    </xdr:from>
    <xdr:to>
      <xdr:col>17</xdr:col>
      <xdr:colOff>276225</xdr:colOff>
      <xdr:row>21</xdr:row>
      <xdr:rowOff>190501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25</xdr:col>
      <xdr:colOff>0</xdr:colOff>
      <xdr:row>17</xdr:row>
      <xdr:rowOff>200025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7</xdr:col>
      <xdr:colOff>457200</xdr:colOff>
      <xdr:row>40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14</xdr:col>
      <xdr:colOff>457200</xdr:colOff>
      <xdr:row>40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21</xdr:col>
      <xdr:colOff>457200</xdr:colOff>
      <xdr:row>40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0.5881</cdr:x>
      <cdr:y>0.92583</cdr:y>
    </cdr:from>
    <cdr:to>
      <cdr:x>0.86058</cdr:x>
      <cdr:y>1</cdr:y>
    </cdr:to>
    <cdr:sp macro="" textlink="">
      <cdr:nvSpPr>
        <cdr:cNvPr id="2" name="文字方塊 21"/>
        <cdr:cNvSpPr txBox="1"/>
      </cdr:nvSpPr>
      <cdr:spPr>
        <a:xfrm xmlns:a="http://schemas.openxmlformats.org/drawingml/2006/main">
          <a:off x="3232172" y="3302541"/>
          <a:ext cx="1497530" cy="26457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TW" sz="1100"/>
            <a:t>Normalized</a:t>
          </a:r>
          <a:r>
            <a:rPr lang="en-US" altLang="zh-TW" sz="1100" baseline="0"/>
            <a:t> </a:t>
          </a:r>
          <a:r>
            <a:rPr lang="en-US" altLang="zh-TW" sz="1100"/>
            <a:t>Bandwidth</a:t>
          </a:r>
          <a:endParaRPr lang="zh-TW" altLang="en-US" sz="1100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0.81674</cdr:x>
      <cdr:y>0.90356</cdr:y>
    </cdr:from>
    <cdr:to>
      <cdr:x>1</cdr:x>
      <cdr:y>1</cdr:y>
    </cdr:to>
    <cdr:sp macro="" textlink="">
      <cdr:nvSpPr>
        <cdr:cNvPr id="2" name="文字方塊 21"/>
        <cdr:cNvSpPr txBox="1"/>
      </cdr:nvSpPr>
      <cdr:spPr>
        <a:xfrm xmlns:a="http://schemas.openxmlformats.org/drawingml/2006/main">
          <a:off x="3734142" y="2478640"/>
          <a:ext cx="83785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TW" sz="1100" baseline="0"/>
            <a:t> </a:t>
          </a:r>
          <a:r>
            <a:rPr lang="en-US" altLang="zh-TW" sz="1100"/>
            <a:t>Bandwidth</a:t>
          </a:r>
          <a:endParaRPr lang="zh-TW" altLang="en-US" sz="1100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657225</xdr:colOff>
      <xdr:row>31</xdr:row>
      <xdr:rowOff>114300</xdr:rowOff>
    </xdr:from>
    <xdr:to>
      <xdr:col>23</xdr:col>
      <xdr:colOff>9525</xdr:colOff>
      <xdr:row>48</xdr:row>
      <xdr:rowOff>19050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3</xdr:row>
      <xdr:rowOff>114300</xdr:rowOff>
    </xdr:from>
    <xdr:to>
      <xdr:col>23</xdr:col>
      <xdr:colOff>47625</xdr:colOff>
      <xdr:row>20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0.0285</cdr:x>
      <cdr:y>0.0253</cdr:y>
    </cdr:from>
    <cdr:to>
      <cdr:x>0.08636</cdr:x>
      <cdr:y>0.14018</cdr:y>
    </cdr:to>
    <cdr:sp macro="" textlink="">
      <cdr:nvSpPr>
        <cdr:cNvPr id="2" name="文字方塊 26"/>
        <cdr:cNvSpPr txBox="1"/>
      </cdr:nvSpPr>
      <cdr:spPr>
        <a:xfrm xmlns:a="http://schemas.openxmlformats.org/drawingml/2006/main" rot="16200000">
          <a:off x="115927" y="130188"/>
          <a:ext cx="402693" cy="3196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(J)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0.11336</cdr:x>
      <cdr:y>0.63043</cdr:y>
    </cdr:from>
    <cdr:to>
      <cdr:x>0.87586</cdr:x>
      <cdr:y>0.63285</cdr:y>
    </cdr:to>
    <cdr:cxnSp macro="">
      <cdr:nvCxnSpPr>
        <cdr:cNvPr id="3" name="直線接點 2"/>
        <cdr:cNvCxnSpPr/>
      </cdr:nvCxnSpPr>
      <cdr:spPr>
        <a:xfrm xmlns:a="http://schemas.openxmlformats.org/drawingml/2006/main" flipV="1">
          <a:off x="626269" y="2209800"/>
          <a:ext cx="4212431" cy="8467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0.0285</cdr:x>
      <cdr:y>0.0253</cdr:y>
    </cdr:from>
    <cdr:to>
      <cdr:x>0.08636</cdr:x>
      <cdr:y>0.14018</cdr:y>
    </cdr:to>
    <cdr:sp macro="" textlink="">
      <cdr:nvSpPr>
        <cdr:cNvPr id="2" name="文字方塊 26"/>
        <cdr:cNvSpPr txBox="1"/>
      </cdr:nvSpPr>
      <cdr:spPr>
        <a:xfrm xmlns:a="http://schemas.openxmlformats.org/drawingml/2006/main" rot="16200000">
          <a:off x="115927" y="130188"/>
          <a:ext cx="402693" cy="3196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(J)</a:t>
          </a:r>
          <a:endParaRPr lang="zh-TW" altLang="en-US" sz="1100"/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4762</xdr:rowOff>
    </xdr:from>
    <xdr:to>
      <xdr:col>15</xdr:col>
      <xdr:colOff>457200</xdr:colOff>
      <xdr:row>14</xdr:row>
      <xdr:rowOff>23812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15</xdr:row>
      <xdr:rowOff>104775</xdr:rowOff>
    </xdr:from>
    <xdr:to>
      <xdr:col>15</xdr:col>
      <xdr:colOff>76200</xdr:colOff>
      <xdr:row>28</xdr:row>
      <xdr:rowOff>123825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7</xdr:col>
      <xdr:colOff>438150</xdr:colOff>
      <xdr:row>33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27</xdr:row>
      <xdr:rowOff>0</xdr:rowOff>
    </xdr:from>
    <xdr:to>
      <xdr:col>23</xdr:col>
      <xdr:colOff>457200</xdr:colOff>
      <xdr:row>40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457200</xdr:colOff>
      <xdr:row>55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27</xdr:row>
      <xdr:rowOff>0</xdr:rowOff>
    </xdr:from>
    <xdr:to>
      <xdr:col>31</xdr:col>
      <xdr:colOff>457200</xdr:colOff>
      <xdr:row>40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31</xdr:col>
      <xdr:colOff>457200</xdr:colOff>
      <xdr:row>55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16</xdr:col>
      <xdr:colOff>257175</xdr:colOff>
      <xdr:row>38</xdr:row>
      <xdr:rowOff>152400</xdr:rowOff>
    </xdr:from>
    <xdr:ext cx="315151" cy="264560"/>
    <xdr:sp macro="" textlink="">
      <xdr:nvSpPr>
        <xdr:cNvPr id="6" name="文字方塊 5"/>
        <xdr:cNvSpPr txBox="1"/>
      </xdr:nvSpPr>
      <xdr:spPr>
        <a:xfrm>
          <a:off x="11268075" y="81153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16</xdr:col>
      <xdr:colOff>276225</xdr:colOff>
      <xdr:row>53</xdr:row>
      <xdr:rowOff>171450</xdr:rowOff>
    </xdr:from>
    <xdr:ext cx="315151" cy="264560"/>
    <xdr:sp macro="" textlink="">
      <xdr:nvSpPr>
        <xdr:cNvPr id="7" name="文字方塊 6"/>
        <xdr:cNvSpPr txBox="1"/>
      </xdr:nvSpPr>
      <xdr:spPr>
        <a:xfrm>
          <a:off x="11287125" y="112776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24</xdr:col>
      <xdr:colOff>266700</xdr:colOff>
      <xdr:row>53</xdr:row>
      <xdr:rowOff>171450</xdr:rowOff>
    </xdr:from>
    <xdr:ext cx="315151" cy="264560"/>
    <xdr:sp macro="" textlink="">
      <xdr:nvSpPr>
        <xdr:cNvPr id="8" name="文字方塊 7"/>
        <xdr:cNvSpPr txBox="1"/>
      </xdr:nvSpPr>
      <xdr:spPr>
        <a:xfrm>
          <a:off x="16764000" y="112776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24</xdr:col>
      <xdr:colOff>266700</xdr:colOff>
      <xdr:row>38</xdr:row>
      <xdr:rowOff>161925</xdr:rowOff>
    </xdr:from>
    <xdr:ext cx="315151" cy="264560"/>
    <xdr:sp macro="" textlink="">
      <xdr:nvSpPr>
        <xdr:cNvPr id="9" name="文字方塊 8"/>
        <xdr:cNvSpPr txBox="1"/>
      </xdr:nvSpPr>
      <xdr:spPr>
        <a:xfrm>
          <a:off x="16764000" y="8124825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twoCellAnchor>
    <xdr:from>
      <xdr:col>17</xdr:col>
      <xdr:colOff>409575</xdr:colOff>
      <xdr:row>63</xdr:row>
      <xdr:rowOff>42862</xdr:rowOff>
    </xdr:from>
    <xdr:to>
      <xdr:col>24</xdr:col>
      <xdr:colOff>180975</xdr:colOff>
      <xdr:row>76</xdr:row>
      <xdr:rowOff>33337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91</xdr:row>
      <xdr:rowOff>0</xdr:rowOff>
    </xdr:from>
    <xdr:to>
      <xdr:col>15</xdr:col>
      <xdr:colOff>419100</xdr:colOff>
      <xdr:row>104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106</xdr:row>
      <xdr:rowOff>0</xdr:rowOff>
    </xdr:from>
    <xdr:to>
      <xdr:col>15</xdr:col>
      <xdr:colOff>419100</xdr:colOff>
      <xdr:row>119</xdr:row>
      <xdr:rowOff>19050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647700</xdr:colOff>
      <xdr:row>91</xdr:row>
      <xdr:rowOff>0</xdr:rowOff>
    </xdr:from>
    <xdr:to>
      <xdr:col>23</xdr:col>
      <xdr:colOff>419100</xdr:colOff>
      <xdr:row>104</xdr:row>
      <xdr:rowOff>19050</xdr:rowOff>
    </xdr:to>
    <xdr:graphicFrame macro="">
      <xdr:nvGraphicFramePr>
        <xdr:cNvPr id="17" name="圖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647700</xdr:colOff>
      <xdr:row>106</xdr:row>
      <xdr:rowOff>0</xdr:rowOff>
    </xdr:from>
    <xdr:to>
      <xdr:col>23</xdr:col>
      <xdr:colOff>419100</xdr:colOff>
      <xdr:row>119</xdr:row>
      <xdr:rowOff>19050</xdr:rowOff>
    </xdr:to>
    <xdr:graphicFrame macro="">
      <xdr:nvGraphicFramePr>
        <xdr:cNvPr id="18" name="圖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0.83135</cdr:x>
      <cdr:y>0.64699</cdr:y>
    </cdr:from>
    <cdr:to>
      <cdr:x>1</cdr:x>
      <cdr:y>0.74343</cdr:y>
    </cdr:to>
    <cdr:sp macro="" textlink="">
      <cdr:nvSpPr>
        <cdr:cNvPr id="2" name="文字方塊 17"/>
        <cdr:cNvSpPr txBox="1"/>
      </cdr:nvSpPr>
      <cdr:spPr>
        <a:xfrm xmlns:a="http://schemas.openxmlformats.org/drawingml/2006/main">
          <a:off x="3866839" y="1774825"/>
          <a:ext cx="771045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Utilization</a:t>
          </a:r>
          <a:endParaRPr lang="zh-TW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O33" workbookViewId="0">
      <selection activeCell="AF47" sqref="AF47"/>
    </sheetView>
  </sheetViews>
  <sheetFormatPr defaultRowHeight="16.5" x14ac:dyDescent="0.25"/>
  <cols>
    <col min="8" max="8" width="2" customWidth="1"/>
  </cols>
  <sheetData>
    <row r="1" spans="1:15" x14ac:dyDescent="0.25">
      <c r="A1" t="s">
        <v>17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22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10455.200000000001</v>
      </c>
      <c r="F4">
        <v>9626.6299999999992</v>
      </c>
      <c r="G4">
        <v>11886.8</v>
      </c>
      <c r="J4">
        <v>0.5</v>
      </c>
      <c r="K4">
        <v>3</v>
      </c>
      <c r="L4">
        <f>D4/D18</f>
        <v>0.70017264095225118</v>
      </c>
      <c r="M4">
        <f>E4/D18</f>
        <v>0.59374858025532695</v>
      </c>
      <c r="N4">
        <f>F4/D18</f>
        <v>0.54669426650311204</v>
      </c>
      <c r="O4">
        <f>G4/D18</f>
        <v>0.67504883921675529</v>
      </c>
    </row>
    <row r="5" spans="1:15" x14ac:dyDescent="0.25">
      <c r="B5">
        <v>1</v>
      </c>
      <c r="C5">
        <v>3</v>
      </c>
      <c r="D5">
        <v>17531.3</v>
      </c>
      <c r="E5">
        <v>10916.3</v>
      </c>
      <c r="F5">
        <v>9632.8700000000008</v>
      </c>
      <c r="G5">
        <v>13760.4</v>
      </c>
      <c r="J5">
        <v>1</v>
      </c>
      <c r="K5">
        <v>3</v>
      </c>
      <c r="L5">
        <f>D5/D18</f>
        <v>0.99559879151333419</v>
      </c>
      <c r="M5">
        <f>E5/D18</f>
        <v>0.619934351006315</v>
      </c>
      <c r="N5">
        <f>F5/D18</f>
        <v>0.54704863477352239</v>
      </c>
      <c r="O5">
        <f>G5/D18</f>
        <v>0.78145018399890964</v>
      </c>
    </row>
    <row r="6" spans="1:15" x14ac:dyDescent="0.25">
      <c r="B6">
        <v>1.5</v>
      </c>
      <c r="C6">
        <v>3</v>
      </c>
      <c r="D6">
        <v>17608.8</v>
      </c>
      <c r="E6">
        <v>10301.6</v>
      </c>
      <c r="F6">
        <v>9543</v>
      </c>
      <c r="G6">
        <v>12955.2</v>
      </c>
      <c r="J6">
        <v>1.5</v>
      </c>
      <c r="K6">
        <v>3</v>
      </c>
      <c r="L6">
        <f>D6/D18</f>
        <v>1</v>
      </c>
      <c r="M6">
        <f>E6/D18</f>
        <v>0.58502566898369002</v>
      </c>
      <c r="N6">
        <f>F6/D18</f>
        <v>0.54194493662259779</v>
      </c>
      <c r="O6">
        <f>G6/D18</f>
        <v>0.73572304756712559</v>
      </c>
    </row>
    <row r="7" spans="1:15" x14ac:dyDescent="0.25">
      <c r="B7">
        <v>2</v>
      </c>
      <c r="C7">
        <v>3</v>
      </c>
      <c r="D7">
        <v>17608.8</v>
      </c>
      <c r="E7">
        <v>10176.200000000001</v>
      </c>
      <c r="F7">
        <v>9497.83</v>
      </c>
      <c r="G7">
        <v>11965.5</v>
      </c>
      <c r="J7">
        <v>2</v>
      </c>
      <c r="K7">
        <v>3</v>
      </c>
      <c r="L7">
        <f>D7/D18</f>
        <v>1</v>
      </c>
      <c r="M7">
        <f>E7/D18</f>
        <v>0.57790422970333022</v>
      </c>
      <c r="N7">
        <f>F7/D18</f>
        <v>0.53937974194720828</v>
      </c>
      <c r="O7">
        <f>G7/D18</f>
        <v>0.67951819544773073</v>
      </c>
    </row>
    <row r="8" spans="1:15" x14ac:dyDescent="0.25">
      <c r="B8">
        <v>0.5</v>
      </c>
      <c r="C8">
        <v>4</v>
      </c>
      <c r="D8">
        <v>12314.9</v>
      </c>
      <c r="E8">
        <v>10986</v>
      </c>
      <c r="F8">
        <v>10048.4</v>
      </c>
      <c r="G8">
        <v>12029.3</v>
      </c>
      <c r="J8">
        <v>0.5</v>
      </c>
      <c r="K8">
        <v>4</v>
      </c>
      <c r="L8">
        <f>D8/D18</f>
        <v>0.69936054699922767</v>
      </c>
      <c r="M8">
        <f>E8/D18</f>
        <v>0.62389259915496798</v>
      </c>
      <c r="N8">
        <f>F8/D18</f>
        <v>0.57064649493435105</v>
      </c>
      <c r="O8">
        <f>G8/D18</f>
        <v>0.68314138385352774</v>
      </c>
    </row>
    <row r="9" spans="1:15" x14ac:dyDescent="0.25">
      <c r="B9">
        <v>1</v>
      </c>
      <c r="C9">
        <v>4</v>
      </c>
      <c r="D9">
        <v>17512</v>
      </c>
      <c r="E9">
        <v>11757.6</v>
      </c>
      <c r="F9">
        <v>10013.299999999999</v>
      </c>
      <c r="G9">
        <v>14550</v>
      </c>
      <c r="J9">
        <v>1</v>
      </c>
      <c r="K9">
        <v>4</v>
      </c>
      <c r="L9">
        <f>D9/D18</f>
        <v>0.99450274862568722</v>
      </c>
      <c r="M9">
        <f>E9/D18</f>
        <v>0.66771159874608155</v>
      </c>
      <c r="N9">
        <f>F9/D18</f>
        <v>0.56865317341329336</v>
      </c>
      <c r="O9">
        <f>G9/D18</f>
        <v>0.82629139975466814</v>
      </c>
    </row>
    <row r="10" spans="1:15" x14ac:dyDescent="0.25">
      <c r="B10">
        <v>1.5</v>
      </c>
      <c r="C10">
        <v>4</v>
      </c>
      <c r="D10">
        <v>17608.8</v>
      </c>
      <c r="E10">
        <v>11307.4</v>
      </c>
      <c r="F10">
        <v>10092.6</v>
      </c>
      <c r="G10">
        <v>15066.7</v>
      </c>
      <c r="J10">
        <v>1.5</v>
      </c>
      <c r="K10">
        <v>4</v>
      </c>
      <c r="L10">
        <f>D10/D18</f>
        <v>1</v>
      </c>
      <c r="M10">
        <f>E10/D18</f>
        <v>0.64214483667257283</v>
      </c>
      <c r="N10">
        <f>F10/D18</f>
        <v>0.57315660351642361</v>
      </c>
      <c r="O10">
        <f>G10/D18</f>
        <v>0.85563468265867071</v>
      </c>
    </row>
    <row r="11" spans="1:15" x14ac:dyDescent="0.25">
      <c r="B11">
        <v>2</v>
      </c>
      <c r="C11">
        <v>4</v>
      </c>
      <c r="D11">
        <v>17608.8</v>
      </c>
      <c r="E11">
        <v>11027.9</v>
      </c>
      <c r="F11">
        <v>10010.700000000001</v>
      </c>
      <c r="G11">
        <v>13717.8</v>
      </c>
      <c r="J11">
        <v>2</v>
      </c>
      <c r="K11">
        <v>4</v>
      </c>
      <c r="L11">
        <f>D11/D19</f>
        <v>1</v>
      </c>
      <c r="M11">
        <f>E11/D18</f>
        <v>0.62627209122711369</v>
      </c>
      <c r="N11">
        <f>F11/D18</f>
        <v>0.56850551996728915</v>
      </c>
      <c r="O11">
        <f>G11/D18</f>
        <v>0.77903093907591658</v>
      </c>
    </row>
    <row r="12" spans="1:15" x14ac:dyDescent="0.25">
      <c r="B12">
        <v>0.5</v>
      </c>
      <c r="C12">
        <v>5</v>
      </c>
      <c r="D12">
        <v>12288.5</v>
      </c>
      <c r="E12">
        <v>11367.2</v>
      </c>
      <c r="F12">
        <v>10363</v>
      </c>
      <c r="G12">
        <v>12171.4</v>
      </c>
      <c r="J12">
        <v>0.5</v>
      </c>
      <c r="K12">
        <v>5</v>
      </c>
      <c r="L12">
        <f>D12/D18</f>
        <v>0.6978612966244151</v>
      </c>
      <c r="M12">
        <f>E12/D18</f>
        <v>0.64554086593067106</v>
      </c>
      <c r="N12">
        <f>F12/D18</f>
        <v>0.58851256190086776</v>
      </c>
      <c r="O12">
        <f>G12/D18</f>
        <v>0.69121121257553042</v>
      </c>
    </row>
    <row r="13" spans="1:15" x14ac:dyDescent="0.25">
      <c r="B13">
        <v>1</v>
      </c>
      <c r="C13">
        <v>5</v>
      </c>
      <c r="D13">
        <v>17496.400000000001</v>
      </c>
      <c r="E13">
        <v>12586.4</v>
      </c>
      <c r="F13">
        <v>10345.5</v>
      </c>
      <c r="G13">
        <v>15225.7</v>
      </c>
      <c r="J13">
        <v>1</v>
      </c>
      <c r="K13">
        <v>5</v>
      </c>
      <c r="L13">
        <f>D13/D18</f>
        <v>0.99361682794966166</v>
      </c>
      <c r="M13">
        <f>E13/D18</f>
        <v>0.71477897414928904</v>
      </c>
      <c r="N13">
        <f>F13/D18</f>
        <v>0.58751874062968523</v>
      </c>
      <c r="O13">
        <f>G13/D18</f>
        <v>0.8646642587797011</v>
      </c>
    </row>
    <row r="14" spans="1:15" x14ac:dyDescent="0.25">
      <c r="B14">
        <v>1.5</v>
      </c>
      <c r="C14">
        <v>5</v>
      </c>
      <c r="D14">
        <v>17608.8</v>
      </c>
      <c r="E14">
        <v>12621.9</v>
      </c>
      <c r="F14">
        <v>10345.700000000001</v>
      </c>
      <c r="G14">
        <v>16041.2</v>
      </c>
      <c r="J14">
        <v>1.5</v>
      </c>
      <c r="K14">
        <v>5</v>
      </c>
      <c r="L14">
        <f>D14/D18</f>
        <v>1</v>
      </c>
      <c r="M14">
        <f>E14/D18</f>
        <v>0.71679501158511649</v>
      </c>
      <c r="N14">
        <f>F14/D18</f>
        <v>0.58753009858707017</v>
      </c>
      <c r="O14">
        <f>G14/D18</f>
        <v>0.91097633001680989</v>
      </c>
    </row>
    <row r="15" spans="1:15" x14ac:dyDescent="0.25">
      <c r="B15">
        <v>2</v>
      </c>
      <c r="C15">
        <v>5</v>
      </c>
      <c r="D15">
        <v>17608.8</v>
      </c>
      <c r="E15">
        <v>11823.6</v>
      </c>
      <c r="F15">
        <v>10266.299999999999</v>
      </c>
      <c r="G15">
        <v>14968.9</v>
      </c>
      <c r="J15">
        <v>2</v>
      </c>
      <c r="K15">
        <v>5</v>
      </c>
      <c r="L15">
        <f>D15/D19</f>
        <v>1</v>
      </c>
      <c r="M15">
        <f>E15/D18</f>
        <v>0.67145972468311299</v>
      </c>
      <c r="N15">
        <f>F15/D18</f>
        <v>0.58302098950524739</v>
      </c>
      <c r="O15">
        <f>G15/D18</f>
        <v>0.85008064149743312</v>
      </c>
    </row>
    <row r="16" spans="1:15" x14ac:dyDescent="0.25">
      <c r="B16">
        <v>0.5</v>
      </c>
      <c r="C16">
        <v>6</v>
      </c>
      <c r="D16">
        <v>12264.8</v>
      </c>
      <c r="E16">
        <v>11482.5</v>
      </c>
      <c r="F16">
        <v>10455.299999999999</v>
      </c>
      <c r="G16">
        <v>12121.5</v>
      </c>
      <c r="J16">
        <v>0.5</v>
      </c>
      <c r="K16">
        <v>6</v>
      </c>
      <c r="L16">
        <f>D16/D18</f>
        <v>0.69651537867429925</v>
      </c>
      <c r="M16">
        <f>E16/D18</f>
        <v>0.65208872836309117</v>
      </c>
      <c r="N16">
        <f>F16/D18</f>
        <v>0.59375425923401937</v>
      </c>
      <c r="O16">
        <f>G16/D18</f>
        <v>0.68837740220798693</v>
      </c>
    </row>
    <row r="17" spans="1:15" x14ac:dyDescent="0.25">
      <c r="B17">
        <v>1</v>
      </c>
      <c r="C17">
        <v>6</v>
      </c>
      <c r="D17">
        <v>17464.3</v>
      </c>
      <c r="E17">
        <v>13263.6</v>
      </c>
      <c r="F17">
        <v>10425.299999999999</v>
      </c>
      <c r="G17">
        <v>15522.5</v>
      </c>
      <c r="J17">
        <v>1</v>
      </c>
      <c r="K17">
        <v>6</v>
      </c>
      <c r="L17">
        <f>D17/D18</f>
        <v>0.99179387578937805</v>
      </c>
      <c r="M17">
        <f>E17/D18</f>
        <v>0.75323701785470909</v>
      </c>
      <c r="N17">
        <f>F17/D18</f>
        <v>0.59205056562627778</v>
      </c>
      <c r="O17">
        <f>G17/D18</f>
        <v>0.88151946753895782</v>
      </c>
    </row>
    <row r="18" spans="1:15" x14ac:dyDescent="0.25">
      <c r="B18">
        <v>1.5</v>
      </c>
      <c r="C18">
        <v>6</v>
      </c>
      <c r="D18">
        <v>17608.8</v>
      </c>
      <c r="E18">
        <v>13274.3</v>
      </c>
      <c r="F18">
        <v>10455</v>
      </c>
      <c r="G18">
        <v>16676.400000000001</v>
      </c>
      <c r="J18">
        <v>1.5</v>
      </c>
      <c r="K18">
        <v>6</v>
      </c>
      <c r="L18">
        <f>D18/D18</f>
        <v>1</v>
      </c>
      <c r="M18">
        <f>E18/D18</f>
        <v>0.75384466857480348</v>
      </c>
      <c r="N18">
        <f>F18/D18</f>
        <v>0.59373722229794201</v>
      </c>
      <c r="O18">
        <f>G18/D18</f>
        <v>0.9470492026713917</v>
      </c>
    </row>
    <row r="19" spans="1:15" x14ac:dyDescent="0.25">
      <c r="B19">
        <v>2</v>
      </c>
      <c r="C19">
        <v>6</v>
      </c>
      <c r="D19">
        <v>17608.8</v>
      </c>
      <c r="E19">
        <v>12397.3</v>
      </c>
      <c r="F19">
        <v>10415.4</v>
      </c>
      <c r="G19">
        <v>15896</v>
      </c>
      <c r="J19">
        <v>2</v>
      </c>
      <c r="K19">
        <v>6</v>
      </c>
      <c r="L19">
        <f>D19/D18</f>
        <v>1</v>
      </c>
      <c r="M19">
        <f>E19/D18</f>
        <v>0.70404002544182454</v>
      </c>
      <c r="N19">
        <f>F19/D18</f>
        <v>0.59148834673572304</v>
      </c>
      <c r="O19">
        <f>G19/D18</f>
        <v>0.9027304529553406</v>
      </c>
    </row>
    <row r="20" spans="1:15" x14ac:dyDescent="0.25">
      <c r="B20">
        <v>0.5</v>
      </c>
      <c r="C20">
        <v>8</v>
      </c>
      <c r="D20">
        <v>12251.2</v>
      </c>
      <c r="E20">
        <v>11586.4</v>
      </c>
      <c r="F20">
        <v>10522.6</v>
      </c>
      <c r="G20">
        <v>12075</v>
      </c>
      <c r="J20">
        <v>0.5</v>
      </c>
      <c r="K20">
        <v>8</v>
      </c>
      <c r="L20">
        <f>D20/D18</f>
        <v>0.69574303757212308</v>
      </c>
      <c r="M20">
        <f>E20/D18</f>
        <v>0.65798918722456956</v>
      </c>
      <c r="N20">
        <f>F20/D18</f>
        <v>0.59757621189405297</v>
      </c>
      <c r="O20">
        <f>G20/D18</f>
        <v>0.68573667711598751</v>
      </c>
    </row>
    <row r="21" spans="1:15" x14ac:dyDescent="0.25">
      <c r="B21">
        <v>1</v>
      </c>
      <c r="C21">
        <v>8</v>
      </c>
      <c r="D21">
        <v>17433.400000000001</v>
      </c>
      <c r="E21">
        <v>14373.9</v>
      </c>
      <c r="F21">
        <v>10507.1</v>
      </c>
      <c r="G21">
        <v>15738</v>
      </c>
      <c r="J21">
        <v>1</v>
      </c>
      <c r="K21">
        <v>8</v>
      </c>
      <c r="L21">
        <f>D21/D18</f>
        <v>0.9900390713734043</v>
      </c>
      <c r="M21">
        <f>E21/D18</f>
        <v>0.81629071827722499</v>
      </c>
      <c r="N21">
        <f>F21/D18</f>
        <v>0.59669597019671983</v>
      </c>
      <c r="O21">
        <f>G21/D18</f>
        <v>0.8937576666212349</v>
      </c>
    </row>
    <row r="22" spans="1:15" x14ac:dyDescent="0.25">
      <c r="B22">
        <v>1.5</v>
      </c>
      <c r="C22">
        <v>8</v>
      </c>
      <c r="D22">
        <v>17608.8</v>
      </c>
      <c r="E22">
        <v>14307.1</v>
      </c>
      <c r="F22">
        <v>10502.4</v>
      </c>
      <c r="G22">
        <v>17131.400000000001</v>
      </c>
      <c r="J22">
        <v>1.5</v>
      </c>
      <c r="K22">
        <v>8</v>
      </c>
      <c r="L22">
        <f>D22/D18</f>
        <v>1</v>
      </c>
      <c r="M22">
        <f>E22/D18</f>
        <v>0.81249716051065379</v>
      </c>
      <c r="N22">
        <f>F22/D18</f>
        <v>0.5964290581981736</v>
      </c>
      <c r="O22">
        <f>G22/D18</f>
        <v>0.97288855572213906</v>
      </c>
    </row>
    <row r="23" spans="1:15" x14ac:dyDescent="0.25">
      <c r="B23">
        <v>2</v>
      </c>
      <c r="C23">
        <v>8</v>
      </c>
      <c r="D23">
        <v>17608.8</v>
      </c>
      <c r="E23">
        <v>13403</v>
      </c>
      <c r="F23">
        <v>10503.2</v>
      </c>
      <c r="G23">
        <v>16760.599999999999</v>
      </c>
      <c r="J23">
        <v>2</v>
      </c>
      <c r="K23">
        <v>8</v>
      </c>
      <c r="L23">
        <f>D23/D18</f>
        <v>1</v>
      </c>
      <c r="M23">
        <f>E23/D18</f>
        <v>0.76115351415201493</v>
      </c>
      <c r="N23">
        <f>F23/D18</f>
        <v>0.59647449002771347</v>
      </c>
      <c r="O23">
        <f>G23/D18</f>
        <v>0.9518309027304529</v>
      </c>
    </row>
    <row r="24" spans="1:15" x14ac:dyDescent="0.25">
      <c r="B24">
        <v>0.5</v>
      </c>
      <c r="C24">
        <v>10</v>
      </c>
      <c r="D24">
        <v>12238.2</v>
      </c>
      <c r="E24">
        <v>11565.1</v>
      </c>
      <c r="F24">
        <v>10513.2</v>
      </c>
      <c r="G24">
        <v>12026.4</v>
      </c>
      <c r="J24">
        <v>0.5</v>
      </c>
      <c r="K24">
        <v>10</v>
      </c>
      <c r="L24">
        <f>D24/D18</f>
        <v>0.69500477034210173</v>
      </c>
      <c r="M24">
        <f>E24/D18</f>
        <v>0.65677956476307309</v>
      </c>
      <c r="N24">
        <f>F24/D18</f>
        <v>0.59704238789696062</v>
      </c>
      <c r="O24">
        <f>G24/D18</f>
        <v>0.68297669347144607</v>
      </c>
    </row>
    <row r="25" spans="1:15" x14ac:dyDescent="0.25">
      <c r="B25">
        <v>1</v>
      </c>
      <c r="C25">
        <v>10</v>
      </c>
      <c r="D25">
        <v>17402</v>
      </c>
      <c r="E25">
        <v>14955.5</v>
      </c>
      <c r="F25">
        <v>10512.6</v>
      </c>
      <c r="G25">
        <v>15715.8</v>
      </c>
      <c r="J25">
        <v>1</v>
      </c>
      <c r="K25">
        <v>10</v>
      </c>
      <c r="L25">
        <f>D25/D18</f>
        <v>0.98825587206396803</v>
      </c>
      <c r="M25">
        <f>E25/D18</f>
        <v>0.84931965835264189</v>
      </c>
      <c r="N25">
        <f>F25/D18</f>
        <v>0.59700831402480581</v>
      </c>
      <c r="O25">
        <f>G25/D18</f>
        <v>0.89249693335150604</v>
      </c>
    </row>
    <row r="26" spans="1:15" x14ac:dyDescent="0.25">
      <c r="B26">
        <v>1.5</v>
      </c>
      <c r="C26">
        <v>10</v>
      </c>
      <c r="D26">
        <v>17608.8</v>
      </c>
      <c r="E26">
        <v>15592.1</v>
      </c>
      <c r="F26">
        <v>10509.9</v>
      </c>
      <c r="G26">
        <v>17282.400000000001</v>
      </c>
      <c r="J26">
        <v>1.5</v>
      </c>
      <c r="K26">
        <v>10</v>
      </c>
      <c r="L26">
        <f>D26/D18</f>
        <v>1</v>
      </c>
      <c r="M26">
        <f>E26/D18</f>
        <v>0.88547203670891828</v>
      </c>
      <c r="N26">
        <f>F26/D18</f>
        <v>0.59685498160010908</v>
      </c>
      <c r="O26">
        <f>G26/D18</f>
        <v>0.98146381354777168</v>
      </c>
    </row>
    <row r="27" spans="1:15" x14ac:dyDescent="0.25">
      <c r="B27">
        <v>2</v>
      </c>
      <c r="C27">
        <v>10</v>
      </c>
      <c r="D27">
        <v>17608.8</v>
      </c>
      <c r="E27">
        <v>14295.7</v>
      </c>
      <c r="F27">
        <v>10506.4</v>
      </c>
      <c r="G27">
        <v>17257.2</v>
      </c>
      <c r="J27">
        <v>2</v>
      </c>
      <c r="K27">
        <v>10</v>
      </c>
      <c r="L27">
        <f>D27/D18</f>
        <v>1</v>
      </c>
      <c r="M27">
        <f>E27/D18</f>
        <v>0.81184975693971206</v>
      </c>
      <c r="N27">
        <f>F27/D18</f>
        <v>0.59665621734587249</v>
      </c>
      <c r="O27">
        <f>G27/D18</f>
        <v>0.98003271091726873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22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0.99935799999999997</v>
      </c>
      <c r="F30">
        <v>0.856734</v>
      </c>
      <c r="G30">
        <v>0.96654899999999999</v>
      </c>
    </row>
    <row r="31" spans="1:15" x14ac:dyDescent="0.25">
      <c r="B31">
        <v>1</v>
      </c>
      <c r="C31">
        <v>3</v>
      </c>
      <c r="D31">
        <v>1</v>
      </c>
      <c r="E31">
        <v>0.97861600000000004</v>
      </c>
      <c r="F31">
        <v>0.84692400000000001</v>
      </c>
      <c r="G31">
        <v>0.87868999999999997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0.97331500000000004</v>
      </c>
      <c r="F32">
        <v>0.82947199999999999</v>
      </c>
      <c r="G32">
        <v>0.77864199999999995</v>
      </c>
    </row>
    <row r="33" spans="2:7" x14ac:dyDescent="0.25">
      <c r="B33">
        <v>2</v>
      </c>
      <c r="C33">
        <v>3</v>
      </c>
      <c r="D33">
        <v>0.37945299999999998</v>
      </c>
      <c r="E33">
        <v>0.90527400000000002</v>
      </c>
      <c r="F33">
        <v>0.85472099999999995</v>
      </c>
      <c r="G33">
        <v>0.75375700000000001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0.76553800000000005</v>
      </c>
      <c r="G34">
        <v>0.96203700000000003</v>
      </c>
    </row>
    <row r="35" spans="2:7" x14ac:dyDescent="0.25">
      <c r="B35">
        <v>1</v>
      </c>
      <c r="C35">
        <v>4</v>
      </c>
      <c r="D35">
        <v>1</v>
      </c>
      <c r="E35">
        <v>0.98224199999999995</v>
      </c>
      <c r="F35">
        <v>0.75900400000000001</v>
      </c>
      <c r="G35">
        <v>0.85052300000000003</v>
      </c>
    </row>
    <row r="36" spans="2:7" x14ac:dyDescent="0.25">
      <c r="B36">
        <v>1.5</v>
      </c>
      <c r="C36">
        <v>4</v>
      </c>
      <c r="D36">
        <v>0.61467000000000005</v>
      </c>
      <c r="E36">
        <v>0.96260000000000001</v>
      </c>
      <c r="F36">
        <v>0.72513700000000003</v>
      </c>
      <c r="G36">
        <v>0.71838599999999997</v>
      </c>
    </row>
    <row r="37" spans="2:7" x14ac:dyDescent="0.25">
      <c r="B37">
        <v>2</v>
      </c>
      <c r="C37">
        <v>4</v>
      </c>
      <c r="D37">
        <v>0.468501</v>
      </c>
      <c r="E37">
        <v>0.86455000000000004</v>
      </c>
      <c r="F37">
        <v>0.74116300000000002</v>
      </c>
      <c r="G37">
        <v>0.68724799999999997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0.54946600000000001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0.98239500000000002</v>
      </c>
      <c r="F39">
        <v>0.61401799999999995</v>
      </c>
      <c r="G39">
        <v>0.84468200000000004</v>
      </c>
    </row>
    <row r="40" spans="2:7" x14ac:dyDescent="0.25">
      <c r="B40">
        <v>1.5</v>
      </c>
      <c r="C40">
        <v>5</v>
      </c>
      <c r="D40">
        <v>0.63449800000000001</v>
      </c>
      <c r="E40">
        <v>0.93271400000000004</v>
      </c>
      <c r="F40">
        <v>0.57698799999999995</v>
      </c>
      <c r="G40">
        <v>0.66846000000000005</v>
      </c>
    </row>
    <row r="41" spans="2:7" x14ac:dyDescent="0.25">
      <c r="B41">
        <v>2</v>
      </c>
      <c r="C41">
        <v>5</v>
      </c>
      <c r="D41">
        <v>0.49562</v>
      </c>
      <c r="E41">
        <v>0.80541200000000002</v>
      </c>
      <c r="F41">
        <v>0.58329500000000001</v>
      </c>
      <c r="G41">
        <v>0.63861199999999996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0.40123999999999999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0.97845300000000002</v>
      </c>
      <c r="F43">
        <v>0.426149</v>
      </c>
      <c r="G43">
        <v>0.83890299999999995</v>
      </c>
    </row>
    <row r="44" spans="2:7" x14ac:dyDescent="0.25">
      <c r="B44">
        <v>1.5</v>
      </c>
      <c r="C44">
        <v>6</v>
      </c>
      <c r="D44">
        <v>0.66220800000000002</v>
      </c>
      <c r="E44">
        <v>0.91015599999999997</v>
      </c>
      <c r="F44">
        <v>0.40920099999999998</v>
      </c>
      <c r="G44">
        <v>0.66902099999999998</v>
      </c>
    </row>
    <row r="45" spans="2:7" x14ac:dyDescent="0.25">
      <c r="B45">
        <v>2</v>
      </c>
      <c r="C45">
        <v>6</v>
      </c>
      <c r="D45">
        <v>0.51149199999999995</v>
      </c>
      <c r="E45">
        <v>0.79167600000000005</v>
      </c>
      <c r="F45">
        <v>0.41326400000000002</v>
      </c>
      <c r="G45">
        <v>0.601414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0.238065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0.98406499999999997</v>
      </c>
      <c r="F47">
        <v>0.25396299999999999</v>
      </c>
      <c r="G47">
        <v>0.83757999999999999</v>
      </c>
    </row>
    <row r="48" spans="2:7" x14ac:dyDescent="0.25">
      <c r="B48">
        <v>1.5</v>
      </c>
      <c r="C48">
        <v>8</v>
      </c>
      <c r="D48">
        <v>0.67926399999999998</v>
      </c>
      <c r="E48">
        <v>0.89038499999999998</v>
      </c>
      <c r="F48">
        <v>0.264623</v>
      </c>
      <c r="G48">
        <v>0.68126799999999998</v>
      </c>
    </row>
    <row r="49" spans="2:7" x14ac:dyDescent="0.25">
      <c r="B49">
        <v>2</v>
      </c>
      <c r="C49">
        <v>8</v>
      </c>
      <c r="D49">
        <v>0.549404</v>
      </c>
      <c r="E49">
        <v>0.71506000000000003</v>
      </c>
      <c r="F49">
        <v>0.26184499999999999</v>
      </c>
      <c r="G49">
        <v>0.58730099999999996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0.13573299999999999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0.988506</v>
      </c>
      <c r="F51">
        <v>0.14679600000000001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0.84525399999999995</v>
      </c>
      <c r="F52">
        <v>0.13039400000000001</v>
      </c>
      <c r="G52">
        <v>0.69224699999999995</v>
      </c>
    </row>
    <row r="53" spans="2:7" x14ac:dyDescent="0.25">
      <c r="B53">
        <v>2</v>
      </c>
      <c r="C53">
        <v>10</v>
      </c>
      <c r="D53">
        <v>0.57344200000000001</v>
      </c>
      <c r="E53">
        <v>0.65905599999999998</v>
      </c>
      <c r="F53">
        <v>0.13911299999999999</v>
      </c>
      <c r="G53">
        <v>0.59843299999999999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0">(D30-E30)</f>
        <v>6.4200000000003143E-4</v>
      </c>
      <c r="E116" s="1">
        <v>0</v>
      </c>
      <c r="F116" s="1">
        <f t="shared" ref="F116:F139" si="1">F30-E30</f>
        <v>-0.14262399999999997</v>
      </c>
      <c r="G116" s="1">
        <f t="shared" ref="G116:G139" si="2">G30-E30</f>
        <v>-3.2808999999999977E-2</v>
      </c>
      <c r="J116">
        <v>0.5</v>
      </c>
      <c r="K116">
        <v>3</v>
      </c>
      <c r="L116" s="1">
        <v>0</v>
      </c>
      <c r="M116" s="1">
        <f>M4-L4</f>
        <v>-0.10642406069692423</v>
      </c>
      <c r="N116" s="1">
        <f>N4-L4</f>
        <v>-0.15347837444913914</v>
      </c>
      <c r="O116" s="1">
        <f>O4-L4</f>
        <v>-2.5123801735495888E-2</v>
      </c>
    </row>
    <row r="117" spans="1:15" x14ac:dyDescent="0.25">
      <c r="B117">
        <v>1</v>
      </c>
      <c r="C117">
        <v>3</v>
      </c>
      <c r="D117" s="1">
        <f t="shared" si="0"/>
        <v>2.1383999999999959E-2</v>
      </c>
      <c r="E117" s="1">
        <v>0</v>
      </c>
      <c r="F117" s="1">
        <f t="shared" si="1"/>
        <v>-0.13169200000000003</v>
      </c>
      <c r="G117" s="1">
        <f t="shared" si="2"/>
        <v>-9.992600000000007E-2</v>
      </c>
      <c r="J117">
        <v>1</v>
      </c>
      <c r="K117">
        <v>3</v>
      </c>
      <c r="L117" s="1">
        <v>0</v>
      </c>
      <c r="M117" s="1">
        <f t="shared" ref="M117:M139" si="3">M5-L5</f>
        <v>-0.37566444050701919</v>
      </c>
      <c r="N117" s="1">
        <f t="shared" ref="N117:N139" si="4">N5-L5</f>
        <v>-0.4485501567398118</v>
      </c>
      <c r="O117" s="1">
        <f t="shared" ref="O117:O139" si="5">O5-L5</f>
        <v>-0.21414860751442455</v>
      </c>
    </row>
    <row r="118" spans="1:15" x14ac:dyDescent="0.25">
      <c r="B118">
        <v>1.5</v>
      </c>
      <c r="C118">
        <v>3</v>
      </c>
      <c r="D118" s="1">
        <f t="shared" si="0"/>
        <v>-0.40110299999999999</v>
      </c>
      <c r="E118" s="1">
        <v>0</v>
      </c>
      <c r="F118" s="1">
        <f t="shared" si="1"/>
        <v>-0.14384300000000005</v>
      </c>
      <c r="G118" s="1">
        <f t="shared" si="2"/>
        <v>-0.1946730000000001</v>
      </c>
      <c r="J118">
        <v>1.5</v>
      </c>
      <c r="K118">
        <v>3</v>
      </c>
      <c r="L118" s="1">
        <v>0</v>
      </c>
      <c r="M118" s="1">
        <f t="shared" si="3"/>
        <v>-0.41497433101630998</v>
      </c>
      <c r="N118" s="1">
        <f t="shared" si="4"/>
        <v>-0.45805506337740221</v>
      </c>
      <c r="O118" s="1">
        <f t="shared" si="5"/>
        <v>-0.26427695243287441</v>
      </c>
    </row>
    <row r="119" spans="1:15" x14ac:dyDescent="0.25">
      <c r="B119">
        <v>2</v>
      </c>
      <c r="C119">
        <v>3</v>
      </c>
      <c r="D119" s="1">
        <f t="shared" si="0"/>
        <v>-0.52582100000000009</v>
      </c>
      <c r="E119" s="1">
        <v>0</v>
      </c>
      <c r="F119" s="1">
        <f t="shared" si="1"/>
        <v>-5.055300000000007E-2</v>
      </c>
      <c r="G119" s="1">
        <f t="shared" si="2"/>
        <v>-0.15151700000000001</v>
      </c>
      <c r="J119">
        <v>2</v>
      </c>
      <c r="K119">
        <v>3</v>
      </c>
      <c r="L119" s="1">
        <v>0</v>
      </c>
      <c r="M119" s="1">
        <f t="shared" si="3"/>
        <v>-0.42209577029666978</v>
      </c>
      <c r="N119" s="1">
        <f t="shared" si="4"/>
        <v>-0.46062025805279172</v>
      </c>
      <c r="O119" s="1">
        <f t="shared" si="5"/>
        <v>-0.32048180455226927</v>
      </c>
    </row>
    <row r="120" spans="1:15" x14ac:dyDescent="0.25">
      <c r="B120">
        <v>0.5</v>
      </c>
      <c r="C120">
        <v>4</v>
      </c>
      <c r="D120" s="1">
        <f t="shared" si="0"/>
        <v>0</v>
      </c>
      <c r="E120" s="1">
        <v>0</v>
      </c>
      <c r="F120" s="1">
        <f t="shared" si="1"/>
        <v>-0.23446199999999995</v>
      </c>
      <c r="G120" s="1">
        <f t="shared" si="2"/>
        <v>-3.7962999999999969E-2</v>
      </c>
      <c r="J120">
        <v>0.5</v>
      </c>
      <c r="K120">
        <v>4</v>
      </c>
      <c r="L120" s="1">
        <v>0</v>
      </c>
      <c r="M120" s="1">
        <f t="shared" si="3"/>
        <v>-7.5467947844259697E-2</v>
      </c>
      <c r="N120" s="1">
        <f t="shared" si="4"/>
        <v>-0.12871405206487663</v>
      </c>
      <c r="O120" s="1">
        <f t="shared" si="5"/>
        <v>-1.6219163145699933E-2</v>
      </c>
    </row>
    <row r="121" spans="1:15" x14ac:dyDescent="0.25">
      <c r="B121">
        <v>1</v>
      </c>
      <c r="C121">
        <v>4</v>
      </c>
      <c r="D121" s="1">
        <f t="shared" si="0"/>
        <v>1.7758000000000052E-2</v>
      </c>
      <c r="E121" s="1">
        <v>0</v>
      </c>
      <c r="F121" s="1">
        <f t="shared" si="1"/>
        <v>-0.22323799999999994</v>
      </c>
      <c r="G121" s="1">
        <f t="shared" si="2"/>
        <v>-0.13171899999999992</v>
      </c>
      <c r="J121">
        <v>1</v>
      </c>
      <c r="K121">
        <v>4</v>
      </c>
      <c r="L121" s="1">
        <v>0</v>
      </c>
      <c r="M121" s="1">
        <f t="shared" si="3"/>
        <v>-0.32679114987960567</v>
      </c>
      <c r="N121" s="1">
        <f t="shared" si="4"/>
        <v>-0.42584957521239386</v>
      </c>
      <c r="O121" s="1">
        <f t="shared" si="5"/>
        <v>-0.16821134887101907</v>
      </c>
    </row>
    <row r="122" spans="1:15" x14ac:dyDescent="0.25">
      <c r="B122">
        <v>1.5</v>
      </c>
      <c r="C122">
        <v>4</v>
      </c>
      <c r="D122" s="1">
        <f t="shared" si="0"/>
        <v>-0.34792999999999996</v>
      </c>
      <c r="E122" s="1">
        <v>0</v>
      </c>
      <c r="F122" s="1">
        <f t="shared" si="1"/>
        <v>-0.23746299999999998</v>
      </c>
      <c r="G122" s="1">
        <f t="shared" si="2"/>
        <v>-0.24421400000000004</v>
      </c>
      <c r="J122">
        <v>1.5</v>
      </c>
      <c r="K122">
        <v>4</v>
      </c>
      <c r="L122" s="1">
        <v>0</v>
      </c>
      <c r="M122" s="1">
        <f t="shared" si="3"/>
        <v>-0.35785516332742717</v>
      </c>
      <c r="N122" s="1">
        <f t="shared" si="4"/>
        <v>-0.42684339648357639</v>
      </c>
      <c r="O122" s="1">
        <f t="shared" si="5"/>
        <v>-0.14436531734132929</v>
      </c>
    </row>
    <row r="123" spans="1:15" x14ac:dyDescent="0.25">
      <c r="B123">
        <v>2</v>
      </c>
      <c r="C123">
        <v>4</v>
      </c>
      <c r="D123" s="1">
        <f t="shared" si="0"/>
        <v>-0.39604900000000004</v>
      </c>
      <c r="E123" s="1">
        <v>0</v>
      </c>
      <c r="F123" s="1">
        <f t="shared" si="1"/>
        <v>-0.12338700000000002</v>
      </c>
      <c r="G123" s="1">
        <f t="shared" si="2"/>
        <v>-0.17730200000000007</v>
      </c>
      <c r="J123">
        <v>2</v>
      </c>
      <c r="K123">
        <v>4</v>
      </c>
      <c r="L123" s="1">
        <v>0</v>
      </c>
      <c r="M123" s="1">
        <f t="shared" si="3"/>
        <v>-0.37372790877288631</v>
      </c>
      <c r="N123" s="1">
        <f t="shared" si="4"/>
        <v>-0.43149448003271085</v>
      </c>
      <c r="O123" s="1">
        <f t="shared" si="5"/>
        <v>-0.22096906092408342</v>
      </c>
    </row>
    <row r="124" spans="1:15" x14ac:dyDescent="0.25">
      <c r="B124">
        <v>0.5</v>
      </c>
      <c r="C124">
        <v>5</v>
      </c>
      <c r="D124" s="1">
        <f t="shared" si="0"/>
        <v>0</v>
      </c>
      <c r="E124" s="1">
        <v>0</v>
      </c>
      <c r="F124" s="1">
        <f t="shared" si="1"/>
        <v>-0.45053399999999999</v>
      </c>
      <c r="G124" s="1">
        <f t="shared" si="2"/>
        <v>-3.8185000000000024E-2</v>
      </c>
      <c r="J124">
        <v>0.5</v>
      </c>
      <c r="K124">
        <v>5</v>
      </c>
      <c r="L124" s="1">
        <v>0</v>
      </c>
      <c r="M124" s="1">
        <f t="shared" si="3"/>
        <v>-5.2320430693744036E-2</v>
      </c>
      <c r="N124" s="1">
        <f t="shared" si="4"/>
        <v>-0.10934873472354734</v>
      </c>
      <c r="O124" s="1">
        <f t="shared" si="5"/>
        <v>-6.6500840488846746E-3</v>
      </c>
    </row>
    <row r="125" spans="1:15" x14ac:dyDescent="0.25">
      <c r="B125">
        <v>1</v>
      </c>
      <c r="C125">
        <v>5</v>
      </c>
      <c r="D125" s="1">
        <f t="shared" si="0"/>
        <v>1.7604999999999982E-2</v>
      </c>
      <c r="E125" s="1">
        <v>0</v>
      </c>
      <c r="F125" s="1">
        <f t="shared" si="1"/>
        <v>-0.36837700000000007</v>
      </c>
      <c r="G125" s="1">
        <f t="shared" si="2"/>
        <v>-0.13771299999999997</v>
      </c>
      <c r="J125">
        <v>1</v>
      </c>
      <c r="K125">
        <v>5</v>
      </c>
      <c r="L125" s="1">
        <v>0</v>
      </c>
      <c r="M125" s="1">
        <f t="shared" si="3"/>
        <v>-0.27883785380037263</v>
      </c>
      <c r="N125" s="1">
        <f t="shared" si="4"/>
        <v>-0.40609808731997643</v>
      </c>
      <c r="O125" s="1">
        <f t="shared" si="5"/>
        <v>-0.12895256916996056</v>
      </c>
    </row>
    <row r="126" spans="1:15" x14ac:dyDescent="0.25">
      <c r="B126">
        <v>1.5</v>
      </c>
      <c r="C126">
        <v>5</v>
      </c>
      <c r="D126" s="1">
        <f t="shared" si="0"/>
        <v>-0.29821600000000004</v>
      </c>
      <c r="E126" s="1">
        <v>0</v>
      </c>
      <c r="F126" s="1">
        <f t="shared" si="1"/>
        <v>-0.3557260000000001</v>
      </c>
      <c r="G126" s="1">
        <f t="shared" si="2"/>
        <v>-0.26425399999999999</v>
      </c>
      <c r="J126">
        <v>1.5</v>
      </c>
      <c r="K126">
        <v>5</v>
      </c>
      <c r="L126" s="1">
        <v>0</v>
      </c>
      <c r="M126" s="1">
        <f t="shared" si="3"/>
        <v>-0.28320498841488351</v>
      </c>
      <c r="N126" s="1">
        <f t="shared" si="4"/>
        <v>-0.41246990141292983</v>
      </c>
      <c r="O126" s="1">
        <f t="shared" si="5"/>
        <v>-8.9023669983190112E-2</v>
      </c>
    </row>
    <row r="127" spans="1:15" x14ac:dyDescent="0.25">
      <c r="B127">
        <v>2</v>
      </c>
      <c r="C127">
        <v>5</v>
      </c>
      <c r="D127" s="1">
        <f t="shared" si="0"/>
        <v>-0.30979200000000001</v>
      </c>
      <c r="E127" s="1">
        <v>0</v>
      </c>
      <c r="F127" s="1">
        <f t="shared" si="1"/>
        <v>-0.22211700000000001</v>
      </c>
      <c r="G127" s="1">
        <f t="shared" si="2"/>
        <v>-0.16680000000000006</v>
      </c>
      <c r="J127">
        <v>2</v>
      </c>
      <c r="K127">
        <v>5</v>
      </c>
      <c r="L127" s="1">
        <v>0</v>
      </c>
      <c r="M127" s="1">
        <f t="shared" si="3"/>
        <v>-0.32854027531688701</v>
      </c>
      <c r="N127" s="1">
        <f t="shared" si="4"/>
        <v>-0.41697901049475261</v>
      </c>
      <c r="O127" s="1">
        <f t="shared" si="5"/>
        <v>-0.14991935850256688</v>
      </c>
    </row>
    <row r="128" spans="1:15" x14ac:dyDescent="0.25">
      <c r="B128">
        <v>0.5</v>
      </c>
      <c r="C128">
        <v>6</v>
      </c>
      <c r="D128" s="1">
        <f t="shared" si="0"/>
        <v>0</v>
      </c>
      <c r="E128" s="1">
        <v>0</v>
      </c>
      <c r="F128" s="1">
        <f t="shared" si="1"/>
        <v>-0.59875999999999996</v>
      </c>
      <c r="G128" s="1">
        <f t="shared" si="2"/>
        <v>-4.5063999999999993E-2</v>
      </c>
      <c r="J128">
        <v>0.5</v>
      </c>
      <c r="K128">
        <v>6</v>
      </c>
      <c r="L128" s="1">
        <v>0</v>
      </c>
      <c r="M128" s="1">
        <f t="shared" si="3"/>
        <v>-4.4426650311208071E-2</v>
      </c>
      <c r="N128" s="1">
        <f t="shared" si="4"/>
        <v>-0.10276111944027988</v>
      </c>
      <c r="O128" s="1">
        <f t="shared" si="5"/>
        <v>-8.1379764663123133E-3</v>
      </c>
    </row>
    <row r="129" spans="2:15" x14ac:dyDescent="0.25">
      <c r="B129">
        <v>1</v>
      </c>
      <c r="C129">
        <v>6</v>
      </c>
      <c r="D129" s="1">
        <f t="shared" si="0"/>
        <v>2.1546999999999983E-2</v>
      </c>
      <c r="E129" s="1">
        <v>0</v>
      </c>
      <c r="F129" s="1">
        <f t="shared" si="1"/>
        <v>-0.55230400000000002</v>
      </c>
      <c r="G129" s="1">
        <f t="shared" si="2"/>
        <v>-0.13955000000000006</v>
      </c>
      <c r="J129">
        <v>1</v>
      </c>
      <c r="K129">
        <v>6</v>
      </c>
      <c r="L129" s="1">
        <v>0</v>
      </c>
      <c r="M129" s="1">
        <f t="shared" si="3"/>
        <v>-0.23855685793466896</v>
      </c>
      <c r="N129" s="1">
        <f t="shared" si="4"/>
        <v>-0.39974331016310027</v>
      </c>
      <c r="O129" s="1">
        <f t="shared" si="5"/>
        <v>-0.11027440825042023</v>
      </c>
    </row>
    <row r="130" spans="2:15" x14ac:dyDescent="0.25">
      <c r="B130">
        <v>1.5</v>
      </c>
      <c r="C130">
        <v>6</v>
      </c>
      <c r="D130" s="1">
        <f t="shared" si="0"/>
        <v>-0.24794799999999995</v>
      </c>
      <c r="E130" s="1">
        <v>0</v>
      </c>
      <c r="F130" s="1">
        <f t="shared" si="1"/>
        <v>-0.50095500000000004</v>
      </c>
      <c r="G130" s="1">
        <f t="shared" si="2"/>
        <v>-0.24113499999999999</v>
      </c>
      <c r="J130">
        <v>1.5</v>
      </c>
      <c r="K130">
        <v>6</v>
      </c>
      <c r="L130" s="1">
        <v>0</v>
      </c>
      <c r="M130" s="1">
        <f t="shared" si="3"/>
        <v>-0.24615533142519652</v>
      </c>
      <c r="N130" s="1">
        <f t="shared" si="4"/>
        <v>-0.40626277770205799</v>
      </c>
      <c r="O130" s="1">
        <f t="shared" si="5"/>
        <v>-5.2950797328608301E-2</v>
      </c>
    </row>
    <row r="131" spans="2:15" x14ac:dyDescent="0.25">
      <c r="B131">
        <v>2</v>
      </c>
      <c r="C131">
        <v>6</v>
      </c>
      <c r="D131" s="1">
        <f t="shared" si="0"/>
        <v>-0.2801840000000001</v>
      </c>
      <c r="E131" s="1">
        <v>0</v>
      </c>
      <c r="F131" s="1">
        <f t="shared" si="1"/>
        <v>-0.37841200000000003</v>
      </c>
      <c r="G131" s="1">
        <f t="shared" si="2"/>
        <v>-0.19026200000000004</v>
      </c>
      <c r="J131">
        <v>2</v>
      </c>
      <c r="K131">
        <v>6</v>
      </c>
      <c r="L131" s="1">
        <v>0</v>
      </c>
      <c r="M131" s="1">
        <f t="shared" si="3"/>
        <v>-0.29595997455817546</v>
      </c>
      <c r="N131" s="1">
        <f t="shared" si="4"/>
        <v>-0.40851165326427696</v>
      </c>
      <c r="O131" s="1">
        <f t="shared" si="5"/>
        <v>-9.7269547044659399E-2</v>
      </c>
    </row>
    <row r="132" spans="2:15" x14ac:dyDescent="0.25">
      <c r="B132">
        <v>0.5</v>
      </c>
      <c r="C132">
        <v>8</v>
      </c>
      <c r="D132" s="1">
        <f t="shared" si="0"/>
        <v>0</v>
      </c>
      <c r="E132" s="1">
        <v>0</v>
      </c>
      <c r="F132" s="1">
        <f t="shared" si="1"/>
        <v>-0.76193500000000003</v>
      </c>
      <c r="G132" s="1">
        <f t="shared" si="2"/>
        <v>-5.766300000000002E-2</v>
      </c>
      <c r="J132">
        <v>0.5</v>
      </c>
      <c r="K132">
        <v>8</v>
      </c>
      <c r="L132" s="1">
        <v>0</v>
      </c>
      <c r="M132" s="1">
        <f t="shared" si="3"/>
        <v>-3.7753850347553519E-2</v>
      </c>
      <c r="N132" s="1">
        <f t="shared" si="4"/>
        <v>-9.8166825678070113E-2</v>
      </c>
      <c r="O132" s="1">
        <f t="shared" si="5"/>
        <v>-1.0006360456135566E-2</v>
      </c>
    </row>
    <row r="133" spans="2:15" x14ac:dyDescent="0.25">
      <c r="B133">
        <v>1</v>
      </c>
      <c r="C133">
        <v>8</v>
      </c>
      <c r="D133" s="1">
        <f t="shared" si="0"/>
        <v>1.5935000000000032E-2</v>
      </c>
      <c r="E133" s="1">
        <v>0</v>
      </c>
      <c r="F133" s="1">
        <f t="shared" si="1"/>
        <v>-0.73010200000000003</v>
      </c>
      <c r="G133" s="1">
        <f t="shared" si="2"/>
        <v>-0.14648499999999998</v>
      </c>
      <c r="J133">
        <v>1</v>
      </c>
      <c r="K133">
        <v>8</v>
      </c>
      <c r="L133" s="1">
        <v>0</v>
      </c>
      <c r="M133" s="1">
        <f t="shared" si="3"/>
        <v>-0.17374835309617931</v>
      </c>
      <c r="N133" s="1">
        <f t="shared" si="4"/>
        <v>-0.39334310117668447</v>
      </c>
      <c r="O133" s="1">
        <f t="shared" si="5"/>
        <v>-9.6281404752169397E-2</v>
      </c>
    </row>
    <row r="134" spans="2:15" x14ac:dyDescent="0.25">
      <c r="B134">
        <v>1.5</v>
      </c>
      <c r="C134">
        <v>8</v>
      </c>
      <c r="D134" s="1">
        <f t="shared" si="0"/>
        <v>-0.211121</v>
      </c>
      <c r="E134" s="1">
        <v>0</v>
      </c>
      <c r="F134" s="1">
        <f t="shared" si="1"/>
        <v>-0.62576199999999993</v>
      </c>
      <c r="G134" s="1">
        <f t="shared" si="2"/>
        <v>-0.209117</v>
      </c>
      <c r="J134">
        <v>1.5</v>
      </c>
      <c r="K134">
        <v>8</v>
      </c>
      <c r="L134" s="1">
        <v>0</v>
      </c>
      <c r="M134" s="1">
        <f t="shared" si="3"/>
        <v>-0.18750283948934621</v>
      </c>
      <c r="N134" s="1">
        <f t="shared" si="4"/>
        <v>-0.4035709418018264</v>
      </c>
      <c r="O134" s="1">
        <f t="shared" si="5"/>
        <v>-2.7111444277860941E-2</v>
      </c>
    </row>
    <row r="135" spans="2:15" x14ac:dyDescent="0.25">
      <c r="B135">
        <v>2</v>
      </c>
      <c r="C135">
        <v>8</v>
      </c>
      <c r="D135" s="1">
        <f t="shared" si="0"/>
        <v>-0.16565600000000003</v>
      </c>
      <c r="E135" s="1">
        <v>0</v>
      </c>
      <c r="F135" s="1">
        <f t="shared" si="1"/>
        <v>-0.45321500000000003</v>
      </c>
      <c r="G135" s="1">
        <f t="shared" si="2"/>
        <v>-0.12775900000000007</v>
      </c>
      <c r="J135">
        <v>2</v>
      </c>
      <c r="K135">
        <v>8</v>
      </c>
      <c r="L135" s="1">
        <v>0</v>
      </c>
      <c r="M135" s="1">
        <f t="shared" si="3"/>
        <v>-0.23884648584798507</v>
      </c>
      <c r="N135" s="1">
        <f t="shared" si="4"/>
        <v>-0.40352550997228653</v>
      </c>
      <c r="O135" s="1">
        <f t="shared" si="5"/>
        <v>-4.8169097269547101E-2</v>
      </c>
    </row>
    <row r="136" spans="2:15" x14ac:dyDescent="0.25">
      <c r="B136">
        <v>0.5</v>
      </c>
      <c r="C136">
        <v>10</v>
      </c>
      <c r="D136" s="1">
        <f t="shared" si="0"/>
        <v>0</v>
      </c>
      <c r="E136" s="1">
        <v>0</v>
      </c>
      <c r="F136" s="1">
        <f t="shared" si="1"/>
        <v>-0.86426700000000001</v>
      </c>
      <c r="G136" s="1">
        <f t="shared" si="2"/>
        <v>-6.5285999999999955E-2</v>
      </c>
      <c r="J136">
        <v>0.5</v>
      </c>
      <c r="K136">
        <v>10</v>
      </c>
      <c r="L136" s="1">
        <v>0</v>
      </c>
      <c r="M136" s="1">
        <f t="shared" si="3"/>
        <v>-3.8225205579028643E-2</v>
      </c>
      <c r="N136" s="1">
        <f t="shared" si="4"/>
        <v>-9.7962382445141105E-2</v>
      </c>
      <c r="O136" s="1">
        <f t="shared" si="5"/>
        <v>-1.2028076870655657E-2</v>
      </c>
    </row>
    <row r="137" spans="2:15" x14ac:dyDescent="0.25">
      <c r="B137">
        <v>1</v>
      </c>
      <c r="C137">
        <v>10</v>
      </c>
      <c r="D137" s="1">
        <f t="shared" si="0"/>
        <v>1.1494000000000004E-2</v>
      </c>
      <c r="E137" s="1">
        <v>0</v>
      </c>
      <c r="F137" s="1">
        <f t="shared" si="1"/>
        <v>-0.84170999999999996</v>
      </c>
      <c r="G137" s="1">
        <f t="shared" si="2"/>
        <v>-0.161798</v>
      </c>
      <c r="J137">
        <v>1</v>
      </c>
      <c r="K137">
        <v>10</v>
      </c>
      <c r="L137" s="1">
        <v>0</v>
      </c>
      <c r="M137" s="1">
        <f t="shared" si="3"/>
        <v>-0.13893621371132614</v>
      </c>
      <c r="N137" s="1">
        <f t="shared" si="4"/>
        <v>-0.39124755803916222</v>
      </c>
      <c r="O137" s="1">
        <f t="shared" si="5"/>
        <v>-9.5758938712461994E-2</v>
      </c>
    </row>
    <row r="138" spans="2:15" x14ac:dyDescent="0.25">
      <c r="B138">
        <v>1.5</v>
      </c>
      <c r="C138">
        <v>10</v>
      </c>
      <c r="D138" s="1">
        <f t="shared" si="0"/>
        <v>-0.14769299999999996</v>
      </c>
      <c r="E138" s="1">
        <v>0</v>
      </c>
      <c r="F138" s="1">
        <f t="shared" si="1"/>
        <v>-0.71485999999999994</v>
      </c>
      <c r="G138" s="1">
        <f t="shared" si="2"/>
        <v>-0.153007</v>
      </c>
      <c r="J138">
        <v>1.5</v>
      </c>
      <c r="K138">
        <v>10</v>
      </c>
      <c r="L138" s="1">
        <v>0</v>
      </c>
      <c r="M138" s="1">
        <f t="shared" si="3"/>
        <v>-0.11452796329108172</v>
      </c>
      <c r="N138" s="1">
        <f t="shared" si="4"/>
        <v>-0.40314501839989092</v>
      </c>
      <c r="O138" s="1">
        <f t="shared" si="5"/>
        <v>-1.853618645222832E-2</v>
      </c>
    </row>
    <row r="139" spans="2:15" x14ac:dyDescent="0.25">
      <c r="B139">
        <v>2</v>
      </c>
      <c r="C139">
        <v>10</v>
      </c>
      <c r="D139" s="1">
        <f t="shared" si="0"/>
        <v>-8.5613999999999968E-2</v>
      </c>
      <c r="E139" s="1">
        <v>0</v>
      </c>
      <c r="F139" s="1">
        <f t="shared" si="1"/>
        <v>-0.51994300000000004</v>
      </c>
      <c r="G139" s="1">
        <f t="shared" si="2"/>
        <v>-6.0622999999999982E-2</v>
      </c>
      <c r="J139">
        <v>2</v>
      </c>
      <c r="K139">
        <v>10</v>
      </c>
      <c r="L139" s="1">
        <v>0</v>
      </c>
      <c r="M139" s="1">
        <f t="shared" si="3"/>
        <v>-0.18815024306028794</v>
      </c>
      <c r="N139" s="1">
        <f t="shared" si="4"/>
        <v>-0.40334378265412751</v>
      </c>
      <c r="O139" s="1">
        <f t="shared" si="5"/>
        <v>-1.9967289082731265E-2</v>
      </c>
    </row>
    <row r="140" spans="2:15" x14ac:dyDescent="0.25">
      <c r="B140" s="2" t="s">
        <v>13</v>
      </c>
      <c r="C140" s="2"/>
      <c r="D140" s="3">
        <f>MIN(D116:D139)</f>
        <v>-0.52582100000000009</v>
      </c>
      <c r="E140" s="3">
        <f t="shared" ref="E140:G140" si="6">MIN(E116:E139)</f>
        <v>0</v>
      </c>
      <c r="F140" s="3">
        <f t="shared" si="6"/>
        <v>-0.86426700000000001</v>
      </c>
      <c r="G140" s="3">
        <f t="shared" si="6"/>
        <v>-0.26425399999999999</v>
      </c>
      <c r="J140" s="2" t="s">
        <v>13</v>
      </c>
      <c r="K140" s="2"/>
      <c r="L140" s="3">
        <f>MIN(L116:L139)</f>
        <v>0</v>
      </c>
      <c r="M140" s="3">
        <f t="shared" ref="M140:O140" si="7">MIN(M116:M139)</f>
        <v>-0.42209577029666978</v>
      </c>
      <c r="N140" s="3">
        <f t="shared" si="7"/>
        <v>-0.46062025805279172</v>
      </c>
      <c r="O140" s="3">
        <f t="shared" si="7"/>
        <v>-0.32048180455226927</v>
      </c>
    </row>
    <row r="141" spans="2:15" x14ac:dyDescent="0.25">
      <c r="B141" s="2" t="s">
        <v>14</v>
      </c>
      <c r="C141" s="2"/>
      <c r="D141" s="3">
        <f>MAX(D116:D139)</f>
        <v>2.1546999999999983E-2</v>
      </c>
      <c r="E141" s="3">
        <f t="shared" ref="E141:G141" si="8">MAX(E116:E139)</f>
        <v>0</v>
      </c>
      <c r="F141" s="3">
        <f t="shared" si="8"/>
        <v>-5.055300000000007E-2</v>
      </c>
      <c r="G141" s="3">
        <f t="shared" si="8"/>
        <v>-3.2808999999999977E-2</v>
      </c>
      <c r="J141" s="2" t="s">
        <v>14</v>
      </c>
      <c r="K141" s="2"/>
      <c r="L141" s="3">
        <f>MAX(L116:L139)</f>
        <v>0</v>
      </c>
      <c r="M141" s="3">
        <f t="shared" ref="M141:O141" si="9">MAX(M116:M139)</f>
        <v>-3.7753850347553519E-2</v>
      </c>
      <c r="N141" s="3">
        <f t="shared" si="9"/>
        <v>-9.7962382445141105E-2</v>
      </c>
      <c r="O141" s="3">
        <f t="shared" si="9"/>
        <v>-6.6500840488846746E-3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A73" workbookViewId="0">
      <selection activeCell="I11" sqref="I11"/>
    </sheetView>
  </sheetViews>
  <sheetFormatPr defaultRowHeight="16.5" x14ac:dyDescent="0.25"/>
  <cols>
    <col min="8" max="8" width="2" customWidth="1"/>
  </cols>
  <sheetData>
    <row r="1" spans="1:15" x14ac:dyDescent="0.25">
      <c r="A1" t="s">
        <v>19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23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10480.200000000001</v>
      </c>
      <c r="F4">
        <v>9626.6299999999992</v>
      </c>
      <c r="G4">
        <v>11886.8</v>
      </c>
      <c r="J4">
        <v>0.5</v>
      </c>
      <c r="K4">
        <v>3</v>
      </c>
      <c r="L4">
        <f>D4/D18</f>
        <v>0.70017264095225118</v>
      </c>
      <c r="M4">
        <f>E4/D18</f>
        <v>0.59516832492844496</v>
      </c>
      <c r="N4">
        <f>F4/D18</f>
        <v>0.54669426650311204</v>
      </c>
      <c r="O4">
        <f>G4/D18</f>
        <v>0.67504883921675529</v>
      </c>
    </row>
    <row r="5" spans="1:15" x14ac:dyDescent="0.25">
      <c r="B5">
        <v>1</v>
      </c>
      <c r="C5">
        <v>3</v>
      </c>
      <c r="D5">
        <v>17531.3</v>
      </c>
      <c r="E5">
        <v>10936.6</v>
      </c>
      <c r="F5">
        <v>9632.8700000000008</v>
      </c>
      <c r="G5">
        <v>13760.4</v>
      </c>
      <c r="J5">
        <v>1</v>
      </c>
      <c r="K5">
        <v>3</v>
      </c>
      <c r="L5">
        <f>D5/D18</f>
        <v>0.99559879151333419</v>
      </c>
      <c r="M5">
        <f>E5/D18</f>
        <v>0.62108718368088689</v>
      </c>
      <c r="N5">
        <f>F5/D18</f>
        <v>0.54704863477352239</v>
      </c>
      <c r="O5">
        <f>G5/D18</f>
        <v>0.78145018399890964</v>
      </c>
    </row>
    <row r="6" spans="1:15" x14ac:dyDescent="0.25">
      <c r="B6">
        <v>1.5</v>
      </c>
      <c r="C6">
        <v>3</v>
      </c>
      <c r="D6">
        <v>17608.8</v>
      </c>
      <c r="E6">
        <v>10324.799999999999</v>
      </c>
      <c r="F6">
        <v>9543</v>
      </c>
      <c r="G6">
        <v>12955.2</v>
      </c>
      <c r="J6">
        <v>1.5</v>
      </c>
      <c r="K6">
        <v>3</v>
      </c>
      <c r="L6">
        <f>D6/D18</f>
        <v>1</v>
      </c>
      <c r="M6">
        <f>E6/D18</f>
        <v>0.58634319204034346</v>
      </c>
      <c r="N6">
        <f>F6/D18</f>
        <v>0.54194493662259779</v>
      </c>
      <c r="O6">
        <f>G6/D18</f>
        <v>0.73572304756712559</v>
      </c>
    </row>
    <row r="7" spans="1:15" x14ac:dyDescent="0.25">
      <c r="B7">
        <v>2</v>
      </c>
      <c r="C7">
        <v>3</v>
      </c>
      <c r="D7">
        <v>17608.8</v>
      </c>
      <c r="E7">
        <v>10201.700000000001</v>
      </c>
      <c r="F7">
        <v>9497.83</v>
      </c>
      <c r="G7">
        <v>11965.5</v>
      </c>
      <c r="J7">
        <v>2</v>
      </c>
      <c r="K7">
        <v>3</v>
      </c>
      <c r="L7">
        <f>D7/D18</f>
        <v>1</v>
      </c>
      <c r="M7">
        <f>E7/D18</f>
        <v>0.57935236926991052</v>
      </c>
      <c r="N7">
        <f>F7/D18</f>
        <v>0.53937974194720828</v>
      </c>
      <c r="O7">
        <f>G7/D18</f>
        <v>0.67951819544773073</v>
      </c>
    </row>
    <row r="8" spans="1:15" x14ac:dyDescent="0.25">
      <c r="B8">
        <v>0.5</v>
      </c>
      <c r="C8">
        <v>4</v>
      </c>
      <c r="D8">
        <v>12314.9</v>
      </c>
      <c r="E8">
        <v>11019.3</v>
      </c>
      <c r="F8">
        <v>10048.4</v>
      </c>
      <c r="G8">
        <v>12029.3</v>
      </c>
      <c r="J8">
        <v>0.5</v>
      </c>
      <c r="K8">
        <v>4</v>
      </c>
      <c r="L8">
        <f>D8/D18</f>
        <v>0.69936054699922767</v>
      </c>
      <c r="M8">
        <f>E8/D18</f>
        <v>0.6257836990595611</v>
      </c>
      <c r="N8">
        <f>F8/D18</f>
        <v>0.57064649493435105</v>
      </c>
      <c r="O8">
        <f>G8/D18</f>
        <v>0.68314138385352774</v>
      </c>
    </row>
    <row r="9" spans="1:15" x14ac:dyDescent="0.25">
      <c r="B9">
        <v>1</v>
      </c>
      <c r="C9">
        <v>4</v>
      </c>
      <c r="D9">
        <v>17512</v>
      </c>
      <c r="E9">
        <v>11790.2</v>
      </c>
      <c r="F9">
        <v>10013.299999999999</v>
      </c>
      <c r="G9">
        <v>14550</v>
      </c>
      <c r="J9">
        <v>1</v>
      </c>
      <c r="K9">
        <v>4</v>
      </c>
      <c r="L9">
        <f>D9/D18</f>
        <v>0.99450274862568722</v>
      </c>
      <c r="M9">
        <f>E9/D18</f>
        <v>0.66956294579982745</v>
      </c>
      <c r="N9">
        <f>F9/D18</f>
        <v>0.56865317341329336</v>
      </c>
      <c r="O9">
        <f>G9/D18</f>
        <v>0.82629139975466814</v>
      </c>
    </row>
    <row r="10" spans="1:15" x14ac:dyDescent="0.25">
      <c r="B10">
        <v>1.5</v>
      </c>
      <c r="C10">
        <v>4</v>
      </c>
      <c r="D10">
        <v>17608.8</v>
      </c>
      <c r="E10">
        <v>11353.9</v>
      </c>
      <c r="F10">
        <v>10092.6</v>
      </c>
      <c r="G10">
        <v>15066.7</v>
      </c>
      <c r="J10">
        <v>1.5</v>
      </c>
      <c r="K10">
        <v>4</v>
      </c>
      <c r="L10">
        <f>D10/D18</f>
        <v>1</v>
      </c>
      <c r="M10">
        <f>E10/D18</f>
        <v>0.64478556176457225</v>
      </c>
      <c r="N10">
        <f>F10/D18</f>
        <v>0.57315660351642361</v>
      </c>
      <c r="O10">
        <f>G10/D18</f>
        <v>0.85563468265867071</v>
      </c>
    </row>
    <row r="11" spans="1:15" x14ac:dyDescent="0.25">
      <c r="B11">
        <v>2</v>
      </c>
      <c r="C11">
        <v>4</v>
      </c>
      <c r="D11">
        <v>17608.8</v>
      </c>
      <c r="E11">
        <v>11033.7</v>
      </c>
      <c r="F11">
        <v>10010.700000000001</v>
      </c>
      <c r="G11">
        <v>13717.8</v>
      </c>
      <c r="J11">
        <v>2</v>
      </c>
      <c r="K11">
        <v>4</v>
      </c>
      <c r="L11">
        <f>D11/D19</f>
        <v>1</v>
      </c>
      <c r="M11">
        <f>E11/D18</f>
        <v>0.62660147199127714</v>
      </c>
      <c r="N11">
        <f>F11/D18</f>
        <v>0.56850551996728915</v>
      </c>
      <c r="O11">
        <f>G11/D18</f>
        <v>0.77903093907591658</v>
      </c>
    </row>
    <row r="12" spans="1:15" x14ac:dyDescent="0.25">
      <c r="B12">
        <v>0.5</v>
      </c>
      <c r="C12">
        <v>5</v>
      </c>
      <c r="D12">
        <v>12288.5</v>
      </c>
      <c r="E12">
        <v>11440</v>
      </c>
      <c r="F12">
        <v>10363</v>
      </c>
      <c r="G12">
        <v>12171.4</v>
      </c>
      <c r="J12">
        <v>0.5</v>
      </c>
      <c r="K12">
        <v>5</v>
      </c>
      <c r="L12">
        <f>D12/D18</f>
        <v>0.6978612966244151</v>
      </c>
      <c r="M12">
        <f>E12/D18</f>
        <v>0.64967516241879064</v>
      </c>
      <c r="N12">
        <f>F12/D18</f>
        <v>0.58851256190086776</v>
      </c>
      <c r="O12">
        <f>G12/D18</f>
        <v>0.69121121257553042</v>
      </c>
    </row>
    <row r="13" spans="1:15" x14ac:dyDescent="0.25">
      <c r="B13">
        <v>1</v>
      </c>
      <c r="C13">
        <v>5</v>
      </c>
      <c r="D13">
        <v>17496.400000000001</v>
      </c>
      <c r="E13">
        <v>12657.9</v>
      </c>
      <c r="F13">
        <v>10345.5</v>
      </c>
      <c r="G13">
        <v>15225.7</v>
      </c>
      <c r="J13">
        <v>1</v>
      </c>
      <c r="K13">
        <v>5</v>
      </c>
      <c r="L13">
        <f>D13/D18</f>
        <v>0.99361682794966166</v>
      </c>
      <c r="M13">
        <f>E13/D18</f>
        <v>0.71883944391440646</v>
      </c>
      <c r="N13">
        <f>F13/D18</f>
        <v>0.58751874062968523</v>
      </c>
      <c r="O13">
        <f>G13/D18</f>
        <v>0.8646642587797011</v>
      </c>
    </row>
    <row r="14" spans="1:15" x14ac:dyDescent="0.25">
      <c r="B14">
        <v>1.5</v>
      </c>
      <c r="C14">
        <v>5</v>
      </c>
      <c r="D14">
        <v>17608.8</v>
      </c>
      <c r="E14">
        <v>12648.2</v>
      </c>
      <c r="F14">
        <v>10345.700000000001</v>
      </c>
      <c r="G14">
        <v>16041.2</v>
      </c>
      <c r="J14">
        <v>1.5</v>
      </c>
      <c r="K14">
        <v>5</v>
      </c>
      <c r="L14">
        <f>D14/D18</f>
        <v>1</v>
      </c>
      <c r="M14">
        <f>E14/D18</f>
        <v>0.71828858298123677</v>
      </c>
      <c r="N14">
        <f>F14/D18</f>
        <v>0.58753009858707017</v>
      </c>
      <c r="O14">
        <f>G14/D18</f>
        <v>0.91097633001680989</v>
      </c>
    </row>
    <row r="15" spans="1:15" x14ac:dyDescent="0.25">
      <c r="B15">
        <v>2</v>
      </c>
      <c r="C15">
        <v>5</v>
      </c>
      <c r="D15">
        <v>17608.8</v>
      </c>
      <c r="E15">
        <v>11848.2</v>
      </c>
      <c r="F15">
        <v>10266.299999999999</v>
      </c>
      <c r="G15">
        <v>14968.9</v>
      </c>
      <c r="J15">
        <v>2</v>
      </c>
      <c r="K15">
        <v>5</v>
      </c>
      <c r="L15">
        <f>D15/D19</f>
        <v>1</v>
      </c>
      <c r="M15">
        <f>E15/D18</f>
        <v>0.67285675344146112</v>
      </c>
      <c r="N15">
        <f>F15/D18</f>
        <v>0.58302098950524739</v>
      </c>
      <c r="O15">
        <f>G15/D18</f>
        <v>0.85008064149743312</v>
      </c>
    </row>
    <row r="16" spans="1:15" x14ac:dyDescent="0.25">
      <c r="B16">
        <v>0.5</v>
      </c>
      <c r="C16">
        <v>6</v>
      </c>
      <c r="D16">
        <v>12264.8</v>
      </c>
      <c r="E16">
        <v>11527.2</v>
      </c>
      <c r="F16">
        <v>10455.299999999999</v>
      </c>
      <c r="G16">
        <v>12121.5</v>
      </c>
      <c r="J16">
        <v>0.5</v>
      </c>
      <c r="K16">
        <v>6</v>
      </c>
      <c r="L16">
        <f>D16/D18</f>
        <v>0.69651537867429925</v>
      </c>
      <c r="M16">
        <f>E16/D18</f>
        <v>0.65462723183862626</v>
      </c>
      <c r="N16">
        <f>F16/D18</f>
        <v>0.59375425923401937</v>
      </c>
      <c r="O16">
        <f>G16/D18</f>
        <v>0.68837740220798693</v>
      </c>
    </row>
    <row r="17" spans="1:15" x14ac:dyDescent="0.25">
      <c r="B17">
        <v>1</v>
      </c>
      <c r="C17">
        <v>6</v>
      </c>
      <c r="D17">
        <v>17464.3</v>
      </c>
      <c r="E17">
        <v>13339.3</v>
      </c>
      <c r="F17">
        <v>10425.299999999999</v>
      </c>
      <c r="G17">
        <v>15522.5</v>
      </c>
      <c r="J17">
        <v>1</v>
      </c>
      <c r="K17">
        <v>6</v>
      </c>
      <c r="L17">
        <f>D17/D18</f>
        <v>0.99179387578937805</v>
      </c>
      <c r="M17">
        <f>E17/D18</f>
        <v>0.75753600472491023</v>
      </c>
      <c r="N17">
        <f>F17/D18</f>
        <v>0.59205056562627778</v>
      </c>
      <c r="O17">
        <f>G17/D18</f>
        <v>0.88151946753895782</v>
      </c>
    </row>
    <row r="18" spans="1:15" x14ac:dyDescent="0.25">
      <c r="B18">
        <v>1.5</v>
      </c>
      <c r="C18">
        <v>6</v>
      </c>
      <c r="D18">
        <v>17608.8</v>
      </c>
      <c r="E18">
        <v>13345</v>
      </c>
      <c r="F18">
        <v>10455</v>
      </c>
      <c r="G18">
        <v>16676.400000000001</v>
      </c>
      <c r="J18">
        <v>1.5</v>
      </c>
      <c r="K18">
        <v>6</v>
      </c>
      <c r="L18">
        <f>D18/D18</f>
        <v>1</v>
      </c>
      <c r="M18">
        <f>E18/D18</f>
        <v>0.75785970651038126</v>
      </c>
      <c r="N18">
        <f>F18/D18</f>
        <v>0.59373722229794201</v>
      </c>
      <c r="O18">
        <f>G18/D18</f>
        <v>0.9470492026713917</v>
      </c>
    </row>
    <row r="19" spans="1:15" x14ac:dyDescent="0.25">
      <c r="B19">
        <v>2</v>
      </c>
      <c r="C19">
        <v>6</v>
      </c>
      <c r="D19">
        <v>17608.8</v>
      </c>
      <c r="E19">
        <v>12419.3</v>
      </c>
      <c r="F19">
        <v>10415.4</v>
      </c>
      <c r="G19">
        <v>15896</v>
      </c>
      <c r="J19">
        <v>2</v>
      </c>
      <c r="K19">
        <v>6</v>
      </c>
      <c r="L19">
        <f>D19/D18</f>
        <v>1</v>
      </c>
      <c r="M19">
        <f>E19/D18</f>
        <v>0.70528940075416835</v>
      </c>
      <c r="N19">
        <f>F19/D18</f>
        <v>0.59148834673572304</v>
      </c>
      <c r="O19">
        <f>G19/D18</f>
        <v>0.9027304529553406</v>
      </c>
    </row>
    <row r="20" spans="1:15" x14ac:dyDescent="0.25">
      <c r="B20">
        <v>0.5</v>
      </c>
      <c r="C20">
        <v>8</v>
      </c>
      <c r="D20">
        <v>12251.2</v>
      </c>
      <c r="E20">
        <v>11603.8</v>
      </c>
      <c r="F20">
        <v>10522.6</v>
      </c>
      <c r="G20">
        <v>12075</v>
      </c>
      <c r="J20">
        <v>0.5</v>
      </c>
      <c r="K20">
        <v>8</v>
      </c>
      <c r="L20">
        <f>D20/D18</f>
        <v>0.69574303757212308</v>
      </c>
      <c r="M20">
        <f>E20/D18</f>
        <v>0.65897732951705967</v>
      </c>
      <c r="N20">
        <f>F20/D18</f>
        <v>0.59757621189405297</v>
      </c>
      <c r="O20">
        <f>G20/D18</f>
        <v>0.68573667711598751</v>
      </c>
    </row>
    <row r="21" spans="1:15" x14ac:dyDescent="0.25">
      <c r="B21">
        <v>1</v>
      </c>
      <c r="C21">
        <v>8</v>
      </c>
      <c r="D21">
        <v>17433.400000000001</v>
      </c>
      <c r="E21">
        <v>14401.1</v>
      </c>
      <c r="F21">
        <v>10507.1</v>
      </c>
      <c r="G21">
        <v>15738</v>
      </c>
      <c r="J21">
        <v>1</v>
      </c>
      <c r="K21">
        <v>8</v>
      </c>
      <c r="L21">
        <f>D21/D18</f>
        <v>0.9900390713734043</v>
      </c>
      <c r="M21">
        <f>E21/D18</f>
        <v>0.81783540048157743</v>
      </c>
      <c r="N21">
        <f>F21/D18</f>
        <v>0.59669597019671983</v>
      </c>
      <c r="O21">
        <f>G21/D18</f>
        <v>0.8937576666212349</v>
      </c>
    </row>
    <row r="22" spans="1:15" x14ac:dyDescent="0.25">
      <c r="B22">
        <v>1.5</v>
      </c>
      <c r="C22">
        <v>8</v>
      </c>
      <c r="D22">
        <v>17608.8</v>
      </c>
      <c r="E22">
        <v>14347.4</v>
      </c>
      <c r="F22">
        <v>10502.4</v>
      </c>
      <c r="G22">
        <v>17131.400000000001</v>
      </c>
      <c r="J22">
        <v>1.5</v>
      </c>
      <c r="K22">
        <v>8</v>
      </c>
      <c r="L22">
        <f>D22/D18</f>
        <v>1</v>
      </c>
      <c r="M22">
        <f>E22/D18</f>
        <v>0.81478578892372</v>
      </c>
      <c r="N22">
        <f>F22/D18</f>
        <v>0.5964290581981736</v>
      </c>
      <c r="O22">
        <f>G22/D18</f>
        <v>0.97288855572213906</v>
      </c>
    </row>
    <row r="23" spans="1:15" x14ac:dyDescent="0.25">
      <c r="B23">
        <v>2</v>
      </c>
      <c r="C23">
        <v>8</v>
      </c>
      <c r="D23">
        <v>17608.8</v>
      </c>
      <c r="E23">
        <v>13408.6</v>
      </c>
      <c r="F23">
        <v>10503.2</v>
      </c>
      <c r="G23">
        <v>16760.599999999999</v>
      </c>
      <c r="J23">
        <v>2</v>
      </c>
      <c r="K23">
        <v>8</v>
      </c>
      <c r="L23">
        <f>D23/D18</f>
        <v>1</v>
      </c>
      <c r="M23">
        <f>E23/D18</f>
        <v>0.76147153695879344</v>
      </c>
      <c r="N23">
        <f>F23/D18</f>
        <v>0.59647449002771347</v>
      </c>
      <c r="O23">
        <f>G23/D18</f>
        <v>0.9518309027304529</v>
      </c>
    </row>
    <row r="24" spans="1:15" x14ac:dyDescent="0.25">
      <c r="B24">
        <v>0.5</v>
      </c>
      <c r="C24">
        <v>10</v>
      </c>
      <c r="D24">
        <v>12238.2</v>
      </c>
      <c r="E24">
        <v>11584</v>
      </c>
      <c r="F24">
        <v>10513.2</v>
      </c>
      <c r="G24">
        <v>12026.4</v>
      </c>
      <c r="J24">
        <v>0.5</v>
      </c>
      <c r="K24">
        <v>10</v>
      </c>
      <c r="L24">
        <f>D24/D18</f>
        <v>0.69500477034210173</v>
      </c>
      <c r="M24">
        <f>E24/D18</f>
        <v>0.65785289173595018</v>
      </c>
      <c r="N24">
        <f>F24/D18</f>
        <v>0.59704238789696062</v>
      </c>
      <c r="O24">
        <f>G24/D18</f>
        <v>0.68297669347144607</v>
      </c>
    </row>
    <row r="25" spans="1:15" x14ac:dyDescent="0.25">
      <c r="B25">
        <v>1</v>
      </c>
      <c r="C25">
        <v>10</v>
      </c>
      <c r="D25">
        <v>17402</v>
      </c>
      <c r="E25">
        <v>14956.9</v>
      </c>
      <c r="F25">
        <v>10512.6</v>
      </c>
      <c r="G25">
        <v>15715.8</v>
      </c>
      <c r="J25">
        <v>1</v>
      </c>
      <c r="K25">
        <v>10</v>
      </c>
      <c r="L25">
        <f>D25/D18</f>
        <v>0.98825587206396803</v>
      </c>
      <c r="M25">
        <f>E25/D18</f>
        <v>0.84939916405433646</v>
      </c>
      <c r="N25">
        <f>F25/D18</f>
        <v>0.59700831402480581</v>
      </c>
      <c r="O25">
        <f>G25/D18</f>
        <v>0.89249693335150604</v>
      </c>
    </row>
    <row r="26" spans="1:15" x14ac:dyDescent="0.25">
      <c r="B26">
        <v>1.5</v>
      </c>
      <c r="C26">
        <v>10</v>
      </c>
      <c r="D26">
        <v>17608.8</v>
      </c>
      <c r="E26">
        <v>15598.5</v>
      </c>
      <c r="F26">
        <v>10509.9</v>
      </c>
      <c r="G26">
        <v>17282.400000000001</v>
      </c>
      <c r="J26">
        <v>1.5</v>
      </c>
      <c r="K26">
        <v>10</v>
      </c>
      <c r="L26">
        <f>D26/D18</f>
        <v>1</v>
      </c>
      <c r="M26">
        <f>E26/D18</f>
        <v>0.88583549134523654</v>
      </c>
      <c r="N26">
        <f>F26/D18</f>
        <v>0.59685498160010908</v>
      </c>
      <c r="O26">
        <f>G26/D18</f>
        <v>0.98146381354777168</v>
      </c>
    </row>
    <row r="27" spans="1:15" x14ac:dyDescent="0.25">
      <c r="B27">
        <v>2</v>
      </c>
      <c r="C27">
        <v>10</v>
      </c>
      <c r="D27">
        <v>17608.8</v>
      </c>
      <c r="E27">
        <v>14296.2</v>
      </c>
      <c r="F27">
        <v>10506.4</v>
      </c>
      <c r="G27">
        <v>17257.2</v>
      </c>
      <c r="J27">
        <v>2</v>
      </c>
      <c r="K27">
        <v>10</v>
      </c>
      <c r="L27">
        <f>D27/D18</f>
        <v>1</v>
      </c>
      <c r="M27">
        <f>E27/D18</f>
        <v>0.81187815183317436</v>
      </c>
      <c r="N27">
        <f>F27/D18</f>
        <v>0.59665621734587249</v>
      </c>
      <c r="O27">
        <f>G27/D18</f>
        <v>0.98003271091726873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23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0.99950099999999997</v>
      </c>
      <c r="F30">
        <v>0.856734</v>
      </c>
      <c r="G30">
        <v>0.96654899999999999</v>
      </c>
    </row>
    <row r="31" spans="1:15" x14ac:dyDescent="0.25">
      <c r="B31">
        <v>1</v>
      </c>
      <c r="C31">
        <v>3</v>
      </c>
      <c r="D31">
        <v>1</v>
      </c>
      <c r="E31">
        <v>0.97627399999999998</v>
      </c>
      <c r="F31">
        <v>0.84692400000000001</v>
      </c>
      <c r="G31">
        <v>0.87868999999999997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0.97312600000000005</v>
      </c>
      <c r="F32">
        <v>0.82947199999999999</v>
      </c>
      <c r="G32">
        <v>0.77864199999999995</v>
      </c>
    </row>
    <row r="33" spans="2:7" x14ac:dyDescent="0.25">
      <c r="B33">
        <v>2</v>
      </c>
      <c r="C33">
        <v>3</v>
      </c>
      <c r="D33">
        <v>0.37945299999999998</v>
      </c>
      <c r="E33">
        <v>0.902536</v>
      </c>
      <c r="F33">
        <v>0.85472099999999995</v>
      </c>
      <c r="G33">
        <v>0.75375700000000001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0.76553800000000005</v>
      </c>
      <c r="G34">
        <v>0.96203700000000003</v>
      </c>
    </row>
    <row r="35" spans="2:7" x14ac:dyDescent="0.25">
      <c r="B35">
        <v>1</v>
      </c>
      <c r="C35">
        <v>4</v>
      </c>
      <c r="D35">
        <v>1</v>
      </c>
      <c r="E35">
        <v>0.982734</v>
      </c>
      <c r="F35">
        <v>0.75900400000000001</v>
      </c>
      <c r="G35">
        <v>0.85052300000000003</v>
      </c>
    </row>
    <row r="36" spans="2:7" x14ac:dyDescent="0.25">
      <c r="B36">
        <v>1.5</v>
      </c>
      <c r="C36">
        <v>4</v>
      </c>
      <c r="D36">
        <v>0.61467000000000005</v>
      </c>
      <c r="E36">
        <v>0.96152199999999999</v>
      </c>
      <c r="F36">
        <v>0.72513700000000003</v>
      </c>
      <c r="G36">
        <v>0.71838599999999997</v>
      </c>
    </row>
    <row r="37" spans="2:7" x14ac:dyDescent="0.25">
      <c r="B37">
        <v>2</v>
      </c>
      <c r="C37">
        <v>4</v>
      </c>
      <c r="D37">
        <v>0.468501</v>
      </c>
      <c r="E37">
        <v>0.86449799999999999</v>
      </c>
      <c r="F37">
        <v>0.74116300000000002</v>
      </c>
      <c r="G37">
        <v>0.68724799999999997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0.54946600000000001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0.982155</v>
      </c>
      <c r="F39">
        <v>0.61401799999999995</v>
      </c>
      <c r="G39">
        <v>0.84468200000000004</v>
      </c>
    </row>
    <row r="40" spans="2:7" x14ac:dyDescent="0.25">
      <c r="B40">
        <v>1.5</v>
      </c>
      <c r="C40">
        <v>5</v>
      </c>
      <c r="D40">
        <v>0.63449800000000001</v>
      </c>
      <c r="E40">
        <v>0.93186599999999997</v>
      </c>
      <c r="F40">
        <v>0.57698799999999995</v>
      </c>
      <c r="G40">
        <v>0.66846000000000005</v>
      </c>
    </row>
    <row r="41" spans="2:7" x14ac:dyDescent="0.25">
      <c r="B41">
        <v>2</v>
      </c>
      <c r="C41">
        <v>5</v>
      </c>
      <c r="D41">
        <v>0.49562</v>
      </c>
      <c r="E41">
        <v>0.80499200000000004</v>
      </c>
      <c r="F41">
        <v>0.58329500000000001</v>
      </c>
      <c r="G41">
        <v>0.63861199999999996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0.40123999999999999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0.97945499999999996</v>
      </c>
      <c r="F43">
        <v>0.426149</v>
      </c>
      <c r="G43">
        <v>0.83890299999999995</v>
      </c>
    </row>
    <row r="44" spans="2:7" x14ac:dyDescent="0.25">
      <c r="B44">
        <v>1.5</v>
      </c>
      <c r="C44">
        <v>6</v>
      </c>
      <c r="D44">
        <v>0.66220800000000002</v>
      </c>
      <c r="E44">
        <v>0.90962200000000004</v>
      </c>
      <c r="F44">
        <v>0.40920099999999998</v>
      </c>
      <c r="G44">
        <v>0.66902099999999998</v>
      </c>
    </row>
    <row r="45" spans="2:7" x14ac:dyDescent="0.25">
      <c r="B45">
        <v>2</v>
      </c>
      <c r="C45">
        <v>6</v>
      </c>
      <c r="D45">
        <v>0.51149199999999995</v>
      </c>
      <c r="E45">
        <v>0.79077600000000003</v>
      </c>
      <c r="F45">
        <v>0.41326400000000002</v>
      </c>
      <c r="G45">
        <v>0.601414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0.238065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0.98587199999999997</v>
      </c>
      <c r="F47">
        <v>0.25396299999999999</v>
      </c>
      <c r="G47">
        <v>0.83757999999999999</v>
      </c>
    </row>
    <row r="48" spans="2:7" x14ac:dyDescent="0.25">
      <c r="B48">
        <v>1.5</v>
      </c>
      <c r="C48">
        <v>8</v>
      </c>
      <c r="D48">
        <v>0.67926399999999998</v>
      </c>
      <c r="E48">
        <v>0.89067799999999997</v>
      </c>
      <c r="F48">
        <v>0.264623</v>
      </c>
      <c r="G48">
        <v>0.68126799999999998</v>
      </c>
    </row>
    <row r="49" spans="2:7" x14ac:dyDescent="0.25">
      <c r="B49">
        <v>2</v>
      </c>
      <c r="C49">
        <v>8</v>
      </c>
      <c r="D49">
        <v>0.549404</v>
      </c>
      <c r="E49">
        <v>0.71382900000000005</v>
      </c>
      <c r="F49">
        <v>0.26184499999999999</v>
      </c>
      <c r="G49">
        <v>0.58730099999999996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0.13573299999999999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0.99003099999999999</v>
      </c>
      <c r="F51">
        <v>0.14679600000000001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0.84554099999999999</v>
      </c>
      <c r="F52">
        <v>0.13039400000000001</v>
      </c>
      <c r="G52">
        <v>0.69224699999999995</v>
      </c>
    </row>
    <row r="53" spans="2:7" x14ac:dyDescent="0.25">
      <c r="B53">
        <v>2</v>
      </c>
      <c r="C53">
        <v>10</v>
      </c>
      <c r="D53">
        <v>0.57344200000000001</v>
      </c>
      <c r="E53">
        <v>0.65993500000000005</v>
      </c>
      <c r="F53">
        <v>0.13911299999999999</v>
      </c>
      <c r="G53">
        <v>0.59843299999999999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0">(D30-E30)</f>
        <v>4.990000000000272E-4</v>
      </c>
      <c r="E116" s="1">
        <v>0</v>
      </c>
      <c r="F116" s="1">
        <f t="shared" ref="F116:F139" si="1">F30-E30</f>
        <v>-0.14276699999999998</v>
      </c>
      <c r="G116" s="1">
        <f t="shared" ref="G116:G139" si="2">G30-E30</f>
        <v>-3.2951999999999981E-2</v>
      </c>
      <c r="J116">
        <v>0.5</v>
      </c>
      <c r="K116">
        <v>3</v>
      </c>
      <c r="L116" s="1">
        <v>0</v>
      </c>
      <c r="M116" s="1">
        <f>M4-L4</f>
        <v>-0.10500431602380622</v>
      </c>
      <c r="N116" s="1">
        <f>N4-L4</f>
        <v>-0.15347837444913914</v>
      </c>
      <c r="O116" s="1">
        <f>O4-L4</f>
        <v>-2.5123801735495888E-2</v>
      </c>
    </row>
    <row r="117" spans="1:15" x14ac:dyDescent="0.25">
      <c r="B117">
        <v>1</v>
      </c>
      <c r="C117">
        <v>3</v>
      </c>
      <c r="D117" s="1">
        <f t="shared" si="0"/>
        <v>2.3726000000000025E-2</v>
      </c>
      <c r="E117" s="1">
        <v>0</v>
      </c>
      <c r="F117" s="1">
        <f t="shared" si="1"/>
        <v>-0.12934999999999997</v>
      </c>
      <c r="G117" s="1">
        <f t="shared" si="2"/>
        <v>-9.7584000000000004E-2</v>
      </c>
      <c r="J117">
        <v>1</v>
      </c>
      <c r="K117">
        <v>3</v>
      </c>
      <c r="L117" s="1">
        <v>0</v>
      </c>
      <c r="M117" s="1">
        <f t="shared" ref="M117:M139" si="3">M5-L5</f>
        <v>-0.3745116078324473</v>
      </c>
      <c r="N117" s="1">
        <f t="shared" ref="N117:N139" si="4">N5-L5</f>
        <v>-0.4485501567398118</v>
      </c>
      <c r="O117" s="1">
        <f t="shared" ref="O117:O139" si="5">O5-L5</f>
        <v>-0.21414860751442455</v>
      </c>
    </row>
    <row r="118" spans="1:15" x14ac:dyDescent="0.25">
      <c r="B118">
        <v>1.5</v>
      </c>
      <c r="C118">
        <v>3</v>
      </c>
      <c r="D118" s="1">
        <f t="shared" si="0"/>
        <v>-0.40091399999999999</v>
      </c>
      <c r="E118" s="1">
        <v>0</v>
      </c>
      <c r="F118" s="1">
        <f t="shared" si="1"/>
        <v>-0.14365400000000006</v>
      </c>
      <c r="G118" s="1">
        <f t="shared" si="2"/>
        <v>-0.1944840000000001</v>
      </c>
      <c r="J118">
        <v>1.5</v>
      </c>
      <c r="K118">
        <v>3</v>
      </c>
      <c r="L118" s="1">
        <v>0</v>
      </c>
      <c r="M118" s="1">
        <f t="shared" si="3"/>
        <v>-0.41365680795965654</v>
      </c>
      <c r="N118" s="1">
        <f t="shared" si="4"/>
        <v>-0.45805506337740221</v>
      </c>
      <c r="O118" s="1">
        <f t="shared" si="5"/>
        <v>-0.26427695243287441</v>
      </c>
    </row>
    <row r="119" spans="1:15" x14ac:dyDescent="0.25">
      <c r="B119">
        <v>2</v>
      </c>
      <c r="C119">
        <v>3</v>
      </c>
      <c r="D119" s="1">
        <f t="shared" si="0"/>
        <v>-0.52308299999999996</v>
      </c>
      <c r="E119" s="1">
        <v>0</v>
      </c>
      <c r="F119" s="1">
        <f t="shared" si="1"/>
        <v>-4.7815000000000052E-2</v>
      </c>
      <c r="G119" s="1">
        <f t="shared" si="2"/>
        <v>-0.14877899999999999</v>
      </c>
      <c r="J119">
        <v>2</v>
      </c>
      <c r="K119">
        <v>3</v>
      </c>
      <c r="L119" s="1">
        <v>0</v>
      </c>
      <c r="M119" s="1">
        <f t="shared" si="3"/>
        <v>-0.42064763073008948</v>
      </c>
      <c r="N119" s="1">
        <f t="shared" si="4"/>
        <v>-0.46062025805279172</v>
      </c>
      <c r="O119" s="1">
        <f t="shared" si="5"/>
        <v>-0.32048180455226927</v>
      </c>
    </row>
    <row r="120" spans="1:15" x14ac:dyDescent="0.25">
      <c r="B120">
        <v>0.5</v>
      </c>
      <c r="C120">
        <v>4</v>
      </c>
      <c r="D120" s="1">
        <f t="shared" si="0"/>
        <v>0</v>
      </c>
      <c r="E120" s="1">
        <v>0</v>
      </c>
      <c r="F120" s="1">
        <f t="shared" si="1"/>
        <v>-0.23446199999999995</v>
      </c>
      <c r="G120" s="1">
        <f t="shared" si="2"/>
        <v>-3.7962999999999969E-2</v>
      </c>
      <c r="J120">
        <v>0.5</v>
      </c>
      <c r="K120">
        <v>4</v>
      </c>
      <c r="L120" s="1">
        <v>0</v>
      </c>
      <c r="M120" s="1">
        <f t="shared" si="3"/>
        <v>-7.3576847939666568E-2</v>
      </c>
      <c r="N120" s="1">
        <f t="shared" si="4"/>
        <v>-0.12871405206487663</v>
      </c>
      <c r="O120" s="1">
        <f t="shared" si="5"/>
        <v>-1.6219163145699933E-2</v>
      </c>
    </row>
    <row r="121" spans="1:15" x14ac:dyDescent="0.25">
      <c r="B121">
        <v>1</v>
      </c>
      <c r="C121">
        <v>4</v>
      </c>
      <c r="D121" s="1">
        <f t="shared" si="0"/>
        <v>1.7266000000000004E-2</v>
      </c>
      <c r="E121" s="1">
        <v>0</v>
      </c>
      <c r="F121" s="1">
        <f t="shared" si="1"/>
        <v>-0.22372999999999998</v>
      </c>
      <c r="G121" s="1">
        <f t="shared" si="2"/>
        <v>-0.13221099999999997</v>
      </c>
      <c r="J121">
        <v>1</v>
      </c>
      <c r="K121">
        <v>4</v>
      </c>
      <c r="L121" s="1">
        <v>0</v>
      </c>
      <c r="M121" s="1">
        <f t="shared" si="3"/>
        <v>-0.32493980282585977</v>
      </c>
      <c r="N121" s="1">
        <f t="shared" si="4"/>
        <v>-0.42584957521239386</v>
      </c>
      <c r="O121" s="1">
        <f t="shared" si="5"/>
        <v>-0.16821134887101907</v>
      </c>
    </row>
    <row r="122" spans="1:15" x14ac:dyDescent="0.25">
      <c r="B122">
        <v>1.5</v>
      </c>
      <c r="C122">
        <v>4</v>
      </c>
      <c r="D122" s="1">
        <f t="shared" si="0"/>
        <v>-0.34685199999999994</v>
      </c>
      <c r="E122" s="1">
        <v>0</v>
      </c>
      <c r="F122" s="1">
        <f t="shared" si="1"/>
        <v>-0.23638499999999996</v>
      </c>
      <c r="G122" s="1">
        <f t="shared" si="2"/>
        <v>-0.24313600000000002</v>
      </c>
      <c r="J122">
        <v>1.5</v>
      </c>
      <c r="K122">
        <v>4</v>
      </c>
      <c r="L122" s="1">
        <v>0</v>
      </c>
      <c r="M122" s="1">
        <f t="shared" si="3"/>
        <v>-0.35521443823542775</v>
      </c>
      <c r="N122" s="1">
        <f t="shared" si="4"/>
        <v>-0.42684339648357639</v>
      </c>
      <c r="O122" s="1">
        <f t="shared" si="5"/>
        <v>-0.14436531734132929</v>
      </c>
    </row>
    <row r="123" spans="1:15" x14ac:dyDescent="0.25">
      <c r="B123">
        <v>2</v>
      </c>
      <c r="C123">
        <v>4</v>
      </c>
      <c r="D123" s="1">
        <f t="shared" si="0"/>
        <v>-0.39599699999999999</v>
      </c>
      <c r="E123" s="1">
        <v>0</v>
      </c>
      <c r="F123" s="1">
        <f t="shared" si="1"/>
        <v>-0.12333499999999997</v>
      </c>
      <c r="G123" s="1">
        <f t="shared" si="2"/>
        <v>-0.17725000000000002</v>
      </c>
      <c r="J123">
        <v>2</v>
      </c>
      <c r="K123">
        <v>4</v>
      </c>
      <c r="L123" s="1">
        <v>0</v>
      </c>
      <c r="M123" s="1">
        <f t="shared" si="3"/>
        <v>-0.37339852800872286</v>
      </c>
      <c r="N123" s="1">
        <f t="shared" si="4"/>
        <v>-0.43149448003271085</v>
      </c>
      <c r="O123" s="1">
        <f t="shared" si="5"/>
        <v>-0.22096906092408342</v>
      </c>
    </row>
    <row r="124" spans="1:15" x14ac:dyDescent="0.25">
      <c r="B124">
        <v>0.5</v>
      </c>
      <c r="C124">
        <v>5</v>
      </c>
      <c r="D124" s="1">
        <f t="shared" si="0"/>
        <v>0</v>
      </c>
      <c r="E124" s="1">
        <v>0</v>
      </c>
      <c r="F124" s="1">
        <f t="shared" si="1"/>
        <v>-0.45053399999999999</v>
      </c>
      <c r="G124" s="1">
        <f t="shared" si="2"/>
        <v>-3.8185000000000024E-2</v>
      </c>
      <c r="J124">
        <v>0.5</v>
      </c>
      <c r="K124">
        <v>5</v>
      </c>
      <c r="L124" s="1">
        <v>0</v>
      </c>
      <c r="M124" s="1">
        <f t="shared" si="3"/>
        <v>-4.8186134205624453E-2</v>
      </c>
      <c r="N124" s="1">
        <f t="shared" si="4"/>
        <v>-0.10934873472354734</v>
      </c>
      <c r="O124" s="1">
        <f t="shared" si="5"/>
        <v>-6.6500840488846746E-3</v>
      </c>
    </row>
    <row r="125" spans="1:15" x14ac:dyDescent="0.25">
      <c r="B125">
        <v>1</v>
      </c>
      <c r="C125">
        <v>5</v>
      </c>
      <c r="D125" s="1">
        <f t="shared" si="0"/>
        <v>1.7845E-2</v>
      </c>
      <c r="E125" s="1">
        <v>0</v>
      </c>
      <c r="F125" s="1">
        <f t="shared" si="1"/>
        <v>-0.36813700000000005</v>
      </c>
      <c r="G125" s="1">
        <f t="shared" si="2"/>
        <v>-0.13747299999999996</v>
      </c>
      <c r="J125">
        <v>1</v>
      </c>
      <c r="K125">
        <v>5</v>
      </c>
      <c r="L125" s="1">
        <v>0</v>
      </c>
      <c r="M125" s="1">
        <f t="shared" si="3"/>
        <v>-0.2747773840352552</v>
      </c>
      <c r="N125" s="1">
        <f t="shared" si="4"/>
        <v>-0.40609808731997643</v>
      </c>
      <c r="O125" s="1">
        <f t="shared" si="5"/>
        <v>-0.12895256916996056</v>
      </c>
    </row>
    <row r="126" spans="1:15" x14ac:dyDescent="0.25">
      <c r="B126">
        <v>1.5</v>
      </c>
      <c r="C126">
        <v>5</v>
      </c>
      <c r="D126" s="1">
        <f t="shared" si="0"/>
        <v>-0.29736799999999997</v>
      </c>
      <c r="E126" s="1">
        <v>0</v>
      </c>
      <c r="F126" s="1">
        <f t="shared" si="1"/>
        <v>-0.35487800000000003</v>
      </c>
      <c r="G126" s="1">
        <f t="shared" si="2"/>
        <v>-0.26340599999999992</v>
      </c>
      <c r="J126">
        <v>1.5</v>
      </c>
      <c r="K126">
        <v>5</v>
      </c>
      <c r="L126" s="1">
        <v>0</v>
      </c>
      <c r="M126" s="1">
        <f t="shared" si="3"/>
        <v>-0.28171141701876323</v>
      </c>
      <c r="N126" s="1">
        <f t="shared" si="4"/>
        <v>-0.41246990141292983</v>
      </c>
      <c r="O126" s="1">
        <f t="shared" si="5"/>
        <v>-8.9023669983190112E-2</v>
      </c>
    </row>
    <row r="127" spans="1:15" x14ac:dyDescent="0.25">
      <c r="B127">
        <v>2</v>
      </c>
      <c r="C127">
        <v>5</v>
      </c>
      <c r="D127" s="1">
        <f t="shared" si="0"/>
        <v>-0.30937200000000004</v>
      </c>
      <c r="E127" s="1">
        <v>0</v>
      </c>
      <c r="F127" s="1">
        <f t="shared" si="1"/>
        <v>-0.22169700000000003</v>
      </c>
      <c r="G127" s="1">
        <f t="shared" si="2"/>
        <v>-0.16638000000000008</v>
      </c>
      <c r="J127">
        <v>2</v>
      </c>
      <c r="K127">
        <v>5</v>
      </c>
      <c r="L127" s="1">
        <v>0</v>
      </c>
      <c r="M127" s="1">
        <f t="shared" si="3"/>
        <v>-0.32714324655853888</v>
      </c>
      <c r="N127" s="1">
        <f t="shared" si="4"/>
        <v>-0.41697901049475261</v>
      </c>
      <c r="O127" s="1">
        <f t="shared" si="5"/>
        <v>-0.14991935850256688</v>
      </c>
    </row>
    <row r="128" spans="1:15" x14ac:dyDescent="0.25">
      <c r="B128">
        <v>0.5</v>
      </c>
      <c r="C128">
        <v>6</v>
      </c>
      <c r="D128" s="1">
        <f t="shared" si="0"/>
        <v>0</v>
      </c>
      <c r="E128" s="1">
        <v>0</v>
      </c>
      <c r="F128" s="1">
        <f t="shared" si="1"/>
        <v>-0.59875999999999996</v>
      </c>
      <c r="G128" s="1">
        <f t="shared" si="2"/>
        <v>-4.5063999999999993E-2</v>
      </c>
      <c r="J128">
        <v>0.5</v>
      </c>
      <c r="K128">
        <v>6</v>
      </c>
      <c r="L128" s="1">
        <v>0</v>
      </c>
      <c r="M128" s="1">
        <f t="shared" si="3"/>
        <v>-4.188814683567299E-2</v>
      </c>
      <c r="N128" s="1">
        <f t="shared" si="4"/>
        <v>-0.10276111944027988</v>
      </c>
      <c r="O128" s="1">
        <f t="shared" si="5"/>
        <v>-8.1379764663123133E-3</v>
      </c>
    </row>
    <row r="129" spans="2:15" x14ac:dyDescent="0.25">
      <c r="B129">
        <v>1</v>
      </c>
      <c r="C129">
        <v>6</v>
      </c>
      <c r="D129" s="1">
        <f t="shared" si="0"/>
        <v>2.0545000000000035E-2</v>
      </c>
      <c r="E129" s="1">
        <v>0</v>
      </c>
      <c r="F129" s="1">
        <f t="shared" si="1"/>
        <v>-0.55330599999999996</v>
      </c>
      <c r="G129" s="1">
        <f t="shared" si="2"/>
        <v>-0.14055200000000001</v>
      </c>
      <c r="J129">
        <v>1</v>
      </c>
      <c r="K129">
        <v>6</v>
      </c>
      <c r="L129" s="1">
        <v>0</v>
      </c>
      <c r="M129" s="1">
        <f t="shared" si="3"/>
        <v>-0.23425787106446783</v>
      </c>
      <c r="N129" s="1">
        <f t="shared" si="4"/>
        <v>-0.39974331016310027</v>
      </c>
      <c r="O129" s="1">
        <f t="shared" si="5"/>
        <v>-0.11027440825042023</v>
      </c>
    </row>
    <row r="130" spans="2:15" x14ac:dyDescent="0.25">
      <c r="B130">
        <v>1.5</v>
      </c>
      <c r="C130">
        <v>6</v>
      </c>
      <c r="D130" s="1">
        <f t="shared" si="0"/>
        <v>-0.24741400000000002</v>
      </c>
      <c r="E130" s="1">
        <v>0</v>
      </c>
      <c r="F130" s="1">
        <f t="shared" si="1"/>
        <v>-0.500421</v>
      </c>
      <c r="G130" s="1">
        <f t="shared" si="2"/>
        <v>-0.24060100000000006</v>
      </c>
      <c r="J130">
        <v>1.5</v>
      </c>
      <c r="K130">
        <v>6</v>
      </c>
      <c r="L130" s="1">
        <v>0</v>
      </c>
      <c r="M130" s="1">
        <f t="shared" si="3"/>
        <v>-0.24214029348961874</v>
      </c>
      <c r="N130" s="1">
        <f t="shared" si="4"/>
        <v>-0.40626277770205799</v>
      </c>
      <c r="O130" s="1">
        <f t="shared" si="5"/>
        <v>-5.2950797328608301E-2</v>
      </c>
    </row>
    <row r="131" spans="2:15" x14ac:dyDescent="0.25">
      <c r="B131">
        <v>2</v>
      </c>
      <c r="C131">
        <v>6</v>
      </c>
      <c r="D131" s="1">
        <f t="shared" si="0"/>
        <v>-0.27928400000000009</v>
      </c>
      <c r="E131" s="1">
        <v>0</v>
      </c>
      <c r="F131" s="1">
        <f t="shared" si="1"/>
        <v>-0.37751200000000001</v>
      </c>
      <c r="G131" s="1">
        <f t="shared" si="2"/>
        <v>-0.18936200000000003</v>
      </c>
      <c r="J131">
        <v>2</v>
      </c>
      <c r="K131">
        <v>6</v>
      </c>
      <c r="L131" s="1">
        <v>0</v>
      </c>
      <c r="M131" s="1">
        <f t="shared" si="3"/>
        <v>-0.29471059924583165</v>
      </c>
      <c r="N131" s="1">
        <f t="shared" si="4"/>
        <v>-0.40851165326427696</v>
      </c>
      <c r="O131" s="1">
        <f t="shared" si="5"/>
        <v>-9.7269547044659399E-2</v>
      </c>
    </row>
    <row r="132" spans="2:15" x14ac:dyDescent="0.25">
      <c r="B132">
        <v>0.5</v>
      </c>
      <c r="C132">
        <v>8</v>
      </c>
      <c r="D132" s="1">
        <f t="shared" si="0"/>
        <v>0</v>
      </c>
      <c r="E132" s="1">
        <v>0</v>
      </c>
      <c r="F132" s="1">
        <f t="shared" si="1"/>
        <v>-0.76193500000000003</v>
      </c>
      <c r="G132" s="1">
        <f t="shared" si="2"/>
        <v>-5.766300000000002E-2</v>
      </c>
      <c r="J132">
        <v>0.5</v>
      </c>
      <c r="K132">
        <v>8</v>
      </c>
      <c r="L132" s="1">
        <v>0</v>
      </c>
      <c r="M132" s="1">
        <f t="shared" si="3"/>
        <v>-3.6765708055063406E-2</v>
      </c>
      <c r="N132" s="1">
        <f t="shared" si="4"/>
        <v>-9.8166825678070113E-2</v>
      </c>
      <c r="O132" s="1">
        <f t="shared" si="5"/>
        <v>-1.0006360456135566E-2</v>
      </c>
    </row>
    <row r="133" spans="2:15" x14ac:dyDescent="0.25">
      <c r="B133">
        <v>1</v>
      </c>
      <c r="C133">
        <v>8</v>
      </c>
      <c r="D133" s="1">
        <f t="shared" si="0"/>
        <v>1.4128000000000029E-2</v>
      </c>
      <c r="E133" s="1">
        <v>0</v>
      </c>
      <c r="F133" s="1">
        <f t="shared" si="1"/>
        <v>-0.73190899999999992</v>
      </c>
      <c r="G133" s="1">
        <f t="shared" si="2"/>
        <v>-0.14829199999999998</v>
      </c>
      <c r="J133">
        <v>1</v>
      </c>
      <c r="K133">
        <v>8</v>
      </c>
      <c r="L133" s="1">
        <v>0</v>
      </c>
      <c r="M133" s="1">
        <f t="shared" si="3"/>
        <v>-0.17220367089182687</v>
      </c>
      <c r="N133" s="1">
        <f t="shared" si="4"/>
        <v>-0.39334310117668447</v>
      </c>
      <c r="O133" s="1">
        <f t="shared" si="5"/>
        <v>-9.6281404752169397E-2</v>
      </c>
    </row>
    <row r="134" spans="2:15" x14ac:dyDescent="0.25">
      <c r="B134">
        <v>1.5</v>
      </c>
      <c r="C134">
        <v>8</v>
      </c>
      <c r="D134" s="1">
        <f t="shared" si="0"/>
        <v>-0.21141399999999999</v>
      </c>
      <c r="E134" s="1">
        <v>0</v>
      </c>
      <c r="F134" s="1">
        <f t="shared" si="1"/>
        <v>-0.62605500000000003</v>
      </c>
      <c r="G134" s="1">
        <f t="shared" si="2"/>
        <v>-0.20940999999999999</v>
      </c>
      <c r="J134">
        <v>1.5</v>
      </c>
      <c r="K134">
        <v>8</v>
      </c>
      <c r="L134" s="1">
        <v>0</v>
      </c>
      <c r="M134" s="1">
        <f t="shared" si="3"/>
        <v>-0.18521421107628</v>
      </c>
      <c r="N134" s="1">
        <f t="shared" si="4"/>
        <v>-0.4035709418018264</v>
      </c>
      <c r="O134" s="1">
        <f t="shared" si="5"/>
        <v>-2.7111444277860941E-2</v>
      </c>
    </row>
    <row r="135" spans="2:15" x14ac:dyDescent="0.25">
      <c r="B135">
        <v>2</v>
      </c>
      <c r="C135">
        <v>8</v>
      </c>
      <c r="D135" s="1">
        <f t="shared" si="0"/>
        <v>-0.16442500000000004</v>
      </c>
      <c r="E135" s="1">
        <v>0</v>
      </c>
      <c r="F135" s="1">
        <f t="shared" si="1"/>
        <v>-0.45198400000000005</v>
      </c>
      <c r="G135" s="1">
        <f t="shared" si="2"/>
        <v>-0.12652800000000008</v>
      </c>
      <c r="J135">
        <v>2</v>
      </c>
      <c r="K135">
        <v>8</v>
      </c>
      <c r="L135" s="1">
        <v>0</v>
      </c>
      <c r="M135" s="1">
        <f t="shared" si="3"/>
        <v>-0.23852846304120656</v>
      </c>
      <c r="N135" s="1">
        <f t="shared" si="4"/>
        <v>-0.40352550997228653</v>
      </c>
      <c r="O135" s="1">
        <f t="shared" si="5"/>
        <v>-4.8169097269547101E-2</v>
      </c>
    </row>
    <row r="136" spans="2:15" x14ac:dyDescent="0.25">
      <c r="B136">
        <v>0.5</v>
      </c>
      <c r="C136">
        <v>10</v>
      </c>
      <c r="D136" s="1">
        <f t="shared" si="0"/>
        <v>0</v>
      </c>
      <c r="E136" s="1">
        <v>0</v>
      </c>
      <c r="F136" s="1">
        <f t="shared" si="1"/>
        <v>-0.86426700000000001</v>
      </c>
      <c r="G136" s="1">
        <f t="shared" si="2"/>
        <v>-6.5285999999999955E-2</v>
      </c>
      <c r="J136">
        <v>0.5</v>
      </c>
      <c r="K136">
        <v>10</v>
      </c>
      <c r="L136" s="1">
        <v>0</v>
      </c>
      <c r="M136" s="1">
        <f t="shared" si="3"/>
        <v>-3.7151878606151545E-2</v>
      </c>
      <c r="N136" s="1">
        <f t="shared" si="4"/>
        <v>-9.7962382445141105E-2</v>
      </c>
      <c r="O136" s="1">
        <f t="shared" si="5"/>
        <v>-1.2028076870655657E-2</v>
      </c>
    </row>
    <row r="137" spans="2:15" x14ac:dyDescent="0.25">
      <c r="B137">
        <v>1</v>
      </c>
      <c r="C137">
        <v>10</v>
      </c>
      <c r="D137" s="1">
        <f t="shared" si="0"/>
        <v>9.9690000000000056E-3</v>
      </c>
      <c r="E137" s="1">
        <v>0</v>
      </c>
      <c r="F137" s="1">
        <f t="shared" si="1"/>
        <v>-0.84323499999999996</v>
      </c>
      <c r="G137" s="1">
        <f t="shared" si="2"/>
        <v>-0.163323</v>
      </c>
      <c r="J137">
        <v>1</v>
      </c>
      <c r="K137">
        <v>10</v>
      </c>
      <c r="L137" s="1">
        <v>0</v>
      </c>
      <c r="M137" s="1">
        <f t="shared" si="3"/>
        <v>-0.13885670800963157</v>
      </c>
      <c r="N137" s="1">
        <f t="shared" si="4"/>
        <v>-0.39124755803916222</v>
      </c>
      <c r="O137" s="1">
        <f t="shared" si="5"/>
        <v>-9.5758938712461994E-2</v>
      </c>
    </row>
    <row r="138" spans="2:15" x14ac:dyDescent="0.25">
      <c r="B138">
        <v>1.5</v>
      </c>
      <c r="C138">
        <v>10</v>
      </c>
      <c r="D138" s="1">
        <f t="shared" si="0"/>
        <v>-0.14798</v>
      </c>
      <c r="E138" s="1">
        <v>0</v>
      </c>
      <c r="F138" s="1">
        <f t="shared" si="1"/>
        <v>-0.71514699999999998</v>
      </c>
      <c r="G138" s="1">
        <f t="shared" si="2"/>
        <v>-0.15329400000000004</v>
      </c>
      <c r="J138">
        <v>1.5</v>
      </c>
      <c r="K138">
        <v>10</v>
      </c>
      <c r="L138" s="1">
        <v>0</v>
      </c>
      <c r="M138" s="1">
        <f t="shared" si="3"/>
        <v>-0.11416450865476346</v>
      </c>
      <c r="N138" s="1">
        <f t="shared" si="4"/>
        <v>-0.40314501839989092</v>
      </c>
      <c r="O138" s="1">
        <f t="shared" si="5"/>
        <v>-1.853618645222832E-2</v>
      </c>
    </row>
    <row r="139" spans="2:15" x14ac:dyDescent="0.25">
      <c r="B139">
        <v>2</v>
      </c>
      <c r="C139">
        <v>10</v>
      </c>
      <c r="D139" s="1">
        <f t="shared" si="0"/>
        <v>-8.6493000000000042E-2</v>
      </c>
      <c r="E139" s="1">
        <v>0</v>
      </c>
      <c r="F139" s="1">
        <f t="shared" si="1"/>
        <v>-0.52082200000000012</v>
      </c>
      <c r="G139" s="1">
        <f t="shared" si="2"/>
        <v>-6.1502000000000057E-2</v>
      </c>
      <c r="J139">
        <v>2</v>
      </c>
      <c r="K139">
        <v>10</v>
      </c>
      <c r="L139" s="1">
        <v>0</v>
      </c>
      <c r="M139" s="1">
        <f t="shared" si="3"/>
        <v>-0.18812184816682564</v>
      </c>
      <c r="N139" s="1">
        <f t="shared" si="4"/>
        <v>-0.40334378265412751</v>
      </c>
      <c r="O139" s="1">
        <f t="shared" si="5"/>
        <v>-1.9967289082731265E-2</v>
      </c>
    </row>
    <row r="140" spans="2:15" x14ac:dyDescent="0.25">
      <c r="B140" s="2" t="s">
        <v>13</v>
      </c>
      <c r="C140" s="2"/>
      <c r="D140" s="3">
        <f>MIN(D116:D139)</f>
        <v>-0.52308299999999996</v>
      </c>
      <c r="E140" s="3">
        <f t="shared" ref="E140:G140" si="6">MIN(E116:E139)</f>
        <v>0</v>
      </c>
      <c r="F140" s="3">
        <f t="shared" si="6"/>
        <v>-0.86426700000000001</v>
      </c>
      <c r="G140" s="3">
        <f t="shared" si="6"/>
        <v>-0.26340599999999992</v>
      </c>
      <c r="J140" s="2" t="s">
        <v>13</v>
      </c>
      <c r="K140" s="2"/>
      <c r="L140" s="3">
        <f>MIN(L116:L139)</f>
        <v>0</v>
      </c>
      <c r="M140" s="3">
        <f t="shared" ref="M140:O140" si="7">MIN(M116:M139)</f>
        <v>-0.42064763073008948</v>
      </c>
      <c r="N140" s="3">
        <f t="shared" si="7"/>
        <v>-0.46062025805279172</v>
      </c>
      <c r="O140" s="3">
        <f t="shared" si="7"/>
        <v>-0.32048180455226927</v>
      </c>
    </row>
    <row r="141" spans="2:15" x14ac:dyDescent="0.25">
      <c r="B141" s="2" t="s">
        <v>14</v>
      </c>
      <c r="C141" s="2"/>
      <c r="D141" s="3">
        <f>MAX(D116:D139)</f>
        <v>2.3726000000000025E-2</v>
      </c>
      <c r="E141" s="3">
        <f t="shared" ref="E141:G141" si="8">MAX(E116:E139)</f>
        <v>0</v>
      </c>
      <c r="F141" s="3">
        <f t="shared" si="8"/>
        <v>-4.7815000000000052E-2</v>
      </c>
      <c r="G141" s="3">
        <f t="shared" si="8"/>
        <v>-3.2951999999999981E-2</v>
      </c>
      <c r="J141" s="2" t="s">
        <v>14</v>
      </c>
      <c r="K141" s="2"/>
      <c r="L141" s="3">
        <f>MAX(L116:L139)</f>
        <v>0</v>
      </c>
      <c r="M141" s="3">
        <f t="shared" ref="M141:O141" si="9">MAX(M116:M139)</f>
        <v>-3.6765708055063406E-2</v>
      </c>
      <c r="N141" s="3">
        <f t="shared" si="9"/>
        <v>-9.7962382445141105E-2</v>
      </c>
      <c r="O141" s="3">
        <f t="shared" si="9"/>
        <v>-6.6500840488846746E-3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A73" workbookViewId="0">
      <selection activeCell="I15" sqref="I15"/>
    </sheetView>
  </sheetViews>
  <sheetFormatPr defaultRowHeight="16.5" x14ac:dyDescent="0.25"/>
  <cols>
    <col min="8" max="8" width="2" customWidth="1"/>
  </cols>
  <sheetData>
    <row r="1" spans="1:15" x14ac:dyDescent="0.25">
      <c r="A1" t="s">
        <v>18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23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10031.200000000001</v>
      </c>
      <c r="F4">
        <v>9626.6299999999992</v>
      </c>
      <c r="G4">
        <v>11886.8</v>
      </c>
      <c r="J4">
        <v>0.5</v>
      </c>
      <c r="K4">
        <v>3</v>
      </c>
      <c r="L4">
        <f>D4/D18</f>
        <v>0.70017264095225118</v>
      </c>
      <c r="M4">
        <f>E4/D18</f>
        <v>0.56966971059924587</v>
      </c>
      <c r="N4">
        <f>F4/D18</f>
        <v>0.54669426650311204</v>
      </c>
      <c r="O4">
        <f>G4/D18</f>
        <v>0.67504883921675529</v>
      </c>
    </row>
    <row r="5" spans="1:15" x14ac:dyDescent="0.25">
      <c r="B5">
        <v>1</v>
      </c>
      <c r="C5">
        <v>3</v>
      </c>
      <c r="D5">
        <v>17531.3</v>
      </c>
      <c r="E5">
        <v>10707.5</v>
      </c>
      <c r="F5">
        <v>9632.8700000000008</v>
      </c>
      <c r="G5">
        <v>13760.4</v>
      </c>
      <c r="J5">
        <v>1</v>
      </c>
      <c r="K5">
        <v>3</v>
      </c>
      <c r="L5">
        <f>D5/D18</f>
        <v>0.99559879151333419</v>
      </c>
      <c r="M5">
        <f>E5/D18</f>
        <v>0.60807664349643364</v>
      </c>
      <c r="N5">
        <f>F5/D18</f>
        <v>0.54704863477352239</v>
      </c>
      <c r="O5">
        <f>G5/D18</f>
        <v>0.78145018399890964</v>
      </c>
    </row>
    <row r="6" spans="1:15" x14ac:dyDescent="0.25">
      <c r="B6">
        <v>1.5</v>
      </c>
      <c r="C6">
        <v>3</v>
      </c>
      <c r="D6">
        <v>17608.8</v>
      </c>
      <c r="E6">
        <v>10231.200000000001</v>
      </c>
      <c r="F6">
        <v>9543</v>
      </c>
      <c r="G6">
        <v>12955.2</v>
      </c>
      <c r="J6">
        <v>1.5</v>
      </c>
      <c r="K6">
        <v>3</v>
      </c>
      <c r="L6">
        <f>D6/D18</f>
        <v>1</v>
      </c>
      <c r="M6">
        <f>E6/D18</f>
        <v>0.58102766798418981</v>
      </c>
      <c r="N6">
        <f>F6/D18</f>
        <v>0.54194493662259779</v>
      </c>
      <c r="O6">
        <f>G6/D18</f>
        <v>0.73572304756712559</v>
      </c>
    </row>
    <row r="7" spans="1:15" x14ac:dyDescent="0.25">
      <c r="B7">
        <v>2</v>
      </c>
      <c r="C7">
        <v>3</v>
      </c>
      <c r="D7">
        <v>17608.8</v>
      </c>
      <c r="E7">
        <v>10148.5</v>
      </c>
      <c r="F7">
        <v>9497.83</v>
      </c>
      <c r="G7">
        <v>11965.5</v>
      </c>
      <c r="J7">
        <v>2</v>
      </c>
      <c r="K7">
        <v>3</v>
      </c>
      <c r="L7">
        <f>D7/D18</f>
        <v>1</v>
      </c>
      <c r="M7">
        <f>E7/D18</f>
        <v>0.57633115260551548</v>
      </c>
      <c r="N7">
        <f>F7/D18</f>
        <v>0.53937974194720828</v>
      </c>
      <c r="O7">
        <f>G7/D18</f>
        <v>0.67951819544773073</v>
      </c>
    </row>
    <row r="8" spans="1:15" x14ac:dyDescent="0.25">
      <c r="B8">
        <v>0.5</v>
      </c>
      <c r="C8">
        <v>4</v>
      </c>
      <c r="D8">
        <v>12314.9</v>
      </c>
      <c r="E8">
        <v>10688.2</v>
      </c>
      <c r="F8">
        <v>10048.4</v>
      </c>
      <c r="G8">
        <v>12029.3</v>
      </c>
      <c r="J8">
        <v>0.5</v>
      </c>
      <c r="K8">
        <v>4</v>
      </c>
      <c r="L8">
        <f>D8/D18</f>
        <v>0.69936054699922767</v>
      </c>
      <c r="M8">
        <f>E8/D18</f>
        <v>0.60698060060878656</v>
      </c>
      <c r="N8">
        <f>F8/D18</f>
        <v>0.57064649493435105</v>
      </c>
      <c r="O8">
        <f>G8/D18</f>
        <v>0.68314138385352774</v>
      </c>
    </row>
    <row r="9" spans="1:15" x14ac:dyDescent="0.25">
      <c r="B9">
        <v>1</v>
      </c>
      <c r="C9">
        <v>4</v>
      </c>
      <c r="D9">
        <v>17512</v>
      </c>
      <c r="E9">
        <v>11497.4</v>
      </c>
      <c r="F9">
        <v>10013.299999999999</v>
      </c>
      <c r="G9">
        <v>14550</v>
      </c>
      <c r="J9">
        <v>1</v>
      </c>
      <c r="K9">
        <v>4</v>
      </c>
      <c r="L9">
        <f>D9/D18</f>
        <v>0.99450274862568722</v>
      </c>
      <c r="M9">
        <f>E9/D18</f>
        <v>0.6529348961882695</v>
      </c>
      <c r="N9">
        <f>F9/D18</f>
        <v>0.56865317341329336</v>
      </c>
      <c r="O9">
        <f>G9/D18</f>
        <v>0.82629139975466814</v>
      </c>
    </row>
    <row r="10" spans="1:15" x14ac:dyDescent="0.25">
      <c r="B10">
        <v>1.5</v>
      </c>
      <c r="C10">
        <v>4</v>
      </c>
      <c r="D10">
        <v>17608.8</v>
      </c>
      <c r="E10">
        <v>11156.4</v>
      </c>
      <c r="F10">
        <v>10092.6</v>
      </c>
      <c r="G10">
        <v>15066.7</v>
      </c>
      <c r="J10">
        <v>1.5</v>
      </c>
      <c r="K10">
        <v>4</v>
      </c>
      <c r="L10">
        <f>D10/D18</f>
        <v>1</v>
      </c>
      <c r="M10">
        <f>E10/D18</f>
        <v>0.63356957884694021</v>
      </c>
      <c r="N10">
        <f>F10/D18</f>
        <v>0.57315660351642361</v>
      </c>
      <c r="O10">
        <f>G10/D18</f>
        <v>0.85563468265867071</v>
      </c>
    </row>
    <row r="11" spans="1:15" x14ac:dyDescent="0.25">
      <c r="B11">
        <v>2</v>
      </c>
      <c r="C11">
        <v>4</v>
      </c>
      <c r="D11">
        <v>17608.8</v>
      </c>
      <c r="E11">
        <v>10953</v>
      </c>
      <c r="F11">
        <v>10010.700000000001</v>
      </c>
      <c r="G11">
        <v>13717.8</v>
      </c>
      <c r="J11">
        <v>2</v>
      </c>
      <c r="K11">
        <v>4</v>
      </c>
      <c r="L11">
        <f>D11/D19</f>
        <v>1</v>
      </c>
      <c r="M11">
        <f>E11/D18</f>
        <v>0.62201853618645231</v>
      </c>
      <c r="N11">
        <f>F11/D18</f>
        <v>0.56850551996728915</v>
      </c>
      <c r="O11">
        <f>G11/D18</f>
        <v>0.77903093907591658</v>
      </c>
    </row>
    <row r="12" spans="1:15" x14ac:dyDescent="0.25">
      <c r="B12">
        <v>0.5</v>
      </c>
      <c r="C12">
        <v>5</v>
      </c>
      <c r="D12">
        <v>12288.5</v>
      </c>
      <c r="E12">
        <v>11249.7</v>
      </c>
      <c r="F12">
        <v>10363</v>
      </c>
      <c r="G12">
        <v>12171.4</v>
      </c>
      <c r="J12">
        <v>0.5</v>
      </c>
      <c r="K12">
        <v>5</v>
      </c>
      <c r="L12">
        <f>D12/D18</f>
        <v>0.6978612966244151</v>
      </c>
      <c r="M12">
        <f>E12/D18</f>
        <v>0.63886806596701651</v>
      </c>
      <c r="N12">
        <f>F12/D18</f>
        <v>0.58851256190086776</v>
      </c>
      <c r="O12">
        <f>G12/D18</f>
        <v>0.69121121257553042</v>
      </c>
    </row>
    <row r="13" spans="1:15" x14ac:dyDescent="0.25">
      <c r="B13">
        <v>1</v>
      </c>
      <c r="C13">
        <v>5</v>
      </c>
      <c r="D13">
        <v>17496.400000000001</v>
      </c>
      <c r="E13">
        <v>12324.9</v>
      </c>
      <c r="F13">
        <v>10345.5</v>
      </c>
      <c r="G13">
        <v>15225.7</v>
      </c>
      <c r="J13">
        <v>1</v>
      </c>
      <c r="K13">
        <v>5</v>
      </c>
      <c r="L13">
        <f>D13/D18</f>
        <v>0.99361682794966166</v>
      </c>
      <c r="M13">
        <f>E13/D18</f>
        <v>0.69992844486847483</v>
      </c>
      <c r="N13">
        <f>F13/D18</f>
        <v>0.58751874062968523</v>
      </c>
      <c r="O13">
        <f>G13/D18</f>
        <v>0.8646642587797011</v>
      </c>
    </row>
    <row r="14" spans="1:15" x14ac:dyDescent="0.25">
      <c r="B14">
        <v>1.5</v>
      </c>
      <c r="C14">
        <v>5</v>
      </c>
      <c r="D14">
        <v>17608.8</v>
      </c>
      <c r="E14">
        <v>12438.1</v>
      </c>
      <c r="F14">
        <v>10345.700000000001</v>
      </c>
      <c r="G14">
        <v>16041.2</v>
      </c>
      <c r="J14">
        <v>1.5</v>
      </c>
      <c r="K14">
        <v>5</v>
      </c>
      <c r="L14">
        <f>D14/D18</f>
        <v>1</v>
      </c>
      <c r="M14">
        <f>E14/D18</f>
        <v>0.70635704874835314</v>
      </c>
      <c r="N14">
        <f>F14/D18</f>
        <v>0.58753009858707017</v>
      </c>
      <c r="O14">
        <f>G14/D18</f>
        <v>0.91097633001680989</v>
      </c>
    </row>
    <row r="15" spans="1:15" x14ac:dyDescent="0.25">
      <c r="B15">
        <v>2</v>
      </c>
      <c r="C15">
        <v>5</v>
      </c>
      <c r="D15">
        <v>17608.8</v>
      </c>
      <c r="E15">
        <v>11732.4</v>
      </c>
      <c r="F15">
        <v>10266.299999999999</v>
      </c>
      <c r="G15">
        <v>14968.9</v>
      </c>
      <c r="J15">
        <v>2</v>
      </c>
      <c r="K15">
        <v>5</v>
      </c>
      <c r="L15">
        <f>D15/D19</f>
        <v>1</v>
      </c>
      <c r="M15">
        <f>E15/D18</f>
        <v>0.6662804961155786</v>
      </c>
      <c r="N15">
        <f>F15/D18</f>
        <v>0.58302098950524739</v>
      </c>
      <c r="O15">
        <f>G15/D18</f>
        <v>0.85008064149743312</v>
      </c>
    </row>
    <row r="16" spans="1:15" x14ac:dyDescent="0.25">
      <c r="B16">
        <v>0.5</v>
      </c>
      <c r="C16">
        <v>6</v>
      </c>
      <c r="D16">
        <v>12264.8</v>
      </c>
      <c r="E16">
        <v>11435.7</v>
      </c>
      <c r="F16">
        <v>10455.299999999999</v>
      </c>
      <c r="G16">
        <v>12121.5</v>
      </c>
      <c r="J16">
        <v>0.5</v>
      </c>
      <c r="K16">
        <v>6</v>
      </c>
      <c r="L16">
        <f>D16/D18</f>
        <v>0.69651537867429925</v>
      </c>
      <c r="M16">
        <f>E16/D18</f>
        <v>0.6494309663350144</v>
      </c>
      <c r="N16">
        <f>F16/D18</f>
        <v>0.59375425923401937</v>
      </c>
      <c r="O16">
        <f>G16/D18</f>
        <v>0.68837740220798693</v>
      </c>
    </row>
    <row r="17" spans="1:15" x14ac:dyDescent="0.25">
      <c r="B17">
        <v>1</v>
      </c>
      <c r="C17">
        <v>6</v>
      </c>
      <c r="D17">
        <v>17464.3</v>
      </c>
      <c r="E17">
        <v>13065.7</v>
      </c>
      <c r="F17">
        <v>10425.299999999999</v>
      </c>
      <c r="G17">
        <v>15522.5</v>
      </c>
      <c r="J17">
        <v>1</v>
      </c>
      <c r="K17">
        <v>6</v>
      </c>
      <c r="L17">
        <f>D17/D18</f>
        <v>0.99179387578937805</v>
      </c>
      <c r="M17">
        <f>E17/D18</f>
        <v>0.74199831902230706</v>
      </c>
      <c r="N17">
        <f>F17/D18</f>
        <v>0.59205056562627778</v>
      </c>
      <c r="O17">
        <f>G17/D18</f>
        <v>0.88151946753895782</v>
      </c>
    </row>
    <row r="18" spans="1:15" x14ac:dyDescent="0.25">
      <c r="B18">
        <v>1.5</v>
      </c>
      <c r="C18">
        <v>6</v>
      </c>
      <c r="D18">
        <v>17608.8</v>
      </c>
      <c r="E18">
        <v>13132.8</v>
      </c>
      <c r="F18">
        <v>10455</v>
      </c>
      <c r="G18">
        <v>16676.400000000001</v>
      </c>
      <c r="J18">
        <v>1.5</v>
      </c>
      <c r="K18">
        <v>6</v>
      </c>
      <c r="L18">
        <f>D18/D18</f>
        <v>1</v>
      </c>
      <c r="M18">
        <f>E18/D18</f>
        <v>0.74580891372495572</v>
      </c>
      <c r="N18">
        <f>F18/D18</f>
        <v>0.59373722229794201</v>
      </c>
      <c r="O18">
        <f>G18/D18</f>
        <v>0.9470492026713917</v>
      </c>
    </row>
    <row r="19" spans="1:15" x14ac:dyDescent="0.25">
      <c r="B19">
        <v>2</v>
      </c>
      <c r="C19">
        <v>6</v>
      </c>
      <c r="D19">
        <v>17608.8</v>
      </c>
      <c r="E19">
        <v>12384.4</v>
      </c>
      <c r="F19">
        <v>10415.4</v>
      </c>
      <c r="G19">
        <v>15896</v>
      </c>
      <c r="J19">
        <v>2</v>
      </c>
      <c r="K19">
        <v>6</v>
      </c>
      <c r="L19">
        <f>D19/D18</f>
        <v>1</v>
      </c>
      <c r="M19">
        <f>E19/D18</f>
        <v>0.70330743719049571</v>
      </c>
      <c r="N19">
        <f>F19/D18</f>
        <v>0.59148834673572304</v>
      </c>
      <c r="O19">
        <f>G19/D18</f>
        <v>0.9027304529553406</v>
      </c>
    </row>
    <row r="20" spans="1:15" x14ac:dyDescent="0.25">
      <c r="B20">
        <v>0.5</v>
      </c>
      <c r="C20">
        <v>8</v>
      </c>
      <c r="D20">
        <v>12251.2</v>
      </c>
      <c r="E20">
        <v>11562.7</v>
      </c>
      <c r="F20">
        <v>10522.6</v>
      </c>
      <c r="G20">
        <v>12075</v>
      </c>
      <c r="J20">
        <v>0.5</v>
      </c>
      <c r="K20">
        <v>8</v>
      </c>
      <c r="L20">
        <f>D20/D18</f>
        <v>0.69574303757212308</v>
      </c>
      <c r="M20">
        <f>E20/D18</f>
        <v>0.65664326927445371</v>
      </c>
      <c r="N20">
        <f>F20/D18</f>
        <v>0.59757621189405297</v>
      </c>
      <c r="O20">
        <f>G20/D18</f>
        <v>0.68573667711598751</v>
      </c>
    </row>
    <row r="21" spans="1:15" x14ac:dyDescent="0.25">
      <c r="B21">
        <v>1</v>
      </c>
      <c r="C21">
        <v>8</v>
      </c>
      <c r="D21">
        <v>17433.400000000001</v>
      </c>
      <c r="E21">
        <v>14321.8</v>
      </c>
      <c r="F21">
        <v>10507.1</v>
      </c>
      <c r="G21">
        <v>15738</v>
      </c>
      <c r="J21">
        <v>1</v>
      </c>
      <c r="K21">
        <v>8</v>
      </c>
      <c r="L21">
        <f>D21/D18</f>
        <v>0.9900390713734043</v>
      </c>
      <c r="M21">
        <f>E21/D18</f>
        <v>0.81333197037844718</v>
      </c>
      <c r="N21">
        <f>F21/D18</f>
        <v>0.59669597019671983</v>
      </c>
      <c r="O21">
        <f>G21/D18</f>
        <v>0.8937576666212349</v>
      </c>
    </row>
    <row r="22" spans="1:15" x14ac:dyDescent="0.25">
      <c r="B22">
        <v>1.5</v>
      </c>
      <c r="C22">
        <v>8</v>
      </c>
      <c r="D22">
        <v>17608.8</v>
      </c>
      <c r="E22">
        <v>14259.5</v>
      </c>
      <c r="F22">
        <v>10502.4</v>
      </c>
      <c r="G22">
        <v>17131.400000000001</v>
      </c>
      <c r="J22">
        <v>1.5</v>
      </c>
      <c r="K22">
        <v>8</v>
      </c>
      <c r="L22">
        <f>D22/D18</f>
        <v>1</v>
      </c>
      <c r="M22">
        <f>E22/D18</f>
        <v>0.80979396665303716</v>
      </c>
      <c r="N22">
        <f>F22/D18</f>
        <v>0.5964290581981736</v>
      </c>
      <c r="O22">
        <f>G22/D18</f>
        <v>0.97288855572213906</v>
      </c>
    </row>
    <row r="23" spans="1:15" x14ac:dyDescent="0.25">
      <c r="B23">
        <v>2</v>
      </c>
      <c r="C23">
        <v>8</v>
      </c>
      <c r="D23">
        <v>17608.8</v>
      </c>
      <c r="E23">
        <v>13369.7</v>
      </c>
      <c r="F23">
        <v>10503.2</v>
      </c>
      <c r="G23">
        <v>16760.599999999999</v>
      </c>
      <c r="J23">
        <v>2</v>
      </c>
      <c r="K23">
        <v>8</v>
      </c>
      <c r="L23">
        <f>D23/D18</f>
        <v>1</v>
      </c>
      <c r="M23">
        <f>E23/D18</f>
        <v>0.7592624142474218</v>
      </c>
      <c r="N23">
        <f>F23/D18</f>
        <v>0.59647449002771347</v>
      </c>
      <c r="O23">
        <f>G23/D18</f>
        <v>0.9518309027304529</v>
      </c>
    </row>
    <row r="24" spans="1:15" x14ac:dyDescent="0.25">
      <c r="B24">
        <v>0.5</v>
      </c>
      <c r="C24">
        <v>10</v>
      </c>
      <c r="D24">
        <v>12238.2</v>
      </c>
      <c r="E24">
        <v>11529.4</v>
      </c>
      <c r="F24">
        <v>10513.2</v>
      </c>
      <c r="G24">
        <v>12026.4</v>
      </c>
      <c r="J24">
        <v>0.5</v>
      </c>
      <c r="K24">
        <v>10</v>
      </c>
      <c r="L24">
        <f>D24/D18</f>
        <v>0.69500477034210173</v>
      </c>
      <c r="M24">
        <f>E24/D18</f>
        <v>0.65475216936986058</v>
      </c>
      <c r="N24">
        <f>F24/D18</f>
        <v>0.59704238789696062</v>
      </c>
      <c r="O24">
        <f>G24/D18</f>
        <v>0.68297669347144607</v>
      </c>
    </row>
    <row r="25" spans="1:15" x14ac:dyDescent="0.25">
      <c r="B25">
        <v>1</v>
      </c>
      <c r="C25">
        <v>10</v>
      </c>
      <c r="D25">
        <v>17402</v>
      </c>
      <c r="E25">
        <v>14952.4</v>
      </c>
      <c r="F25">
        <v>10512.6</v>
      </c>
      <c r="G25">
        <v>15715.8</v>
      </c>
      <c r="J25">
        <v>1</v>
      </c>
      <c r="K25">
        <v>10</v>
      </c>
      <c r="L25">
        <f>D25/D18</f>
        <v>0.98825587206396803</v>
      </c>
      <c r="M25">
        <f>E25/D18</f>
        <v>0.84914361001317529</v>
      </c>
      <c r="N25">
        <f>F25/D18</f>
        <v>0.59700831402480581</v>
      </c>
      <c r="O25">
        <f>G25/D18</f>
        <v>0.89249693335150604</v>
      </c>
    </row>
    <row r="26" spans="1:15" x14ac:dyDescent="0.25">
      <c r="B26">
        <v>1.5</v>
      </c>
      <c r="C26">
        <v>10</v>
      </c>
      <c r="D26">
        <v>17608.8</v>
      </c>
      <c r="E26">
        <v>15585.7</v>
      </c>
      <c r="F26">
        <v>10509.9</v>
      </c>
      <c r="G26">
        <v>17282.400000000001</v>
      </c>
      <c r="J26">
        <v>1.5</v>
      </c>
      <c r="K26">
        <v>10</v>
      </c>
      <c r="L26">
        <f>D26/D18</f>
        <v>1</v>
      </c>
      <c r="M26">
        <f>E26/D18</f>
        <v>0.88510858207260013</v>
      </c>
      <c r="N26">
        <f>F26/D18</f>
        <v>0.59685498160010908</v>
      </c>
      <c r="O26">
        <f>G26/D18</f>
        <v>0.98146381354777168</v>
      </c>
    </row>
    <row r="27" spans="1:15" x14ac:dyDescent="0.25">
      <c r="B27">
        <v>2</v>
      </c>
      <c r="C27">
        <v>10</v>
      </c>
      <c r="D27">
        <v>17608.8</v>
      </c>
      <c r="E27">
        <v>14296.2</v>
      </c>
      <c r="F27">
        <v>10506.4</v>
      </c>
      <c r="G27">
        <v>17257.2</v>
      </c>
      <c r="J27">
        <v>2</v>
      </c>
      <c r="K27">
        <v>10</v>
      </c>
      <c r="L27">
        <f>D27/D18</f>
        <v>1</v>
      </c>
      <c r="M27">
        <f>E27/D18</f>
        <v>0.81187815183317436</v>
      </c>
      <c r="N27">
        <f>F27/D18</f>
        <v>0.59665621734587249</v>
      </c>
      <c r="O27">
        <f>G27/D18</f>
        <v>0.98003271091726873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23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0.99965700000000002</v>
      </c>
      <c r="F30">
        <v>0.856734</v>
      </c>
      <c r="G30">
        <v>0.96654899999999999</v>
      </c>
    </row>
    <row r="31" spans="1:15" x14ac:dyDescent="0.25">
      <c r="B31">
        <v>1</v>
      </c>
      <c r="C31">
        <v>3</v>
      </c>
      <c r="D31">
        <v>1</v>
      </c>
      <c r="E31">
        <v>0.98252600000000001</v>
      </c>
      <c r="F31">
        <v>0.84692400000000001</v>
      </c>
      <c r="G31">
        <v>0.87868999999999997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0.97298799999999996</v>
      </c>
      <c r="F32">
        <v>0.82947199999999999</v>
      </c>
      <c r="G32">
        <v>0.77864199999999995</v>
      </c>
    </row>
    <row r="33" spans="2:7" x14ac:dyDescent="0.25">
      <c r="B33">
        <v>2</v>
      </c>
      <c r="C33">
        <v>3</v>
      </c>
      <c r="D33">
        <v>0.37945299999999998</v>
      </c>
      <c r="E33">
        <v>0.90555699999999995</v>
      </c>
      <c r="F33">
        <v>0.85472099999999995</v>
      </c>
      <c r="G33">
        <v>0.75375700000000001</v>
      </c>
    </row>
    <row r="34" spans="2:7" x14ac:dyDescent="0.25">
      <c r="B34">
        <v>0.5</v>
      </c>
      <c r="C34">
        <v>4</v>
      </c>
      <c r="D34">
        <v>1</v>
      </c>
      <c r="E34">
        <v>0.99990000000000001</v>
      </c>
      <c r="F34">
        <v>0.76553800000000005</v>
      </c>
      <c r="G34">
        <v>0.96203700000000003</v>
      </c>
    </row>
    <row r="35" spans="2:7" x14ac:dyDescent="0.25">
      <c r="B35">
        <v>1</v>
      </c>
      <c r="C35">
        <v>4</v>
      </c>
      <c r="D35">
        <v>1</v>
      </c>
      <c r="E35">
        <v>0.98179899999999998</v>
      </c>
      <c r="F35">
        <v>0.75900400000000001</v>
      </c>
      <c r="G35">
        <v>0.85052300000000003</v>
      </c>
    </row>
    <row r="36" spans="2:7" x14ac:dyDescent="0.25">
      <c r="B36">
        <v>1.5</v>
      </c>
      <c r="C36">
        <v>4</v>
      </c>
      <c r="D36">
        <v>0.61467000000000005</v>
      </c>
      <c r="E36">
        <v>0.96609800000000001</v>
      </c>
      <c r="F36">
        <v>0.72513700000000003</v>
      </c>
      <c r="G36">
        <v>0.71838599999999997</v>
      </c>
    </row>
    <row r="37" spans="2:7" x14ac:dyDescent="0.25">
      <c r="B37">
        <v>2</v>
      </c>
      <c r="C37">
        <v>4</v>
      </c>
      <c r="D37">
        <v>0.468501</v>
      </c>
      <c r="E37">
        <v>0.87083500000000003</v>
      </c>
      <c r="F37">
        <v>0.74116300000000002</v>
      </c>
      <c r="G37">
        <v>0.68724799999999997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0.54946600000000001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0.981873</v>
      </c>
      <c r="F39">
        <v>0.61401799999999995</v>
      </c>
      <c r="G39">
        <v>0.84468200000000004</v>
      </c>
    </row>
    <row r="40" spans="2:7" x14ac:dyDescent="0.25">
      <c r="B40">
        <v>1.5</v>
      </c>
      <c r="C40">
        <v>5</v>
      </c>
      <c r="D40">
        <v>0.63449800000000001</v>
      </c>
      <c r="E40">
        <v>0.93306100000000003</v>
      </c>
      <c r="F40">
        <v>0.57698799999999995</v>
      </c>
      <c r="G40">
        <v>0.66846000000000005</v>
      </c>
    </row>
    <row r="41" spans="2:7" x14ac:dyDescent="0.25">
      <c r="B41">
        <v>2</v>
      </c>
      <c r="C41">
        <v>5</v>
      </c>
      <c r="D41">
        <v>0.49562</v>
      </c>
      <c r="E41">
        <v>0.80915999999999999</v>
      </c>
      <c r="F41">
        <v>0.58329500000000001</v>
      </c>
      <c r="G41">
        <v>0.63861199999999996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0.40123999999999999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0.97786099999999998</v>
      </c>
      <c r="F43">
        <v>0.426149</v>
      </c>
      <c r="G43">
        <v>0.83890299999999995</v>
      </c>
    </row>
    <row r="44" spans="2:7" x14ac:dyDescent="0.25">
      <c r="B44">
        <v>1.5</v>
      </c>
      <c r="C44">
        <v>6</v>
      </c>
      <c r="D44">
        <v>0.66220800000000002</v>
      </c>
      <c r="E44">
        <v>0.910076</v>
      </c>
      <c r="F44">
        <v>0.40920099999999998</v>
      </c>
      <c r="G44">
        <v>0.66902099999999998</v>
      </c>
    </row>
    <row r="45" spans="2:7" x14ac:dyDescent="0.25">
      <c r="B45">
        <v>2</v>
      </c>
      <c r="C45">
        <v>6</v>
      </c>
      <c r="D45">
        <v>0.51149199999999995</v>
      </c>
      <c r="E45">
        <v>0.79339000000000004</v>
      </c>
      <c r="F45">
        <v>0.41326400000000002</v>
      </c>
      <c r="G45">
        <v>0.601414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0.238065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0.98357300000000003</v>
      </c>
      <c r="F47">
        <v>0.25396299999999999</v>
      </c>
      <c r="G47">
        <v>0.83757999999999999</v>
      </c>
    </row>
    <row r="48" spans="2:7" x14ac:dyDescent="0.25">
      <c r="B48">
        <v>1.5</v>
      </c>
      <c r="C48">
        <v>8</v>
      </c>
      <c r="D48">
        <v>0.67926399999999998</v>
      </c>
      <c r="E48">
        <v>0.89020699999999997</v>
      </c>
      <c r="F48">
        <v>0.264623</v>
      </c>
      <c r="G48">
        <v>0.68126799999999998</v>
      </c>
    </row>
    <row r="49" spans="2:7" x14ac:dyDescent="0.25">
      <c r="B49">
        <v>2</v>
      </c>
      <c r="C49">
        <v>8</v>
      </c>
      <c r="D49">
        <v>0.549404</v>
      </c>
      <c r="E49">
        <v>0.71789499999999995</v>
      </c>
      <c r="F49">
        <v>0.26184499999999999</v>
      </c>
      <c r="G49">
        <v>0.58730099999999996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0.13573299999999999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0.98573200000000005</v>
      </c>
      <c r="F51">
        <v>0.14679600000000001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0.84439900000000001</v>
      </c>
      <c r="F52">
        <v>0.13039400000000001</v>
      </c>
      <c r="G52">
        <v>0.69224699999999995</v>
      </c>
    </row>
    <row r="53" spans="2:7" x14ac:dyDescent="0.25">
      <c r="B53">
        <v>2</v>
      </c>
      <c r="C53">
        <v>10</v>
      </c>
      <c r="D53">
        <v>0.57344200000000001</v>
      </c>
      <c r="E53">
        <v>0.65967900000000002</v>
      </c>
      <c r="F53">
        <v>0.13911299999999999</v>
      </c>
      <c r="G53">
        <v>0.59843299999999999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0">(D30-E30)</f>
        <v>3.4299999999998221E-4</v>
      </c>
      <c r="E116" s="1">
        <v>0</v>
      </c>
      <c r="F116" s="1">
        <f t="shared" ref="F116:F139" si="1">F30-E30</f>
        <v>-0.14292300000000002</v>
      </c>
      <c r="G116" s="1">
        <f t="shared" ref="G116:G139" si="2">G30-E30</f>
        <v>-3.3108000000000026E-2</v>
      </c>
      <c r="J116">
        <v>0.5</v>
      </c>
      <c r="K116">
        <v>3</v>
      </c>
      <c r="L116" s="1">
        <v>0</v>
      </c>
      <c r="M116" s="1">
        <f>M4-L4</f>
        <v>-0.13050293035300531</v>
      </c>
      <c r="N116" s="1">
        <f>N4-L4</f>
        <v>-0.15347837444913914</v>
      </c>
      <c r="O116" s="1">
        <f>O4-L4</f>
        <v>-2.5123801735495888E-2</v>
      </c>
    </row>
    <row r="117" spans="1:15" x14ac:dyDescent="0.25">
      <c r="B117">
        <v>1</v>
      </c>
      <c r="C117">
        <v>3</v>
      </c>
      <c r="D117" s="1">
        <f t="shared" si="0"/>
        <v>1.747399999999999E-2</v>
      </c>
      <c r="E117" s="1">
        <v>0</v>
      </c>
      <c r="F117" s="1">
        <f t="shared" si="1"/>
        <v>-0.135602</v>
      </c>
      <c r="G117" s="1">
        <f t="shared" si="2"/>
        <v>-0.10383600000000004</v>
      </c>
      <c r="J117">
        <v>1</v>
      </c>
      <c r="K117">
        <v>3</v>
      </c>
      <c r="L117" s="1">
        <v>0</v>
      </c>
      <c r="M117" s="1">
        <f t="shared" ref="M117:M139" si="3">M5-L5</f>
        <v>-0.38752214801690055</v>
      </c>
      <c r="N117" s="1">
        <f t="shared" ref="N117:N139" si="4">N5-L5</f>
        <v>-0.4485501567398118</v>
      </c>
      <c r="O117" s="1">
        <f t="shared" ref="O117:O139" si="5">O5-L5</f>
        <v>-0.21414860751442455</v>
      </c>
    </row>
    <row r="118" spans="1:15" x14ac:dyDescent="0.25">
      <c r="B118">
        <v>1.5</v>
      </c>
      <c r="C118">
        <v>3</v>
      </c>
      <c r="D118" s="1">
        <f t="shared" si="0"/>
        <v>-0.40077599999999991</v>
      </c>
      <c r="E118" s="1">
        <v>0</v>
      </c>
      <c r="F118" s="1">
        <f t="shared" si="1"/>
        <v>-0.14351599999999998</v>
      </c>
      <c r="G118" s="1">
        <f t="shared" si="2"/>
        <v>-0.19434600000000002</v>
      </c>
      <c r="J118">
        <v>1.5</v>
      </c>
      <c r="K118">
        <v>3</v>
      </c>
      <c r="L118" s="1">
        <v>0</v>
      </c>
      <c r="M118" s="1">
        <f t="shared" si="3"/>
        <v>-0.41897233201581019</v>
      </c>
      <c r="N118" s="1">
        <f t="shared" si="4"/>
        <v>-0.45805506337740221</v>
      </c>
      <c r="O118" s="1">
        <f t="shared" si="5"/>
        <v>-0.26427695243287441</v>
      </c>
    </row>
    <row r="119" spans="1:15" x14ac:dyDescent="0.25">
      <c r="B119">
        <v>2</v>
      </c>
      <c r="C119">
        <v>3</v>
      </c>
      <c r="D119" s="1">
        <f t="shared" si="0"/>
        <v>-0.52610399999999991</v>
      </c>
      <c r="E119" s="1">
        <v>0</v>
      </c>
      <c r="F119" s="1">
        <f t="shared" si="1"/>
        <v>-5.0835999999999992E-2</v>
      </c>
      <c r="G119" s="1">
        <f t="shared" si="2"/>
        <v>-0.15179999999999993</v>
      </c>
      <c r="J119">
        <v>2</v>
      </c>
      <c r="K119">
        <v>3</v>
      </c>
      <c r="L119" s="1">
        <v>0</v>
      </c>
      <c r="M119" s="1">
        <f t="shared" si="3"/>
        <v>-0.42366884739448452</v>
      </c>
      <c r="N119" s="1">
        <f t="shared" si="4"/>
        <v>-0.46062025805279172</v>
      </c>
      <c r="O119" s="1">
        <f t="shared" si="5"/>
        <v>-0.32048180455226927</v>
      </c>
    </row>
    <row r="120" spans="1:15" x14ac:dyDescent="0.25">
      <c r="B120">
        <v>0.5</v>
      </c>
      <c r="C120">
        <v>4</v>
      </c>
      <c r="D120" s="1">
        <f t="shared" si="0"/>
        <v>9.9999999999988987E-5</v>
      </c>
      <c r="E120" s="1">
        <v>0</v>
      </c>
      <c r="F120" s="1">
        <f t="shared" si="1"/>
        <v>-0.23436199999999996</v>
      </c>
      <c r="G120" s="1">
        <f t="shared" si="2"/>
        <v>-3.786299999999998E-2</v>
      </c>
      <c r="J120">
        <v>0.5</v>
      </c>
      <c r="K120">
        <v>4</v>
      </c>
      <c r="L120" s="1">
        <v>0</v>
      </c>
      <c r="M120" s="1">
        <f t="shared" si="3"/>
        <v>-9.2379946390441114E-2</v>
      </c>
      <c r="N120" s="1">
        <f t="shared" si="4"/>
        <v>-0.12871405206487663</v>
      </c>
      <c r="O120" s="1">
        <f t="shared" si="5"/>
        <v>-1.6219163145699933E-2</v>
      </c>
    </row>
    <row r="121" spans="1:15" x14ac:dyDescent="0.25">
      <c r="B121">
        <v>1</v>
      </c>
      <c r="C121">
        <v>4</v>
      </c>
      <c r="D121" s="1">
        <f t="shared" si="0"/>
        <v>1.8201000000000023E-2</v>
      </c>
      <c r="E121" s="1">
        <v>0</v>
      </c>
      <c r="F121" s="1">
        <f t="shared" si="1"/>
        <v>-0.22279499999999997</v>
      </c>
      <c r="G121" s="1">
        <f t="shared" si="2"/>
        <v>-0.13127599999999995</v>
      </c>
      <c r="J121">
        <v>1</v>
      </c>
      <c r="K121">
        <v>4</v>
      </c>
      <c r="L121" s="1">
        <v>0</v>
      </c>
      <c r="M121" s="1">
        <f t="shared" si="3"/>
        <v>-0.34156785243741772</v>
      </c>
      <c r="N121" s="1">
        <f t="shared" si="4"/>
        <v>-0.42584957521239386</v>
      </c>
      <c r="O121" s="1">
        <f t="shared" si="5"/>
        <v>-0.16821134887101907</v>
      </c>
    </row>
    <row r="122" spans="1:15" x14ac:dyDescent="0.25">
      <c r="B122">
        <v>1.5</v>
      </c>
      <c r="C122">
        <v>4</v>
      </c>
      <c r="D122" s="1">
        <f t="shared" si="0"/>
        <v>-0.35142799999999996</v>
      </c>
      <c r="E122" s="1">
        <v>0</v>
      </c>
      <c r="F122" s="1">
        <f t="shared" si="1"/>
        <v>-0.24096099999999998</v>
      </c>
      <c r="G122" s="1">
        <f t="shared" si="2"/>
        <v>-0.24771200000000004</v>
      </c>
      <c r="J122">
        <v>1.5</v>
      </c>
      <c r="K122">
        <v>4</v>
      </c>
      <c r="L122" s="1">
        <v>0</v>
      </c>
      <c r="M122" s="1">
        <f t="shared" si="3"/>
        <v>-0.36643042115305979</v>
      </c>
      <c r="N122" s="1">
        <f t="shared" si="4"/>
        <v>-0.42684339648357639</v>
      </c>
      <c r="O122" s="1">
        <f t="shared" si="5"/>
        <v>-0.14436531734132929</v>
      </c>
    </row>
    <row r="123" spans="1:15" x14ac:dyDescent="0.25">
      <c r="B123">
        <v>2</v>
      </c>
      <c r="C123">
        <v>4</v>
      </c>
      <c r="D123" s="1">
        <f t="shared" si="0"/>
        <v>-0.40233400000000002</v>
      </c>
      <c r="E123" s="1">
        <v>0</v>
      </c>
      <c r="F123" s="1">
        <f t="shared" si="1"/>
        <v>-0.12967200000000001</v>
      </c>
      <c r="G123" s="1">
        <f t="shared" si="2"/>
        <v>-0.18358700000000006</v>
      </c>
      <c r="J123">
        <v>2</v>
      </c>
      <c r="K123">
        <v>4</v>
      </c>
      <c r="L123" s="1">
        <v>0</v>
      </c>
      <c r="M123" s="1">
        <f t="shared" si="3"/>
        <v>-0.37798146381354769</v>
      </c>
      <c r="N123" s="1">
        <f t="shared" si="4"/>
        <v>-0.43149448003271085</v>
      </c>
      <c r="O123" s="1">
        <f t="shared" si="5"/>
        <v>-0.22096906092408342</v>
      </c>
    </row>
    <row r="124" spans="1:15" x14ac:dyDescent="0.25">
      <c r="B124">
        <v>0.5</v>
      </c>
      <c r="C124">
        <v>5</v>
      </c>
      <c r="D124" s="1">
        <f t="shared" si="0"/>
        <v>0</v>
      </c>
      <c r="E124" s="1">
        <v>0</v>
      </c>
      <c r="F124" s="1">
        <f t="shared" si="1"/>
        <v>-0.45053399999999999</v>
      </c>
      <c r="G124" s="1">
        <f t="shared" si="2"/>
        <v>-3.8185000000000024E-2</v>
      </c>
      <c r="J124">
        <v>0.5</v>
      </c>
      <c r="K124">
        <v>5</v>
      </c>
      <c r="L124" s="1">
        <v>0</v>
      </c>
      <c r="M124" s="1">
        <f t="shared" si="3"/>
        <v>-5.8993230657398588E-2</v>
      </c>
      <c r="N124" s="1">
        <f t="shared" si="4"/>
        <v>-0.10934873472354734</v>
      </c>
      <c r="O124" s="1">
        <f t="shared" si="5"/>
        <v>-6.6500840488846746E-3</v>
      </c>
    </row>
    <row r="125" spans="1:15" x14ac:dyDescent="0.25">
      <c r="B125">
        <v>1</v>
      </c>
      <c r="C125">
        <v>5</v>
      </c>
      <c r="D125" s="1">
        <f t="shared" si="0"/>
        <v>1.8127000000000004E-2</v>
      </c>
      <c r="E125" s="1">
        <v>0</v>
      </c>
      <c r="F125" s="1">
        <f t="shared" si="1"/>
        <v>-0.36785500000000004</v>
      </c>
      <c r="G125" s="1">
        <f t="shared" si="2"/>
        <v>-0.13719099999999995</v>
      </c>
      <c r="J125">
        <v>1</v>
      </c>
      <c r="K125">
        <v>5</v>
      </c>
      <c r="L125" s="1">
        <v>0</v>
      </c>
      <c r="M125" s="1">
        <f t="shared" si="3"/>
        <v>-0.29368838308118683</v>
      </c>
      <c r="N125" s="1">
        <f t="shared" si="4"/>
        <v>-0.40609808731997643</v>
      </c>
      <c r="O125" s="1">
        <f t="shared" si="5"/>
        <v>-0.12895256916996056</v>
      </c>
    </row>
    <row r="126" spans="1:15" x14ac:dyDescent="0.25">
      <c r="B126">
        <v>1.5</v>
      </c>
      <c r="C126">
        <v>5</v>
      </c>
      <c r="D126" s="1">
        <f t="shared" si="0"/>
        <v>-0.29856300000000002</v>
      </c>
      <c r="E126" s="1">
        <v>0</v>
      </c>
      <c r="F126" s="1">
        <f t="shared" si="1"/>
        <v>-0.35607300000000008</v>
      </c>
      <c r="G126" s="1">
        <f t="shared" si="2"/>
        <v>-0.26460099999999998</v>
      </c>
      <c r="J126">
        <v>1.5</v>
      </c>
      <c r="K126">
        <v>5</v>
      </c>
      <c r="L126" s="1">
        <v>0</v>
      </c>
      <c r="M126" s="1">
        <f t="shared" si="3"/>
        <v>-0.29364295125164686</v>
      </c>
      <c r="N126" s="1">
        <f t="shared" si="4"/>
        <v>-0.41246990141292983</v>
      </c>
      <c r="O126" s="1">
        <f t="shared" si="5"/>
        <v>-8.9023669983190112E-2</v>
      </c>
    </row>
    <row r="127" spans="1:15" x14ac:dyDescent="0.25">
      <c r="B127">
        <v>2</v>
      </c>
      <c r="C127">
        <v>5</v>
      </c>
      <c r="D127" s="1">
        <f t="shared" si="0"/>
        <v>-0.31353999999999999</v>
      </c>
      <c r="E127" s="1">
        <v>0</v>
      </c>
      <c r="F127" s="1">
        <f t="shared" si="1"/>
        <v>-0.22586499999999998</v>
      </c>
      <c r="G127" s="1">
        <f t="shared" si="2"/>
        <v>-0.17054800000000003</v>
      </c>
      <c r="J127">
        <v>2</v>
      </c>
      <c r="K127">
        <v>5</v>
      </c>
      <c r="L127" s="1">
        <v>0</v>
      </c>
      <c r="M127" s="1">
        <f t="shared" si="3"/>
        <v>-0.3337195038844214</v>
      </c>
      <c r="N127" s="1">
        <f t="shared" si="4"/>
        <v>-0.41697901049475261</v>
      </c>
      <c r="O127" s="1">
        <f t="shared" si="5"/>
        <v>-0.14991935850256688</v>
      </c>
    </row>
    <row r="128" spans="1:15" x14ac:dyDescent="0.25">
      <c r="B128">
        <v>0.5</v>
      </c>
      <c r="C128">
        <v>6</v>
      </c>
      <c r="D128" s="1">
        <f t="shared" si="0"/>
        <v>0</v>
      </c>
      <c r="E128" s="1">
        <v>0</v>
      </c>
      <c r="F128" s="1">
        <f t="shared" si="1"/>
        <v>-0.59875999999999996</v>
      </c>
      <c r="G128" s="1">
        <f t="shared" si="2"/>
        <v>-4.5063999999999993E-2</v>
      </c>
      <c r="J128">
        <v>0.5</v>
      </c>
      <c r="K128">
        <v>6</v>
      </c>
      <c r="L128" s="1">
        <v>0</v>
      </c>
      <c r="M128" s="1">
        <f t="shared" si="3"/>
        <v>-4.7084412339284842E-2</v>
      </c>
      <c r="N128" s="1">
        <f t="shared" si="4"/>
        <v>-0.10276111944027988</v>
      </c>
      <c r="O128" s="1">
        <f t="shared" si="5"/>
        <v>-8.1379764663123133E-3</v>
      </c>
    </row>
    <row r="129" spans="2:15" x14ac:dyDescent="0.25">
      <c r="B129">
        <v>1</v>
      </c>
      <c r="C129">
        <v>6</v>
      </c>
      <c r="D129" s="1">
        <f t="shared" si="0"/>
        <v>2.213900000000002E-2</v>
      </c>
      <c r="E129" s="1">
        <v>0</v>
      </c>
      <c r="F129" s="1">
        <f t="shared" si="1"/>
        <v>-0.55171199999999998</v>
      </c>
      <c r="G129" s="1">
        <f t="shared" si="2"/>
        <v>-0.13895800000000003</v>
      </c>
      <c r="J129">
        <v>1</v>
      </c>
      <c r="K129">
        <v>6</v>
      </c>
      <c r="L129" s="1">
        <v>0</v>
      </c>
      <c r="M129" s="1">
        <f t="shared" si="3"/>
        <v>-0.24979555676707099</v>
      </c>
      <c r="N129" s="1">
        <f t="shared" si="4"/>
        <v>-0.39974331016310027</v>
      </c>
      <c r="O129" s="1">
        <f t="shared" si="5"/>
        <v>-0.11027440825042023</v>
      </c>
    </row>
    <row r="130" spans="2:15" x14ac:dyDescent="0.25">
      <c r="B130">
        <v>1.5</v>
      </c>
      <c r="C130">
        <v>6</v>
      </c>
      <c r="D130" s="1">
        <f t="shared" si="0"/>
        <v>-0.24786799999999998</v>
      </c>
      <c r="E130" s="1">
        <v>0</v>
      </c>
      <c r="F130" s="1">
        <f t="shared" si="1"/>
        <v>-0.50087499999999996</v>
      </c>
      <c r="G130" s="1">
        <f t="shared" si="2"/>
        <v>-0.24105500000000002</v>
      </c>
      <c r="J130">
        <v>1.5</v>
      </c>
      <c r="K130">
        <v>6</v>
      </c>
      <c r="L130" s="1">
        <v>0</v>
      </c>
      <c r="M130" s="1">
        <f t="shared" si="3"/>
        <v>-0.25419108627504428</v>
      </c>
      <c r="N130" s="1">
        <f t="shared" si="4"/>
        <v>-0.40626277770205799</v>
      </c>
      <c r="O130" s="1">
        <f t="shared" si="5"/>
        <v>-5.2950797328608301E-2</v>
      </c>
    </row>
    <row r="131" spans="2:15" x14ac:dyDescent="0.25">
      <c r="B131">
        <v>2</v>
      </c>
      <c r="C131">
        <v>6</v>
      </c>
      <c r="D131" s="1">
        <f t="shared" si="0"/>
        <v>-0.28189800000000009</v>
      </c>
      <c r="E131" s="1">
        <v>0</v>
      </c>
      <c r="F131" s="1">
        <f t="shared" si="1"/>
        <v>-0.38012600000000002</v>
      </c>
      <c r="G131" s="1">
        <f t="shared" si="2"/>
        <v>-0.19197600000000004</v>
      </c>
      <c r="J131">
        <v>2</v>
      </c>
      <c r="K131">
        <v>6</v>
      </c>
      <c r="L131" s="1">
        <v>0</v>
      </c>
      <c r="M131" s="1">
        <f t="shared" si="3"/>
        <v>-0.29669256280950429</v>
      </c>
      <c r="N131" s="1">
        <f t="shared" si="4"/>
        <v>-0.40851165326427696</v>
      </c>
      <c r="O131" s="1">
        <f t="shared" si="5"/>
        <v>-9.7269547044659399E-2</v>
      </c>
    </row>
    <row r="132" spans="2:15" x14ac:dyDescent="0.25">
      <c r="B132">
        <v>0.5</v>
      </c>
      <c r="C132">
        <v>8</v>
      </c>
      <c r="D132" s="1">
        <f t="shared" si="0"/>
        <v>0</v>
      </c>
      <c r="E132" s="1">
        <v>0</v>
      </c>
      <c r="F132" s="1">
        <f t="shared" si="1"/>
        <v>-0.76193500000000003</v>
      </c>
      <c r="G132" s="1">
        <f t="shared" si="2"/>
        <v>-5.766300000000002E-2</v>
      </c>
      <c r="J132">
        <v>0.5</v>
      </c>
      <c r="K132">
        <v>8</v>
      </c>
      <c r="L132" s="1">
        <v>0</v>
      </c>
      <c r="M132" s="1">
        <f t="shared" si="3"/>
        <v>-3.9099768297669368E-2</v>
      </c>
      <c r="N132" s="1">
        <f t="shared" si="4"/>
        <v>-9.8166825678070113E-2</v>
      </c>
      <c r="O132" s="1">
        <f t="shared" si="5"/>
        <v>-1.0006360456135566E-2</v>
      </c>
    </row>
    <row r="133" spans="2:15" x14ac:dyDescent="0.25">
      <c r="B133">
        <v>1</v>
      </c>
      <c r="C133">
        <v>8</v>
      </c>
      <c r="D133" s="1">
        <f t="shared" si="0"/>
        <v>1.6426999999999969E-2</v>
      </c>
      <c r="E133" s="1">
        <v>0</v>
      </c>
      <c r="F133" s="1">
        <f t="shared" si="1"/>
        <v>-0.72961000000000009</v>
      </c>
      <c r="G133" s="1">
        <f t="shared" si="2"/>
        <v>-0.14599300000000004</v>
      </c>
      <c r="J133">
        <v>1</v>
      </c>
      <c r="K133">
        <v>8</v>
      </c>
      <c r="L133" s="1">
        <v>0</v>
      </c>
      <c r="M133" s="1">
        <f t="shared" si="3"/>
        <v>-0.17670710099495712</v>
      </c>
      <c r="N133" s="1">
        <f t="shared" si="4"/>
        <v>-0.39334310117668447</v>
      </c>
      <c r="O133" s="1">
        <f t="shared" si="5"/>
        <v>-9.6281404752169397E-2</v>
      </c>
    </row>
    <row r="134" spans="2:15" x14ac:dyDescent="0.25">
      <c r="B134">
        <v>1.5</v>
      </c>
      <c r="C134">
        <v>8</v>
      </c>
      <c r="D134" s="1">
        <f t="shared" si="0"/>
        <v>-0.21094299999999999</v>
      </c>
      <c r="E134" s="1">
        <v>0</v>
      </c>
      <c r="F134" s="1">
        <f t="shared" si="1"/>
        <v>-0.62558399999999992</v>
      </c>
      <c r="G134" s="1">
        <f t="shared" si="2"/>
        <v>-0.20893899999999999</v>
      </c>
      <c r="J134">
        <v>1.5</v>
      </c>
      <c r="K134">
        <v>8</v>
      </c>
      <c r="L134" s="1">
        <v>0</v>
      </c>
      <c r="M134" s="1">
        <f t="shared" si="3"/>
        <v>-0.19020603334696284</v>
      </c>
      <c r="N134" s="1">
        <f t="shared" si="4"/>
        <v>-0.4035709418018264</v>
      </c>
      <c r="O134" s="1">
        <f t="shared" si="5"/>
        <v>-2.7111444277860941E-2</v>
      </c>
    </row>
    <row r="135" spans="2:15" x14ac:dyDescent="0.25">
      <c r="B135">
        <v>2</v>
      </c>
      <c r="C135">
        <v>8</v>
      </c>
      <c r="D135" s="1">
        <f t="shared" si="0"/>
        <v>-0.16849099999999995</v>
      </c>
      <c r="E135" s="1">
        <v>0</v>
      </c>
      <c r="F135" s="1">
        <f t="shared" si="1"/>
        <v>-0.45604999999999996</v>
      </c>
      <c r="G135" s="1">
        <f t="shared" si="2"/>
        <v>-0.13059399999999999</v>
      </c>
      <c r="J135">
        <v>2</v>
      </c>
      <c r="K135">
        <v>8</v>
      </c>
      <c r="L135" s="1">
        <v>0</v>
      </c>
      <c r="M135" s="1">
        <f t="shared" si="3"/>
        <v>-0.2407375857525782</v>
      </c>
      <c r="N135" s="1">
        <f t="shared" si="4"/>
        <v>-0.40352550997228653</v>
      </c>
      <c r="O135" s="1">
        <f t="shared" si="5"/>
        <v>-4.8169097269547101E-2</v>
      </c>
    </row>
    <row r="136" spans="2:15" x14ac:dyDescent="0.25">
      <c r="B136">
        <v>0.5</v>
      </c>
      <c r="C136">
        <v>10</v>
      </c>
      <c r="D136" s="1">
        <f t="shared" si="0"/>
        <v>0</v>
      </c>
      <c r="E136" s="1">
        <v>0</v>
      </c>
      <c r="F136" s="1">
        <f t="shared" si="1"/>
        <v>-0.86426700000000001</v>
      </c>
      <c r="G136" s="1">
        <f t="shared" si="2"/>
        <v>-6.5285999999999955E-2</v>
      </c>
      <c r="J136">
        <v>0.5</v>
      </c>
      <c r="K136">
        <v>10</v>
      </c>
      <c r="L136" s="1">
        <v>0</v>
      </c>
      <c r="M136" s="1">
        <f t="shared" si="3"/>
        <v>-4.0252600972241148E-2</v>
      </c>
      <c r="N136" s="1">
        <f t="shared" si="4"/>
        <v>-9.7962382445141105E-2</v>
      </c>
      <c r="O136" s="1">
        <f t="shared" si="5"/>
        <v>-1.2028076870655657E-2</v>
      </c>
    </row>
    <row r="137" spans="2:15" x14ac:dyDescent="0.25">
      <c r="B137">
        <v>1</v>
      </c>
      <c r="C137">
        <v>10</v>
      </c>
      <c r="D137" s="1">
        <f t="shared" si="0"/>
        <v>1.4267999999999947E-2</v>
      </c>
      <c r="E137" s="1">
        <v>0</v>
      </c>
      <c r="F137" s="1">
        <f t="shared" si="1"/>
        <v>-0.83893600000000002</v>
      </c>
      <c r="G137" s="1">
        <f t="shared" si="2"/>
        <v>-0.15902400000000005</v>
      </c>
      <c r="J137">
        <v>1</v>
      </c>
      <c r="K137">
        <v>10</v>
      </c>
      <c r="L137" s="1">
        <v>0</v>
      </c>
      <c r="M137" s="1">
        <f t="shared" si="3"/>
        <v>-0.13911226205079275</v>
      </c>
      <c r="N137" s="1">
        <f t="shared" si="4"/>
        <v>-0.39124755803916222</v>
      </c>
      <c r="O137" s="1">
        <f t="shared" si="5"/>
        <v>-9.5758938712461994E-2</v>
      </c>
    </row>
    <row r="138" spans="2:15" x14ac:dyDescent="0.25">
      <c r="B138">
        <v>1.5</v>
      </c>
      <c r="C138">
        <v>10</v>
      </c>
      <c r="D138" s="1">
        <f t="shared" si="0"/>
        <v>-0.14683800000000002</v>
      </c>
      <c r="E138" s="1">
        <v>0</v>
      </c>
      <c r="F138" s="1">
        <f t="shared" si="1"/>
        <v>-0.714005</v>
      </c>
      <c r="G138" s="1">
        <f t="shared" si="2"/>
        <v>-0.15215200000000006</v>
      </c>
      <c r="J138">
        <v>1.5</v>
      </c>
      <c r="K138">
        <v>10</v>
      </c>
      <c r="L138" s="1">
        <v>0</v>
      </c>
      <c r="M138" s="1">
        <f t="shared" si="3"/>
        <v>-0.11489141792739987</v>
      </c>
      <c r="N138" s="1">
        <f t="shared" si="4"/>
        <v>-0.40314501839989092</v>
      </c>
      <c r="O138" s="1">
        <f t="shared" si="5"/>
        <v>-1.853618645222832E-2</v>
      </c>
    </row>
    <row r="139" spans="2:15" x14ac:dyDescent="0.25">
      <c r="B139">
        <v>2</v>
      </c>
      <c r="C139">
        <v>10</v>
      </c>
      <c r="D139" s="1">
        <f t="shared" si="0"/>
        <v>-8.6237000000000008E-2</v>
      </c>
      <c r="E139" s="1">
        <v>0</v>
      </c>
      <c r="F139" s="1">
        <f t="shared" si="1"/>
        <v>-0.52056600000000008</v>
      </c>
      <c r="G139" s="1">
        <f t="shared" si="2"/>
        <v>-6.1246000000000023E-2</v>
      </c>
      <c r="J139">
        <v>2</v>
      </c>
      <c r="K139">
        <v>10</v>
      </c>
      <c r="L139" s="1">
        <v>0</v>
      </c>
      <c r="M139" s="1">
        <f t="shared" si="3"/>
        <v>-0.18812184816682564</v>
      </c>
      <c r="N139" s="1">
        <f t="shared" si="4"/>
        <v>-0.40334378265412751</v>
      </c>
      <c r="O139" s="1">
        <f t="shared" si="5"/>
        <v>-1.9967289082731265E-2</v>
      </c>
    </row>
    <row r="140" spans="2:15" x14ac:dyDescent="0.25">
      <c r="B140" s="2" t="s">
        <v>13</v>
      </c>
      <c r="C140" s="2"/>
      <c r="D140" s="3">
        <f>MIN(D116:D139)</f>
        <v>-0.52610399999999991</v>
      </c>
      <c r="E140" s="3">
        <f t="shared" ref="E140:G140" si="6">MIN(E116:E139)</f>
        <v>0</v>
      </c>
      <c r="F140" s="3">
        <f t="shared" si="6"/>
        <v>-0.86426700000000001</v>
      </c>
      <c r="G140" s="3">
        <f t="shared" si="6"/>
        <v>-0.26460099999999998</v>
      </c>
      <c r="J140" s="2" t="s">
        <v>13</v>
      </c>
      <c r="K140" s="2"/>
      <c r="L140" s="3">
        <f>MIN(L116:L139)</f>
        <v>0</v>
      </c>
      <c r="M140" s="3">
        <f t="shared" ref="M140:O140" si="7">MIN(M116:M139)</f>
        <v>-0.42366884739448452</v>
      </c>
      <c r="N140" s="3">
        <f t="shared" si="7"/>
        <v>-0.46062025805279172</v>
      </c>
      <c r="O140" s="3">
        <f t="shared" si="7"/>
        <v>-0.32048180455226927</v>
      </c>
    </row>
    <row r="141" spans="2:15" x14ac:dyDescent="0.25">
      <c r="B141" s="2" t="s">
        <v>14</v>
      </c>
      <c r="C141" s="2"/>
      <c r="D141" s="3">
        <f>MAX(D116:D139)</f>
        <v>2.213900000000002E-2</v>
      </c>
      <c r="E141" s="3">
        <f t="shared" ref="E141:G141" si="8">MAX(E116:E139)</f>
        <v>0</v>
      </c>
      <c r="F141" s="3">
        <f t="shared" si="8"/>
        <v>-5.0835999999999992E-2</v>
      </c>
      <c r="G141" s="3">
        <f t="shared" si="8"/>
        <v>-3.3108000000000026E-2</v>
      </c>
      <c r="J141" s="2" t="s">
        <v>14</v>
      </c>
      <c r="K141" s="2"/>
      <c r="L141" s="3">
        <f>MAX(L116:L139)</f>
        <v>0</v>
      </c>
      <c r="M141" s="3">
        <f t="shared" ref="M141:O141" si="9">MAX(M116:M139)</f>
        <v>-3.9099768297669368E-2</v>
      </c>
      <c r="N141" s="3">
        <f t="shared" si="9"/>
        <v>-9.7962382445141105E-2</v>
      </c>
      <c r="O141" s="3">
        <f t="shared" si="9"/>
        <v>-6.6500840488846746E-3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B16" workbookViewId="0">
      <selection activeCell="Q59" sqref="Q59"/>
    </sheetView>
  </sheetViews>
  <sheetFormatPr defaultRowHeight="16.5" x14ac:dyDescent="0.25"/>
  <cols>
    <col min="8" max="8" width="2" customWidth="1"/>
  </cols>
  <sheetData>
    <row r="1" spans="1:15" x14ac:dyDescent="0.25">
      <c r="A1" t="s">
        <v>17</v>
      </c>
      <c r="B1" t="s">
        <v>25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22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10509.7</v>
      </c>
      <c r="F4">
        <v>9653.43</v>
      </c>
      <c r="G4">
        <v>11899.9</v>
      </c>
      <c r="J4">
        <v>0.5</v>
      </c>
      <c r="K4">
        <v>3</v>
      </c>
      <c r="L4">
        <f>D4/D18</f>
        <v>0.70017264095225118</v>
      </c>
      <c r="M4">
        <f>E4/D18</f>
        <v>0.59684362364272414</v>
      </c>
      <c r="N4">
        <f>F4/D18</f>
        <v>0.5482162327926946</v>
      </c>
      <c r="O4">
        <f>G4/D18</f>
        <v>0.67579278542546906</v>
      </c>
    </row>
    <row r="5" spans="1:15" x14ac:dyDescent="0.25">
      <c r="B5">
        <v>1</v>
      </c>
      <c r="C5">
        <v>3</v>
      </c>
      <c r="D5">
        <v>17531.3</v>
      </c>
      <c r="E5">
        <v>10578.5</v>
      </c>
      <c r="F5">
        <v>9677.0300000000007</v>
      </c>
      <c r="G5">
        <v>13789.1</v>
      </c>
      <c r="J5">
        <v>1</v>
      </c>
      <c r="K5">
        <v>3</v>
      </c>
      <c r="L5">
        <f>D5/D18</f>
        <v>0.99559879151333419</v>
      </c>
      <c r="M5">
        <f>E5/D18</f>
        <v>0.60075076098314484</v>
      </c>
      <c r="N5">
        <f>F5/D18</f>
        <v>0.54955647176411804</v>
      </c>
      <c r="O5">
        <f>G5/D18</f>
        <v>0.78308005088364918</v>
      </c>
    </row>
    <row r="6" spans="1:15" x14ac:dyDescent="0.25">
      <c r="B6">
        <v>1.5</v>
      </c>
      <c r="C6">
        <v>3</v>
      </c>
      <c r="D6">
        <v>17608.8</v>
      </c>
      <c r="E6">
        <v>9892.64</v>
      </c>
      <c r="F6">
        <v>9615.1</v>
      </c>
      <c r="G6">
        <v>12815.4</v>
      </c>
      <c r="J6">
        <v>1.5</v>
      </c>
      <c r="K6">
        <v>3</v>
      </c>
      <c r="L6">
        <f>D6/D18</f>
        <v>1</v>
      </c>
      <c r="M6">
        <f>E6/D18</f>
        <v>0.56180091772295671</v>
      </c>
      <c r="N6">
        <f>F6/D18</f>
        <v>0.54603948025987015</v>
      </c>
      <c r="O6">
        <f>G6/D18</f>
        <v>0.72778383535504976</v>
      </c>
    </row>
    <row r="7" spans="1:15" x14ac:dyDescent="0.25">
      <c r="B7">
        <v>2</v>
      </c>
      <c r="C7">
        <v>3</v>
      </c>
      <c r="D7">
        <v>17608.8</v>
      </c>
      <c r="E7">
        <v>9369.51</v>
      </c>
      <c r="F7">
        <v>9583.08</v>
      </c>
      <c r="G7">
        <v>11625</v>
      </c>
      <c r="J7">
        <v>2</v>
      </c>
      <c r="K7">
        <v>3</v>
      </c>
      <c r="L7">
        <f>D7/D18</f>
        <v>1</v>
      </c>
      <c r="M7">
        <f>E7/D18</f>
        <v>0.53209247648902824</v>
      </c>
      <c r="N7">
        <f>F7/D18</f>
        <v>0.5442210712825406</v>
      </c>
      <c r="O7">
        <f>G7/D18</f>
        <v>0.66018127299986373</v>
      </c>
    </row>
    <row r="8" spans="1:15" x14ac:dyDescent="0.25">
      <c r="B8">
        <v>0.5</v>
      </c>
      <c r="C8">
        <v>4</v>
      </c>
      <c r="D8">
        <v>12314.9</v>
      </c>
      <c r="E8">
        <v>10987.5</v>
      </c>
      <c r="F8">
        <v>9780.8799999999992</v>
      </c>
      <c r="G8">
        <v>12036.8</v>
      </c>
      <c r="J8">
        <v>0.5</v>
      </c>
      <c r="K8">
        <v>4</v>
      </c>
      <c r="L8">
        <f>D8/D18</f>
        <v>0.69936054699922767</v>
      </c>
      <c r="M8">
        <f>E8/D18</f>
        <v>0.62397778383535507</v>
      </c>
      <c r="N8">
        <f>F8/D18</f>
        <v>0.55545409113624999</v>
      </c>
      <c r="O8">
        <f>G8/D18</f>
        <v>0.68356730725546322</v>
      </c>
    </row>
    <row r="9" spans="1:15" x14ac:dyDescent="0.25">
      <c r="B9">
        <v>1</v>
      </c>
      <c r="C9">
        <v>4</v>
      </c>
      <c r="D9">
        <v>17512</v>
      </c>
      <c r="E9">
        <v>11517.9</v>
      </c>
      <c r="F9">
        <v>9810.83</v>
      </c>
      <c r="G9">
        <v>14577.3</v>
      </c>
      <c r="J9">
        <v>1</v>
      </c>
      <c r="K9">
        <v>4</v>
      </c>
      <c r="L9">
        <f>D9/D18</f>
        <v>0.99450274862568722</v>
      </c>
      <c r="M9">
        <f>E9/D18</f>
        <v>0.65409908682022622</v>
      </c>
      <c r="N9">
        <f>F9/D18</f>
        <v>0.55715494525464537</v>
      </c>
      <c r="O9">
        <f>G9/D18</f>
        <v>0.827841760937713</v>
      </c>
    </row>
    <row r="10" spans="1:15" x14ac:dyDescent="0.25">
      <c r="B10">
        <v>1.5</v>
      </c>
      <c r="C10">
        <v>4</v>
      </c>
      <c r="D10">
        <v>17608.8</v>
      </c>
      <c r="E10">
        <v>10633.9</v>
      </c>
      <c r="F10">
        <v>9823.9599999999991</v>
      </c>
      <c r="G10">
        <v>14713.4</v>
      </c>
      <c r="J10">
        <v>1.5</v>
      </c>
      <c r="K10">
        <v>4</v>
      </c>
      <c r="L10">
        <f>D10/D18</f>
        <v>1</v>
      </c>
      <c r="M10">
        <f>E10/D18</f>
        <v>0.60389691517877431</v>
      </c>
      <c r="N10">
        <f>F10/D18</f>
        <v>0.55790059515696699</v>
      </c>
      <c r="O10">
        <f>G10/D18</f>
        <v>0.8355708509381673</v>
      </c>
    </row>
    <row r="11" spans="1:15" x14ac:dyDescent="0.25">
      <c r="B11">
        <v>2</v>
      </c>
      <c r="C11">
        <v>4</v>
      </c>
      <c r="D11">
        <v>17608.8</v>
      </c>
      <c r="E11">
        <v>10506.6</v>
      </c>
      <c r="F11">
        <v>9800.41</v>
      </c>
      <c r="G11">
        <v>12743.3</v>
      </c>
      <c r="J11">
        <v>2</v>
      </c>
      <c r="K11">
        <v>4</v>
      </c>
      <c r="L11">
        <f>D11/D19</f>
        <v>1</v>
      </c>
      <c r="M11">
        <f>E11/D18</f>
        <v>0.59666757530325754</v>
      </c>
      <c r="N11">
        <f>F11/D18</f>
        <v>0.55656319567488988</v>
      </c>
      <c r="O11">
        <f>G11/D18</f>
        <v>0.72368929171777752</v>
      </c>
    </row>
    <row r="12" spans="1:15" x14ac:dyDescent="0.25">
      <c r="B12">
        <v>0.5</v>
      </c>
      <c r="C12">
        <v>5</v>
      </c>
      <c r="D12">
        <v>12288.5</v>
      </c>
      <c r="E12">
        <v>11373</v>
      </c>
      <c r="F12">
        <v>9856.02</v>
      </c>
      <c r="G12">
        <v>12171.4</v>
      </c>
      <c r="J12">
        <v>0.5</v>
      </c>
      <c r="K12">
        <v>5</v>
      </c>
      <c r="L12">
        <f>D12/D18</f>
        <v>0.6978612966244151</v>
      </c>
      <c r="M12">
        <f>E12/D18</f>
        <v>0.64587024669483439</v>
      </c>
      <c r="N12">
        <f>F12/D18</f>
        <v>0.55972127572577357</v>
      </c>
      <c r="O12">
        <f>G12/D18</f>
        <v>0.69121121257553042</v>
      </c>
    </row>
    <row r="13" spans="1:15" x14ac:dyDescent="0.25">
      <c r="B13">
        <v>1</v>
      </c>
      <c r="C13">
        <v>5</v>
      </c>
      <c r="D13">
        <v>17496.400000000001</v>
      </c>
      <c r="E13">
        <v>12091.8</v>
      </c>
      <c r="F13">
        <v>9869.16</v>
      </c>
      <c r="G13">
        <v>15245.8</v>
      </c>
      <c r="J13">
        <v>1</v>
      </c>
      <c r="K13">
        <v>5</v>
      </c>
      <c r="L13">
        <f>D13/D18</f>
        <v>0.99361682794966166</v>
      </c>
      <c r="M13">
        <f>E13/D18</f>
        <v>0.6866907455363227</v>
      </c>
      <c r="N13">
        <f>F13/D18</f>
        <v>0.56046749352596426</v>
      </c>
      <c r="O13">
        <f>G13/D18</f>
        <v>0.86580573349688794</v>
      </c>
    </row>
    <row r="14" spans="1:15" x14ac:dyDescent="0.25">
      <c r="B14">
        <v>1.5</v>
      </c>
      <c r="C14">
        <v>5</v>
      </c>
      <c r="D14">
        <v>17608.8</v>
      </c>
      <c r="E14">
        <v>11841.2</v>
      </c>
      <c r="F14">
        <v>9879.5300000000007</v>
      </c>
      <c r="G14">
        <v>15722.8</v>
      </c>
      <c r="J14">
        <v>1.5</v>
      </c>
      <c r="K14">
        <v>5</v>
      </c>
      <c r="L14">
        <f>D14/D18</f>
        <v>1</v>
      </c>
      <c r="M14">
        <f>E14/D18</f>
        <v>0.67245922493298815</v>
      </c>
      <c r="N14">
        <f>F14/D18</f>
        <v>0.56105640361637366</v>
      </c>
      <c r="O14">
        <f>G14/D18</f>
        <v>0.89289446185997912</v>
      </c>
    </row>
    <row r="15" spans="1:15" x14ac:dyDescent="0.25">
      <c r="B15">
        <v>2</v>
      </c>
      <c r="C15">
        <v>5</v>
      </c>
      <c r="D15">
        <v>17608.8</v>
      </c>
      <c r="E15">
        <v>11365.6</v>
      </c>
      <c r="F15">
        <v>9867.7900000000009</v>
      </c>
      <c r="G15">
        <v>14007.3</v>
      </c>
      <c r="J15">
        <v>2</v>
      </c>
      <c r="K15">
        <v>5</v>
      </c>
      <c r="L15">
        <f>D15/D19</f>
        <v>1</v>
      </c>
      <c r="M15">
        <f>E15/D18</f>
        <v>0.64545000227159155</v>
      </c>
      <c r="N15">
        <f>F15/D18</f>
        <v>0.56038969151787754</v>
      </c>
      <c r="O15">
        <f>G15/D18</f>
        <v>0.79547158239062288</v>
      </c>
    </row>
    <row r="16" spans="1:15" x14ac:dyDescent="0.25">
      <c r="B16">
        <v>0.5</v>
      </c>
      <c r="C16">
        <v>6</v>
      </c>
      <c r="D16">
        <v>12264.8</v>
      </c>
      <c r="E16">
        <v>11480.5</v>
      </c>
      <c r="F16">
        <v>9879.74</v>
      </c>
      <c r="G16">
        <v>12121.5</v>
      </c>
      <c r="J16">
        <v>0.5</v>
      </c>
      <c r="K16">
        <v>6</v>
      </c>
      <c r="L16">
        <f>D16/D18</f>
        <v>0.69651537867429925</v>
      </c>
      <c r="M16">
        <f>E16/D18</f>
        <v>0.65197514878924179</v>
      </c>
      <c r="N16">
        <f>F16/D18</f>
        <v>0.56106832947162788</v>
      </c>
      <c r="O16">
        <f>G16/D18</f>
        <v>0.68837740220798693</v>
      </c>
    </row>
    <row r="17" spans="1:15" x14ac:dyDescent="0.25">
      <c r="B17">
        <v>1</v>
      </c>
      <c r="C17">
        <v>6</v>
      </c>
      <c r="D17">
        <v>17464.3</v>
      </c>
      <c r="E17">
        <v>12801.5</v>
      </c>
      <c r="F17">
        <v>9899.8700000000008</v>
      </c>
      <c r="G17">
        <v>15540.8</v>
      </c>
      <c r="J17">
        <v>1</v>
      </c>
      <c r="K17">
        <v>6</v>
      </c>
      <c r="L17">
        <f>D17/D18</f>
        <v>0.99179387578937805</v>
      </c>
      <c r="M17">
        <f>E17/D18</f>
        <v>0.72699445731679613</v>
      </c>
      <c r="N17">
        <f>F17/D18</f>
        <v>0.56221150788242247</v>
      </c>
      <c r="O17">
        <f>G17/D18</f>
        <v>0.88255872063968011</v>
      </c>
    </row>
    <row r="18" spans="1:15" x14ac:dyDescent="0.25">
      <c r="B18">
        <v>1.5</v>
      </c>
      <c r="C18">
        <v>6</v>
      </c>
      <c r="D18">
        <v>17608.8</v>
      </c>
      <c r="E18">
        <v>12361.7</v>
      </c>
      <c r="F18">
        <v>9905.4500000000007</v>
      </c>
      <c r="G18">
        <v>16455.8</v>
      </c>
      <c r="J18">
        <v>1.5</v>
      </c>
      <c r="K18">
        <v>6</v>
      </c>
      <c r="L18">
        <f>D18/D18</f>
        <v>1</v>
      </c>
      <c r="M18">
        <f>E18/D18</f>
        <v>0.70201830902730455</v>
      </c>
      <c r="N18">
        <f>F18/D18</f>
        <v>0.5625283948934624</v>
      </c>
      <c r="O18">
        <f>G18/D18</f>
        <v>0.93452137567579852</v>
      </c>
    </row>
    <row r="19" spans="1:15" x14ac:dyDescent="0.25">
      <c r="B19">
        <v>2</v>
      </c>
      <c r="C19">
        <v>6</v>
      </c>
      <c r="D19">
        <v>17608.8</v>
      </c>
      <c r="E19">
        <v>12168.1</v>
      </c>
      <c r="F19">
        <v>9909.65</v>
      </c>
      <c r="G19">
        <v>15050.4</v>
      </c>
      <c r="J19">
        <v>2</v>
      </c>
      <c r="K19">
        <v>6</v>
      </c>
      <c r="L19">
        <f>D19/D18</f>
        <v>1</v>
      </c>
      <c r="M19">
        <f>E19/D18</f>
        <v>0.69102380627867888</v>
      </c>
      <c r="N19">
        <f>F19/D18</f>
        <v>0.56276691199854623</v>
      </c>
      <c r="O19">
        <f>G19/D18</f>
        <v>0.8547090091317977</v>
      </c>
    </row>
    <row r="20" spans="1:15" x14ac:dyDescent="0.25">
      <c r="B20">
        <v>0.5</v>
      </c>
      <c r="C20">
        <v>8</v>
      </c>
      <c r="D20">
        <v>12251.2</v>
      </c>
      <c r="E20">
        <v>11586.4</v>
      </c>
      <c r="F20">
        <v>9878.7000000000007</v>
      </c>
      <c r="G20">
        <v>12075</v>
      </c>
      <c r="J20">
        <v>0.5</v>
      </c>
      <c r="K20">
        <v>8</v>
      </c>
      <c r="L20">
        <f>D20/D18</f>
        <v>0.69574303757212308</v>
      </c>
      <c r="M20">
        <f>E20/D18</f>
        <v>0.65798918722456956</v>
      </c>
      <c r="N20">
        <f>F20/D18</f>
        <v>0.56100926809322615</v>
      </c>
      <c r="O20">
        <f>G20/D18</f>
        <v>0.68573667711598751</v>
      </c>
    </row>
    <row r="21" spans="1:15" x14ac:dyDescent="0.25">
      <c r="B21">
        <v>1</v>
      </c>
      <c r="C21">
        <v>8</v>
      </c>
      <c r="D21">
        <v>17433.400000000001</v>
      </c>
      <c r="E21">
        <v>14318.8</v>
      </c>
      <c r="F21">
        <v>9916.65</v>
      </c>
      <c r="G21">
        <v>15741.7</v>
      </c>
      <c r="J21">
        <v>1</v>
      </c>
      <c r="K21">
        <v>8</v>
      </c>
      <c r="L21">
        <f>D21/D18</f>
        <v>0.9900390713734043</v>
      </c>
      <c r="M21">
        <f>E21/D18</f>
        <v>0.81316160101767299</v>
      </c>
      <c r="N21">
        <f>F21/D18</f>
        <v>0.56316444050701919</v>
      </c>
      <c r="O21">
        <f>G21/D18</f>
        <v>0.89396778883285632</v>
      </c>
    </row>
    <row r="22" spans="1:15" x14ac:dyDescent="0.25">
      <c r="B22">
        <v>1.5</v>
      </c>
      <c r="C22">
        <v>8</v>
      </c>
      <c r="D22">
        <v>17608.8</v>
      </c>
      <c r="E22">
        <v>13412.3</v>
      </c>
      <c r="F22">
        <v>9924.69</v>
      </c>
      <c r="G22">
        <v>17003</v>
      </c>
      <c r="J22">
        <v>1.5</v>
      </c>
      <c r="K22">
        <v>8</v>
      </c>
      <c r="L22">
        <f>D22/D18</f>
        <v>1</v>
      </c>
      <c r="M22">
        <f>E22/D18</f>
        <v>0.76168165917041475</v>
      </c>
      <c r="N22">
        <f>F22/D18</f>
        <v>0.563621030393894</v>
      </c>
      <c r="O22">
        <f>G22/D18</f>
        <v>0.96559674708100496</v>
      </c>
    </row>
    <row r="23" spans="1:15" x14ac:dyDescent="0.25">
      <c r="B23">
        <v>2</v>
      </c>
      <c r="C23">
        <v>8</v>
      </c>
      <c r="D23">
        <v>17608.8</v>
      </c>
      <c r="E23">
        <v>13511.3</v>
      </c>
      <c r="F23">
        <v>9921.7999999999993</v>
      </c>
      <c r="G23">
        <v>16102</v>
      </c>
      <c r="J23">
        <v>2</v>
      </c>
      <c r="K23">
        <v>8</v>
      </c>
      <c r="L23">
        <f>D23/D18</f>
        <v>1</v>
      </c>
      <c r="M23">
        <f>E23/D18</f>
        <v>0.76730384807596197</v>
      </c>
      <c r="N23">
        <f>F23/D18</f>
        <v>0.5634569079096815</v>
      </c>
      <c r="O23">
        <f>G23/D18</f>
        <v>0.91442914906183281</v>
      </c>
    </row>
    <row r="24" spans="1:15" x14ac:dyDescent="0.25">
      <c r="B24">
        <v>0.5</v>
      </c>
      <c r="C24">
        <v>10</v>
      </c>
      <c r="D24">
        <v>12238.2</v>
      </c>
      <c r="E24">
        <v>11565.1</v>
      </c>
      <c r="F24">
        <v>9896.02</v>
      </c>
      <c r="G24">
        <v>12026.4</v>
      </c>
      <c r="J24">
        <v>0.5</v>
      </c>
      <c r="K24">
        <v>10</v>
      </c>
      <c r="L24">
        <f>D24/D18</f>
        <v>0.69500477034210173</v>
      </c>
      <c r="M24">
        <f>E24/D18</f>
        <v>0.65677956476307309</v>
      </c>
      <c r="N24">
        <f>F24/D18</f>
        <v>0.56199286720276231</v>
      </c>
      <c r="O24">
        <f>G24/D18</f>
        <v>0.68297669347144607</v>
      </c>
    </row>
    <row r="25" spans="1:15" x14ac:dyDescent="0.25">
      <c r="B25">
        <v>1</v>
      </c>
      <c r="C25">
        <v>10</v>
      </c>
      <c r="D25">
        <v>17402</v>
      </c>
      <c r="E25">
        <v>14972.1</v>
      </c>
      <c r="F25">
        <v>9919.4699999999993</v>
      </c>
      <c r="G25">
        <v>15716.5</v>
      </c>
      <c r="J25">
        <v>1</v>
      </c>
      <c r="K25">
        <v>10</v>
      </c>
      <c r="L25">
        <f>D25/D18</f>
        <v>0.98825587206396803</v>
      </c>
      <c r="M25">
        <f>E25/D18</f>
        <v>0.85026236881559225</v>
      </c>
      <c r="N25">
        <f>F25/D18</f>
        <v>0.56332458770614691</v>
      </c>
      <c r="O25">
        <f>G25/D18</f>
        <v>0.89253668620235338</v>
      </c>
    </row>
    <row r="26" spans="1:15" x14ac:dyDescent="0.25">
      <c r="B26">
        <v>1.5</v>
      </c>
      <c r="C26">
        <v>10</v>
      </c>
      <c r="D26">
        <v>17608.8</v>
      </c>
      <c r="E26">
        <v>15040.5</v>
      </c>
      <c r="F26">
        <v>9929.9599999999991</v>
      </c>
      <c r="G26">
        <v>17223.400000000001</v>
      </c>
      <c r="J26">
        <v>1.5</v>
      </c>
      <c r="K26">
        <v>10</v>
      </c>
      <c r="L26">
        <f>D26/D18</f>
        <v>1</v>
      </c>
      <c r="M26">
        <f>E26/D18</f>
        <v>0.85414679024124307</v>
      </c>
      <c r="N26">
        <f>F26/D18</f>
        <v>0.56392031257098718</v>
      </c>
      <c r="O26">
        <f>G26/D18</f>
        <v>0.9781132161192132</v>
      </c>
    </row>
    <row r="27" spans="1:15" x14ac:dyDescent="0.25">
      <c r="B27">
        <v>2</v>
      </c>
      <c r="C27">
        <v>10</v>
      </c>
      <c r="D27">
        <v>17608.8</v>
      </c>
      <c r="E27">
        <v>14922.4</v>
      </c>
      <c r="F27">
        <v>9935.64</v>
      </c>
      <c r="G27">
        <v>16949.2</v>
      </c>
      <c r="J27">
        <v>2</v>
      </c>
      <c r="K27">
        <v>10</v>
      </c>
      <c r="L27">
        <f>D27/D18</f>
        <v>1</v>
      </c>
      <c r="M27">
        <f>E27/D18</f>
        <v>0.8474399164054337</v>
      </c>
      <c r="N27">
        <f>F27/D18</f>
        <v>0.56424287856071964</v>
      </c>
      <c r="O27">
        <f>G27/D18</f>
        <v>0.96254145654445511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22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0.99779200000000001</v>
      </c>
      <c r="F30">
        <v>0.30645600000000001</v>
      </c>
      <c r="G30">
        <v>0.96003499999999997</v>
      </c>
    </row>
    <row r="31" spans="1:15" x14ac:dyDescent="0.25">
      <c r="B31">
        <v>1</v>
      </c>
      <c r="C31">
        <v>3</v>
      </c>
      <c r="D31">
        <v>1</v>
      </c>
      <c r="E31">
        <v>0.815164</v>
      </c>
      <c r="F31">
        <v>0.33619500000000002</v>
      </c>
      <c r="G31">
        <v>0.83403799999999995</v>
      </c>
    </row>
    <row r="32" spans="1:15" x14ac:dyDescent="0.25">
      <c r="B32">
        <v>1.5</v>
      </c>
      <c r="C32">
        <v>3</v>
      </c>
      <c r="D32">
        <v>0.57221200000000005</v>
      </c>
      <c r="E32">
        <v>0.65713299999999997</v>
      </c>
      <c r="F32">
        <v>0.40521000000000001</v>
      </c>
      <c r="G32">
        <v>0.63977300000000004</v>
      </c>
    </row>
    <row r="33" spans="2:7" x14ac:dyDescent="0.25">
      <c r="B33">
        <v>2</v>
      </c>
      <c r="C33">
        <v>3</v>
      </c>
      <c r="D33">
        <v>0.37945299999999998</v>
      </c>
      <c r="E33">
        <v>0.55700099999999997</v>
      </c>
      <c r="F33">
        <v>0.39564899999999997</v>
      </c>
      <c r="G33">
        <v>0.53449100000000005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0.21273</v>
      </c>
      <c r="G34">
        <v>0.96089400000000003</v>
      </c>
    </row>
    <row r="35" spans="2:7" x14ac:dyDescent="0.25">
      <c r="B35">
        <v>1</v>
      </c>
      <c r="C35">
        <v>4</v>
      </c>
      <c r="D35">
        <v>1</v>
      </c>
      <c r="E35">
        <v>0.85011400000000004</v>
      </c>
      <c r="F35">
        <v>0.23507800000000001</v>
      </c>
      <c r="G35">
        <v>0.82792900000000003</v>
      </c>
    </row>
    <row r="36" spans="2:7" x14ac:dyDescent="0.25">
      <c r="B36">
        <v>1.5</v>
      </c>
      <c r="C36">
        <v>4</v>
      </c>
      <c r="D36">
        <v>0.61467000000000005</v>
      </c>
      <c r="E36">
        <v>0.65047200000000005</v>
      </c>
      <c r="F36">
        <v>0.20966399999999999</v>
      </c>
      <c r="G36">
        <v>0.60659799999999997</v>
      </c>
    </row>
    <row r="37" spans="2:7" x14ac:dyDescent="0.25">
      <c r="B37">
        <v>2</v>
      </c>
      <c r="C37">
        <v>4</v>
      </c>
      <c r="D37">
        <v>0.468501</v>
      </c>
      <c r="E37">
        <v>0.54821200000000003</v>
      </c>
      <c r="F37">
        <v>0.25306499999999998</v>
      </c>
      <c r="G37">
        <v>0.48940899999999998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0.11144900000000001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0.86643899999999996</v>
      </c>
      <c r="F39">
        <v>0.12800400000000001</v>
      </c>
      <c r="G39">
        <v>0.82882199999999995</v>
      </c>
    </row>
    <row r="40" spans="2:7" x14ac:dyDescent="0.25">
      <c r="B40">
        <v>1.5</v>
      </c>
      <c r="C40">
        <v>5</v>
      </c>
      <c r="D40">
        <v>0.63449800000000001</v>
      </c>
      <c r="E40">
        <v>0.66820100000000004</v>
      </c>
      <c r="F40">
        <v>0.127942</v>
      </c>
      <c r="G40">
        <v>0.59402600000000005</v>
      </c>
    </row>
    <row r="41" spans="2:7" x14ac:dyDescent="0.25">
      <c r="B41">
        <v>2</v>
      </c>
      <c r="C41">
        <v>5</v>
      </c>
      <c r="D41">
        <v>0.49562</v>
      </c>
      <c r="E41">
        <v>0.54386000000000001</v>
      </c>
      <c r="F41">
        <v>0.16869400000000001</v>
      </c>
      <c r="G41">
        <v>0.48114400000000002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7.0697399999999994E-2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0.89549299999999998</v>
      </c>
      <c r="F43">
        <v>8.62845E-2</v>
      </c>
      <c r="G43">
        <v>0.83160299999999998</v>
      </c>
    </row>
    <row r="44" spans="2:7" x14ac:dyDescent="0.25">
      <c r="B44">
        <v>1.5</v>
      </c>
      <c r="C44">
        <v>6</v>
      </c>
      <c r="D44">
        <v>0.66220800000000002</v>
      </c>
      <c r="E44">
        <v>0.69629399999999997</v>
      </c>
      <c r="F44">
        <v>7.8638299999999994E-2</v>
      </c>
      <c r="G44">
        <v>0.62453899999999996</v>
      </c>
    </row>
    <row r="45" spans="2:7" x14ac:dyDescent="0.25">
      <c r="B45">
        <v>2</v>
      </c>
      <c r="C45">
        <v>6</v>
      </c>
      <c r="D45">
        <v>0.51149199999999995</v>
      </c>
      <c r="E45">
        <v>0.57765999999999995</v>
      </c>
      <c r="F45">
        <v>0.101857</v>
      </c>
      <c r="G45">
        <v>0.476294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4.0025100000000001E-2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0.96891400000000005</v>
      </c>
      <c r="F47">
        <v>4.5525500000000003E-2</v>
      </c>
      <c r="G47">
        <v>0.83447700000000002</v>
      </c>
    </row>
    <row r="48" spans="2:7" x14ac:dyDescent="0.25">
      <c r="B48">
        <v>1.5</v>
      </c>
      <c r="C48">
        <v>8</v>
      </c>
      <c r="D48">
        <v>0.67926399999999998</v>
      </c>
      <c r="E48">
        <v>0.74050899999999997</v>
      </c>
      <c r="F48">
        <v>4.7484699999999998E-2</v>
      </c>
      <c r="G48">
        <v>0.66450299999999995</v>
      </c>
    </row>
    <row r="49" spans="2:7" x14ac:dyDescent="0.25">
      <c r="B49">
        <v>2</v>
      </c>
      <c r="C49">
        <v>8</v>
      </c>
      <c r="D49">
        <v>0.549404</v>
      </c>
      <c r="E49">
        <v>0.61519699999999999</v>
      </c>
      <c r="F49">
        <v>5.1546599999999998E-2</v>
      </c>
      <c r="G49">
        <v>0.52661599999999997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2.34684E-2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0.98607400000000001</v>
      </c>
      <c r="F51">
        <v>2.7285E-2</v>
      </c>
      <c r="G51">
        <v>0.82596899999999995</v>
      </c>
    </row>
    <row r="52" spans="2:7" x14ac:dyDescent="0.25">
      <c r="B52">
        <v>1.5</v>
      </c>
      <c r="C52">
        <v>10</v>
      </c>
      <c r="D52">
        <v>0.69756099999999999</v>
      </c>
      <c r="E52">
        <v>0.78834899999999997</v>
      </c>
      <c r="F52">
        <v>2.8654700000000002E-2</v>
      </c>
      <c r="G52">
        <v>0.68195399999999995</v>
      </c>
    </row>
    <row r="53" spans="2:7" x14ac:dyDescent="0.25">
      <c r="B53">
        <v>2</v>
      </c>
      <c r="C53">
        <v>10</v>
      </c>
      <c r="D53">
        <v>0.57344200000000001</v>
      </c>
      <c r="E53">
        <v>0.68410899999999997</v>
      </c>
      <c r="F53">
        <v>2.8554199999999998E-2</v>
      </c>
      <c r="G53">
        <v>0.56676800000000005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0">(D30-E30)</f>
        <v>2.2079999999999878E-3</v>
      </c>
      <c r="E116" s="1">
        <v>0</v>
      </c>
      <c r="F116" s="1">
        <f t="shared" ref="F116:F139" si="1">F30-E30</f>
        <v>-0.69133599999999995</v>
      </c>
      <c r="G116" s="1">
        <f t="shared" ref="G116:G139" si="2">G30-E30</f>
        <v>-3.7757000000000041E-2</v>
      </c>
      <c r="J116">
        <v>0.5</v>
      </c>
      <c r="K116">
        <v>3</v>
      </c>
      <c r="L116" s="1">
        <v>0</v>
      </c>
      <c r="M116" s="1">
        <f>M4-L4</f>
        <v>-0.10332901730952704</v>
      </c>
      <c r="N116" s="1">
        <f>N4-L4</f>
        <v>-0.15195640815955658</v>
      </c>
      <c r="O116" s="1">
        <f>O4-L4</f>
        <v>-2.4379855526782124E-2</v>
      </c>
    </row>
    <row r="117" spans="1:15" x14ac:dyDescent="0.25">
      <c r="B117">
        <v>1</v>
      </c>
      <c r="C117">
        <v>3</v>
      </c>
      <c r="D117" s="1">
        <f t="shared" si="0"/>
        <v>0.184836</v>
      </c>
      <c r="E117" s="1">
        <v>0</v>
      </c>
      <c r="F117" s="1">
        <f t="shared" si="1"/>
        <v>-0.47896899999999998</v>
      </c>
      <c r="G117" s="1">
        <f t="shared" si="2"/>
        <v>1.8873999999999946E-2</v>
      </c>
      <c r="J117">
        <v>1</v>
      </c>
      <c r="K117">
        <v>3</v>
      </c>
      <c r="L117" s="1">
        <v>0</v>
      </c>
      <c r="M117" s="1">
        <f t="shared" ref="M117:M139" si="3">M5-L5</f>
        <v>-0.39484803053018935</v>
      </c>
      <c r="N117" s="1">
        <f t="shared" ref="N117:N139" si="4">N5-L5</f>
        <v>-0.44604231974921615</v>
      </c>
      <c r="O117" s="1">
        <f t="shared" ref="O117:O139" si="5">O5-L5</f>
        <v>-0.21251874062968501</v>
      </c>
    </row>
    <row r="118" spans="1:15" x14ac:dyDescent="0.25">
      <c r="B118">
        <v>1.5</v>
      </c>
      <c r="C118">
        <v>3</v>
      </c>
      <c r="D118" s="1">
        <f t="shared" si="0"/>
        <v>-8.4920999999999913E-2</v>
      </c>
      <c r="E118" s="1">
        <v>0</v>
      </c>
      <c r="F118" s="1">
        <f t="shared" si="1"/>
        <v>-0.25192299999999995</v>
      </c>
      <c r="G118" s="1">
        <f t="shared" si="2"/>
        <v>-1.7359999999999931E-2</v>
      </c>
      <c r="J118">
        <v>1.5</v>
      </c>
      <c r="K118">
        <v>3</v>
      </c>
      <c r="L118" s="1">
        <v>0</v>
      </c>
      <c r="M118" s="1">
        <f t="shared" si="3"/>
        <v>-0.43819908227704329</v>
      </c>
      <c r="N118" s="1">
        <f t="shared" si="4"/>
        <v>-0.45396051974012985</v>
      </c>
      <c r="O118" s="1">
        <f t="shared" si="5"/>
        <v>-0.27221616464495024</v>
      </c>
    </row>
    <row r="119" spans="1:15" x14ac:dyDescent="0.25">
      <c r="B119">
        <v>2</v>
      </c>
      <c r="C119">
        <v>3</v>
      </c>
      <c r="D119" s="1">
        <f t="shared" si="0"/>
        <v>-0.17754799999999998</v>
      </c>
      <c r="E119" s="1">
        <v>0</v>
      </c>
      <c r="F119" s="1">
        <f t="shared" si="1"/>
        <v>-0.161352</v>
      </c>
      <c r="G119" s="1">
        <f t="shared" si="2"/>
        <v>-2.2509999999999919E-2</v>
      </c>
      <c r="J119">
        <v>2</v>
      </c>
      <c r="K119">
        <v>3</v>
      </c>
      <c r="L119" s="1">
        <v>0</v>
      </c>
      <c r="M119" s="1">
        <f t="shared" si="3"/>
        <v>-0.46790752351097176</v>
      </c>
      <c r="N119" s="1">
        <f t="shared" si="4"/>
        <v>-0.4557789287174594</v>
      </c>
      <c r="O119" s="1">
        <f t="shared" si="5"/>
        <v>-0.33981872700013627</v>
      </c>
    </row>
    <row r="120" spans="1:15" x14ac:dyDescent="0.25">
      <c r="B120">
        <v>0.5</v>
      </c>
      <c r="C120">
        <v>4</v>
      </c>
      <c r="D120" s="1">
        <f t="shared" si="0"/>
        <v>0</v>
      </c>
      <c r="E120" s="1">
        <v>0</v>
      </c>
      <c r="F120" s="1">
        <f t="shared" si="1"/>
        <v>-0.78727000000000003</v>
      </c>
      <c r="G120" s="1">
        <f t="shared" si="2"/>
        <v>-3.9105999999999974E-2</v>
      </c>
      <c r="J120">
        <v>0.5</v>
      </c>
      <c r="K120">
        <v>4</v>
      </c>
      <c r="L120" s="1">
        <v>0</v>
      </c>
      <c r="M120" s="1">
        <f t="shared" si="3"/>
        <v>-7.5382763163872601E-2</v>
      </c>
      <c r="N120" s="1">
        <f t="shared" si="4"/>
        <v>-0.14390645586297768</v>
      </c>
      <c r="O120" s="1">
        <f t="shared" si="5"/>
        <v>-1.5793239743764453E-2</v>
      </c>
    </row>
    <row r="121" spans="1:15" x14ac:dyDescent="0.25">
      <c r="B121">
        <v>1</v>
      </c>
      <c r="C121">
        <v>4</v>
      </c>
      <c r="D121" s="1">
        <f t="shared" si="0"/>
        <v>0.14988599999999996</v>
      </c>
      <c r="E121" s="1">
        <v>0</v>
      </c>
      <c r="F121" s="1">
        <f t="shared" si="1"/>
        <v>-0.61503600000000003</v>
      </c>
      <c r="G121" s="1">
        <f t="shared" si="2"/>
        <v>-2.218500000000001E-2</v>
      </c>
      <c r="J121">
        <v>1</v>
      </c>
      <c r="K121">
        <v>4</v>
      </c>
      <c r="L121" s="1">
        <v>0</v>
      </c>
      <c r="M121" s="1">
        <f t="shared" si="3"/>
        <v>-0.340403661805461</v>
      </c>
      <c r="N121" s="1">
        <f t="shared" si="4"/>
        <v>-0.43734780337104184</v>
      </c>
      <c r="O121" s="1">
        <f t="shared" si="5"/>
        <v>-0.16666098768797422</v>
      </c>
    </row>
    <row r="122" spans="1:15" x14ac:dyDescent="0.25">
      <c r="B122">
        <v>1.5</v>
      </c>
      <c r="C122">
        <v>4</v>
      </c>
      <c r="D122" s="1">
        <f t="shared" si="0"/>
        <v>-3.5802E-2</v>
      </c>
      <c r="E122" s="1">
        <v>0</v>
      </c>
      <c r="F122" s="1">
        <f t="shared" si="1"/>
        <v>-0.44080800000000009</v>
      </c>
      <c r="G122" s="1">
        <f t="shared" si="2"/>
        <v>-4.387400000000008E-2</v>
      </c>
      <c r="J122">
        <v>1.5</v>
      </c>
      <c r="K122">
        <v>4</v>
      </c>
      <c r="L122" s="1">
        <v>0</v>
      </c>
      <c r="M122" s="1">
        <f t="shared" si="3"/>
        <v>-0.39610308482122569</v>
      </c>
      <c r="N122" s="1">
        <f t="shared" si="4"/>
        <v>-0.44209940484303301</v>
      </c>
      <c r="O122" s="1">
        <f t="shared" si="5"/>
        <v>-0.1644291490618327</v>
      </c>
    </row>
    <row r="123" spans="1:15" x14ac:dyDescent="0.25">
      <c r="B123">
        <v>2</v>
      </c>
      <c r="C123">
        <v>4</v>
      </c>
      <c r="D123" s="1">
        <f t="shared" si="0"/>
        <v>-7.9711000000000032E-2</v>
      </c>
      <c r="E123" s="1">
        <v>0</v>
      </c>
      <c r="F123" s="1">
        <f t="shared" si="1"/>
        <v>-0.29514700000000005</v>
      </c>
      <c r="G123" s="1">
        <f t="shared" si="2"/>
        <v>-5.880300000000005E-2</v>
      </c>
      <c r="J123">
        <v>2</v>
      </c>
      <c r="K123">
        <v>4</v>
      </c>
      <c r="L123" s="1">
        <v>0</v>
      </c>
      <c r="M123" s="1">
        <f t="shared" si="3"/>
        <v>-0.40333242469674246</v>
      </c>
      <c r="N123" s="1">
        <f t="shared" si="4"/>
        <v>-0.44343680432511012</v>
      </c>
      <c r="O123" s="1">
        <f t="shared" si="5"/>
        <v>-0.27631070828222248</v>
      </c>
    </row>
    <row r="124" spans="1:15" x14ac:dyDescent="0.25">
      <c r="B124">
        <v>0.5</v>
      </c>
      <c r="C124">
        <v>5</v>
      </c>
      <c r="D124" s="1">
        <f t="shared" si="0"/>
        <v>0</v>
      </c>
      <c r="E124" s="1">
        <v>0</v>
      </c>
      <c r="F124" s="1">
        <f t="shared" si="1"/>
        <v>-0.88855099999999998</v>
      </c>
      <c r="G124" s="1">
        <f t="shared" si="2"/>
        <v>-3.8185000000000024E-2</v>
      </c>
      <c r="J124">
        <v>0.5</v>
      </c>
      <c r="K124">
        <v>5</v>
      </c>
      <c r="L124" s="1">
        <v>0</v>
      </c>
      <c r="M124" s="1">
        <f t="shared" si="3"/>
        <v>-5.1991049929580702E-2</v>
      </c>
      <c r="N124" s="1">
        <f t="shared" si="4"/>
        <v>-0.13814002089864152</v>
      </c>
      <c r="O124" s="1">
        <f t="shared" si="5"/>
        <v>-6.6500840488846746E-3</v>
      </c>
    </row>
    <row r="125" spans="1:15" x14ac:dyDescent="0.25">
      <c r="B125">
        <v>1</v>
      </c>
      <c r="C125">
        <v>5</v>
      </c>
      <c r="D125" s="1">
        <f t="shared" si="0"/>
        <v>0.13356100000000004</v>
      </c>
      <c r="E125" s="1">
        <v>0</v>
      </c>
      <c r="F125" s="1">
        <f t="shared" si="1"/>
        <v>-0.73843499999999995</v>
      </c>
      <c r="G125" s="1">
        <f t="shared" si="2"/>
        <v>-3.7617000000000012E-2</v>
      </c>
      <c r="J125">
        <v>1</v>
      </c>
      <c r="K125">
        <v>5</v>
      </c>
      <c r="L125" s="1">
        <v>0</v>
      </c>
      <c r="M125" s="1">
        <f t="shared" si="3"/>
        <v>-0.30692608241333896</v>
      </c>
      <c r="N125" s="1">
        <f t="shared" si="4"/>
        <v>-0.43314933442369741</v>
      </c>
      <c r="O125" s="1">
        <f t="shared" si="5"/>
        <v>-0.12781109445277372</v>
      </c>
    </row>
    <row r="126" spans="1:15" x14ac:dyDescent="0.25">
      <c r="B126">
        <v>1.5</v>
      </c>
      <c r="C126">
        <v>5</v>
      </c>
      <c r="D126" s="1">
        <f t="shared" si="0"/>
        <v>-3.3703000000000038E-2</v>
      </c>
      <c r="E126" s="1">
        <v>0</v>
      </c>
      <c r="F126" s="1">
        <f t="shared" si="1"/>
        <v>-0.54025900000000004</v>
      </c>
      <c r="G126" s="1">
        <f t="shared" si="2"/>
        <v>-7.4174999999999991E-2</v>
      </c>
      <c r="J126">
        <v>1.5</v>
      </c>
      <c r="K126">
        <v>5</v>
      </c>
      <c r="L126" s="1">
        <v>0</v>
      </c>
      <c r="M126" s="1">
        <f t="shared" si="3"/>
        <v>-0.32754077506701185</v>
      </c>
      <c r="N126" s="1">
        <f t="shared" si="4"/>
        <v>-0.43894359638362634</v>
      </c>
      <c r="O126" s="1">
        <f t="shared" si="5"/>
        <v>-0.10710553814002088</v>
      </c>
    </row>
    <row r="127" spans="1:15" x14ac:dyDescent="0.25">
      <c r="B127">
        <v>2</v>
      </c>
      <c r="C127">
        <v>5</v>
      </c>
      <c r="D127" s="1">
        <f t="shared" si="0"/>
        <v>-4.8240000000000005E-2</v>
      </c>
      <c r="E127" s="1">
        <v>0</v>
      </c>
      <c r="F127" s="1">
        <f t="shared" si="1"/>
        <v>-0.375166</v>
      </c>
      <c r="G127" s="1">
        <f t="shared" si="2"/>
        <v>-6.2715999999999994E-2</v>
      </c>
      <c r="J127">
        <v>2</v>
      </c>
      <c r="K127">
        <v>5</v>
      </c>
      <c r="L127" s="1">
        <v>0</v>
      </c>
      <c r="M127" s="1">
        <f t="shared" si="3"/>
        <v>-0.35454999772840845</v>
      </c>
      <c r="N127" s="1">
        <f t="shared" si="4"/>
        <v>-0.43961030848212246</v>
      </c>
      <c r="O127" s="1">
        <f t="shared" si="5"/>
        <v>-0.20452841760937712</v>
      </c>
    </row>
    <row r="128" spans="1:15" x14ac:dyDescent="0.25">
      <c r="B128">
        <v>0.5</v>
      </c>
      <c r="C128">
        <v>6</v>
      </c>
      <c r="D128" s="1">
        <f t="shared" si="0"/>
        <v>0</v>
      </c>
      <c r="E128" s="1">
        <v>0</v>
      </c>
      <c r="F128" s="1">
        <f t="shared" si="1"/>
        <v>-0.92930259999999998</v>
      </c>
      <c r="G128" s="1">
        <f t="shared" si="2"/>
        <v>-4.5063999999999993E-2</v>
      </c>
      <c r="J128">
        <v>0.5</v>
      </c>
      <c r="K128">
        <v>6</v>
      </c>
      <c r="L128" s="1">
        <v>0</v>
      </c>
      <c r="M128" s="1">
        <f t="shared" si="3"/>
        <v>-4.4540229885057459E-2</v>
      </c>
      <c r="N128" s="1">
        <f t="shared" si="4"/>
        <v>-0.13544704920267137</v>
      </c>
      <c r="O128" s="1">
        <f t="shared" si="5"/>
        <v>-8.1379764663123133E-3</v>
      </c>
    </row>
    <row r="129" spans="2:15" x14ac:dyDescent="0.25">
      <c r="B129">
        <v>1</v>
      </c>
      <c r="C129">
        <v>6</v>
      </c>
      <c r="D129" s="1">
        <f t="shared" si="0"/>
        <v>0.10450700000000002</v>
      </c>
      <c r="E129" s="1">
        <v>0</v>
      </c>
      <c r="F129" s="1">
        <f t="shared" si="1"/>
        <v>-0.8092085</v>
      </c>
      <c r="G129" s="1">
        <f t="shared" si="2"/>
        <v>-6.3890000000000002E-2</v>
      </c>
      <c r="J129">
        <v>1</v>
      </c>
      <c r="K129">
        <v>6</v>
      </c>
      <c r="L129" s="1">
        <v>0</v>
      </c>
      <c r="M129" s="1">
        <f t="shared" si="3"/>
        <v>-0.26479941847258193</v>
      </c>
      <c r="N129" s="1">
        <f t="shared" si="4"/>
        <v>-0.42958236790695559</v>
      </c>
      <c r="O129" s="1">
        <f t="shared" si="5"/>
        <v>-0.10923515514969795</v>
      </c>
    </row>
    <row r="130" spans="2:15" x14ac:dyDescent="0.25">
      <c r="B130">
        <v>1.5</v>
      </c>
      <c r="C130">
        <v>6</v>
      </c>
      <c r="D130" s="1">
        <f t="shared" si="0"/>
        <v>-3.408599999999995E-2</v>
      </c>
      <c r="E130" s="1">
        <v>0</v>
      </c>
      <c r="F130" s="1">
        <f t="shared" si="1"/>
        <v>-0.61765570000000003</v>
      </c>
      <c r="G130" s="1">
        <f t="shared" si="2"/>
        <v>-7.1755000000000013E-2</v>
      </c>
      <c r="J130">
        <v>1.5</v>
      </c>
      <c r="K130">
        <v>6</v>
      </c>
      <c r="L130" s="1">
        <v>0</v>
      </c>
      <c r="M130" s="1">
        <f t="shared" si="3"/>
        <v>-0.29798169097269545</v>
      </c>
      <c r="N130" s="1">
        <f t="shared" si="4"/>
        <v>-0.4374716051065376</v>
      </c>
      <c r="O130" s="1">
        <f t="shared" si="5"/>
        <v>-6.5478624324201484E-2</v>
      </c>
    </row>
    <row r="131" spans="2:15" x14ac:dyDescent="0.25">
      <c r="B131">
        <v>2</v>
      </c>
      <c r="C131">
        <v>6</v>
      </c>
      <c r="D131" s="1">
        <f t="shared" si="0"/>
        <v>-6.6168000000000005E-2</v>
      </c>
      <c r="E131" s="1">
        <v>0</v>
      </c>
      <c r="F131" s="1">
        <f t="shared" si="1"/>
        <v>-0.47580299999999998</v>
      </c>
      <c r="G131" s="1">
        <f t="shared" si="2"/>
        <v>-0.10136599999999996</v>
      </c>
      <c r="J131">
        <v>2</v>
      </c>
      <c r="K131">
        <v>6</v>
      </c>
      <c r="L131" s="1">
        <v>0</v>
      </c>
      <c r="M131" s="1">
        <f t="shared" si="3"/>
        <v>-0.30897619372132112</v>
      </c>
      <c r="N131" s="1">
        <f t="shared" si="4"/>
        <v>-0.43723308800145377</v>
      </c>
      <c r="O131" s="1">
        <f t="shared" si="5"/>
        <v>-0.1452909908682023</v>
      </c>
    </row>
    <row r="132" spans="2:15" x14ac:dyDescent="0.25">
      <c r="B132">
        <v>0.5</v>
      </c>
      <c r="C132">
        <v>8</v>
      </c>
      <c r="D132" s="1">
        <f t="shared" si="0"/>
        <v>0</v>
      </c>
      <c r="E132" s="1">
        <v>0</v>
      </c>
      <c r="F132" s="1">
        <f t="shared" si="1"/>
        <v>-0.95997489999999996</v>
      </c>
      <c r="G132" s="1">
        <f t="shared" si="2"/>
        <v>-5.766300000000002E-2</v>
      </c>
      <c r="J132">
        <v>0.5</v>
      </c>
      <c r="K132">
        <v>8</v>
      </c>
      <c r="L132" s="1">
        <v>0</v>
      </c>
      <c r="M132" s="1">
        <f t="shared" si="3"/>
        <v>-3.7753850347553519E-2</v>
      </c>
      <c r="N132" s="1">
        <f t="shared" si="4"/>
        <v>-0.13473376947889693</v>
      </c>
      <c r="O132" s="1">
        <f t="shared" si="5"/>
        <v>-1.0006360456135566E-2</v>
      </c>
    </row>
    <row r="133" spans="2:15" x14ac:dyDescent="0.25">
      <c r="B133">
        <v>1</v>
      </c>
      <c r="C133">
        <v>8</v>
      </c>
      <c r="D133" s="1">
        <f t="shared" si="0"/>
        <v>3.1085999999999947E-2</v>
      </c>
      <c r="E133" s="1">
        <v>0</v>
      </c>
      <c r="F133" s="1">
        <f t="shared" si="1"/>
        <v>-0.92338850000000006</v>
      </c>
      <c r="G133" s="1">
        <f t="shared" si="2"/>
        <v>-0.13443700000000003</v>
      </c>
      <c r="J133">
        <v>1</v>
      </c>
      <c r="K133">
        <v>8</v>
      </c>
      <c r="L133" s="1">
        <v>0</v>
      </c>
      <c r="M133" s="1">
        <f t="shared" si="3"/>
        <v>-0.17687747035573131</v>
      </c>
      <c r="N133" s="1">
        <f t="shared" si="4"/>
        <v>-0.42687463086638511</v>
      </c>
      <c r="O133" s="1">
        <f t="shared" si="5"/>
        <v>-9.6071282540547975E-2</v>
      </c>
    </row>
    <row r="134" spans="2:15" x14ac:dyDescent="0.25">
      <c r="B134">
        <v>1.5</v>
      </c>
      <c r="C134">
        <v>8</v>
      </c>
      <c r="D134" s="1">
        <f t="shared" si="0"/>
        <v>-6.1244999999999994E-2</v>
      </c>
      <c r="E134" s="1">
        <v>0</v>
      </c>
      <c r="F134" s="1">
        <f t="shared" si="1"/>
        <v>-0.69302429999999993</v>
      </c>
      <c r="G134" s="1">
        <f t="shared" si="2"/>
        <v>-7.6006000000000018E-2</v>
      </c>
      <c r="J134">
        <v>1.5</v>
      </c>
      <c r="K134">
        <v>8</v>
      </c>
      <c r="L134" s="1">
        <v>0</v>
      </c>
      <c r="M134" s="1">
        <f t="shared" si="3"/>
        <v>-0.23831834082958525</v>
      </c>
      <c r="N134" s="1">
        <f t="shared" si="4"/>
        <v>-0.436378969606106</v>
      </c>
      <c r="O134" s="1">
        <f t="shared" si="5"/>
        <v>-3.4403252918995042E-2</v>
      </c>
    </row>
    <row r="135" spans="2:15" x14ac:dyDescent="0.25">
      <c r="B135">
        <v>2</v>
      </c>
      <c r="C135">
        <v>8</v>
      </c>
      <c r="D135" s="1">
        <f t="shared" si="0"/>
        <v>-6.579299999999999E-2</v>
      </c>
      <c r="E135" s="1">
        <v>0</v>
      </c>
      <c r="F135" s="1">
        <f t="shared" si="1"/>
        <v>-0.5636504</v>
      </c>
      <c r="G135" s="1">
        <f t="shared" si="2"/>
        <v>-8.8581000000000021E-2</v>
      </c>
      <c r="J135">
        <v>2</v>
      </c>
      <c r="K135">
        <v>8</v>
      </c>
      <c r="L135" s="1">
        <v>0</v>
      </c>
      <c r="M135" s="1">
        <f t="shared" si="3"/>
        <v>-0.23269615192403803</v>
      </c>
      <c r="N135" s="1">
        <f t="shared" si="4"/>
        <v>-0.4365430920903185</v>
      </c>
      <c r="O135" s="1">
        <f t="shared" si="5"/>
        <v>-8.5570850938167187E-2</v>
      </c>
    </row>
    <row r="136" spans="2:15" x14ac:dyDescent="0.25">
      <c r="B136">
        <v>0.5</v>
      </c>
      <c r="C136">
        <v>10</v>
      </c>
      <c r="D136" s="1">
        <f t="shared" si="0"/>
        <v>0</v>
      </c>
      <c r="E136" s="1">
        <v>0</v>
      </c>
      <c r="F136" s="1">
        <f t="shared" si="1"/>
        <v>-0.97653159999999994</v>
      </c>
      <c r="G136" s="1">
        <f t="shared" si="2"/>
        <v>-6.5285999999999955E-2</v>
      </c>
      <c r="J136">
        <v>0.5</v>
      </c>
      <c r="K136">
        <v>10</v>
      </c>
      <c r="L136" s="1">
        <v>0</v>
      </c>
      <c r="M136" s="1">
        <f t="shared" si="3"/>
        <v>-3.8225205579028643E-2</v>
      </c>
      <c r="N136" s="1">
        <f t="shared" si="4"/>
        <v>-0.13301190313933942</v>
      </c>
      <c r="O136" s="1">
        <f t="shared" si="5"/>
        <v>-1.2028076870655657E-2</v>
      </c>
    </row>
    <row r="137" spans="2:15" x14ac:dyDescent="0.25">
      <c r="B137">
        <v>1</v>
      </c>
      <c r="C137">
        <v>10</v>
      </c>
      <c r="D137" s="1">
        <f t="shared" si="0"/>
        <v>1.3925999999999994E-2</v>
      </c>
      <c r="E137" s="1">
        <v>0</v>
      </c>
      <c r="F137" s="1">
        <f t="shared" si="1"/>
        <v>-0.958789</v>
      </c>
      <c r="G137" s="1">
        <f t="shared" si="2"/>
        <v>-0.16010500000000005</v>
      </c>
      <c r="J137">
        <v>1</v>
      </c>
      <c r="K137">
        <v>10</v>
      </c>
      <c r="L137" s="1">
        <v>0</v>
      </c>
      <c r="M137" s="1">
        <f t="shared" si="3"/>
        <v>-0.13799350324837578</v>
      </c>
      <c r="N137" s="1">
        <f t="shared" si="4"/>
        <v>-0.42493128435782113</v>
      </c>
      <c r="O137" s="1">
        <f t="shared" si="5"/>
        <v>-9.5719185861614653E-2</v>
      </c>
    </row>
    <row r="138" spans="2:15" x14ac:dyDescent="0.25">
      <c r="B138">
        <v>1.5</v>
      </c>
      <c r="C138">
        <v>10</v>
      </c>
      <c r="D138" s="1">
        <f t="shared" si="0"/>
        <v>-9.078799999999998E-2</v>
      </c>
      <c r="E138" s="1">
        <v>0</v>
      </c>
      <c r="F138" s="1">
        <f t="shared" si="1"/>
        <v>-0.75969429999999993</v>
      </c>
      <c r="G138" s="1">
        <f t="shared" si="2"/>
        <v>-0.10639500000000002</v>
      </c>
      <c r="J138">
        <v>1.5</v>
      </c>
      <c r="K138">
        <v>10</v>
      </c>
      <c r="L138" s="1">
        <v>0</v>
      </c>
      <c r="M138" s="1">
        <f t="shared" si="3"/>
        <v>-0.14585320975875693</v>
      </c>
      <c r="N138" s="1">
        <f t="shared" si="4"/>
        <v>-0.43607968742901282</v>
      </c>
      <c r="O138" s="1">
        <f t="shared" si="5"/>
        <v>-2.1886783880786798E-2</v>
      </c>
    </row>
    <row r="139" spans="2:15" x14ac:dyDescent="0.25">
      <c r="B139">
        <v>2</v>
      </c>
      <c r="C139">
        <v>10</v>
      </c>
      <c r="D139" s="1">
        <f t="shared" si="0"/>
        <v>-0.11066699999999996</v>
      </c>
      <c r="E139" s="1">
        <v>0</v>
      </c>
      <c r="F139" s="1">
        <f t="shared" si="1"/>
        <v>-0.65555479999999999</v>
      </c>
      <c r="G139" s="1">
        <f t="shared" si="2"/>
        <v>-0.11734099999999992</v>
      </c>
      <c r="J139">
        <v>2</v>
      </c>
      <c r="K139">
        <v>10</v>
      </c>
      <c r="L139" s="1">
        <v>0</v>
      </c>
      <c r="M139" s="1">
        <f t="shared" si="3"/>
        <v>-0.1525600835945663</v>
      </c>
      <c r="N139" s="1">
        <f t="shared" si="4"/>
        <v>-0.43575712143928036</v>
      </c>
      <c r="O139" s="1">
        <f t="shared" si="5"/>
        <v>-3.745854345554489E-2</v>
      </c>
    </row>
    <row r="140" spans="2:15" x14ac:dyDescent="0.25">
      <c r="B140" s="2" t="s">
        <v>13</v>
      </c>
      <c r="C140" s="2"/>
      <c r="D140" s="3">
        <f>MIN(D116:D139)</f>
        <v>-0.17754799999999998</v>
      </c>
      <c r="E140" s="3">
        <f t="shared" ref="E140:G140" si="6">MIN(E116:E139)</f>
        <v>0</v>
      </c>
      <c r="F140" s="3">
        <f t="shared" si="6"/>
        <v>-0.97653159999999994</v>
      </c>
      <c r="G140" s="3">
        <f t="shared" si="6"/>
        <v>-0.16010500000000005</v>
      </c>
      <c r="J140" s="2" t="s">
        <v>13</v>
      </c>
      <c r="K140" s="2"/>
      <c r="L140" s="3">
        <f>MIN(L116:L139)</f>
        <v>0</v>
      </c>
      <c r="M140" s="3">
        <f t="shared" ref="M140:O140" si="7">MIN(M116:M139)</f>
        <v>-0.46790752351097176</v>
      </c>
      <c r="N140" s="3">
        <f t="shared" si="7"/>
        <v>-0.4557789287174594</v>
      </c>
      <c r="O140" s="3">
        <f t="shared" si="7"/>
        <v>-0.33981872700013627</v>
      </c>
    </row>
    <row r="141" spans="2:15" x14ac:dyDescent="0.25">
      <c r="B141" s="2" t="s">
        <v>14</v>
      </c>
      <c r="C141" s="2"/>
      <c r="D141" s="3">
        <f>MAX(D116:D139)</f>
        <v>0.184836</v>
      </c>
      <c r="E141" s="3">
        <f t="shared" ref="E141:G141" si="8">MAX(E116:E139)</f>
        <v>0</v>
      </c>
      <c r="F141" s="3">
        <f t="shared" si="8"/>
        <v>-0.161352</v>
      </c>
      <c r="G141" s="3">
        <f t="shared" si="8"/>
        <v>1.8873999999999946E-2</v>
      </c>
      <c r="J141" s="2" t="s">
        <v>14</v>
      </c>
      <c r="K141" s="2"/>
      <c r="L141" s="3">
        <f>MAX(L116:L139)</f>
        <v>0</v>
      </c>
      <c r="M141" s="3">
        <f t="shared" ref="M141:O141" si="9">MAX(M116:M139)</f>
        <v>-3.7753850347553519E-2</v>
      </c>
      <c r="N141" s="3">
        <f t="shared" si="9"/>
        <v>-0.13301190313933942</v>
      </c>
      <c r="O141" s="3">
        <f t="shared" si="9"/>
        <v>-6.6500840488846746E-3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N28" workbookViewId="0">
      <selection activeCell="J27" sqref="J27"/>
    </sheetView>
  </sheetViews>
  <sheetFormatPr defaultRowHeight="16.5" x14ac:dyDescent="0.25"/>
  <cols>
    <col min="8" max="8" width="2" customWidth="1"/>
  </cols>
  <sheetData>
    <row r="1" spans="1:15" x14ac:dyDescent="0.25">
      <c r="A1" t="s">
        <v>17</v>
      </c>
      <c r="B1" t="s">
        <v>25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22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10491</v>
      </c>
      <c r="F4">
        <v>9750.43</v>
      </c>
      <c r="G4">
        <v>11893.7</v>
      </c>
      <c r="J4">
        <v>0.5</v>
      </c>
      <c r="K4">
        <v>3</v>
      </c>
      <c r="L4">
        <f>D4/D18</f>
        <v>0.70017264095225118</v>
      </c>
      <c r="M4">
        <f>E4/D18</f>
        <v>0.59578165462723187</v>
      </c>
      <c r="N4">
        <f>F4/D18</f>
        <v>0.55372484212439244</v>
      </c>
      <c r="O4">
        <f>G4/D18</f>
        <v>0.67544068874653584</v>
      </c>
    </row>
    <row r="5" spans="1:15" x14ac:dyDescent="0.25">
      <c r="B5">
        <v>1</v>
      </c>
      <c r="C5">
        <v>3</v>
      </c>
      <c r="D5">
        <v>17531.3</v>
      </c>
      <c r="E5">
        <v>10938</v>
      </c>
      <c r="F5">
        <v>9743.1</v>
      </c>
      <c r="G5">
        <v>13785.1</v>
      </c>
      <c r="J5">
        <v>1</v>
      </c>
      <c r="K5">
        <v>3</v>
      </c>
      <c r="L5">
        <f>D5/D18</f>
        <v>0.99559879151333419</v>
      </c>
      <c r="M5">
        <f>E5/D18</f>
        <v>0.62116668938258146</v>
      </c>
      <c r="N5">
        <f>F5/D18</f>
        <v>0.55330857298623415</v>
      </c>
      <c r="O5">
        <f>G5/D18</f>
        <v>0.7828528917359503</v>
      </c>
    </row>
    <row r="6" spans="1:15" x14ac:dyDescent="0.25">
      <c r="B6">
        <v>1.5</v>
      </c>
      <c r="C6">
        <v>3</v>
      </c>
      <c r="D6">
        <v>17608.8</v>
      </c>
      <c r="E6">
        <v>10454.6</v>
      </c>
      <c r="F6">
        <v>9622.41</v>
      </c>
      <c r="G6">
        <v>12956.6</v>
      </c>
      <c r="J6">
        <v>1.5</v>
      </c>
      <c r="K6">
        <v>3</v>
      </c>
      <c r="L6">
        <f>D6/D18</f>
        <v>1</v>
      </c>
      <c r="M6">
        <f>E6/D18</f>
        <v>0.59371450638317214</v>
      </c>
      <c r="N6">
        <f>F6/D18</f>
        <v>0.54645461360228975</v>
      </c>
      <c r="O6">
        <f>G6/D18</f>
        <v>0.73580255326882016</v>
      </c>
    </row>
    <row r="7" spans="1:15" x14ac:dyDescent="0.25">
      <c r="B7">
        <v>2</v>
      </c>
      <c r="C7">
        <v>3</v>
      </c>
      <c r="D7">
        <v>17608.8</v>
      </c>
      <c r="E7">
        <v>10230</v>
      </c>
      <c r="F7">
        <v>9597.6299999999992</v>
      </c>
      <c r="G7">
        <v>11916.8</v>
      </c>
      <c r="J7">
        <v>2</v>
      </c>
      <c r="K7">
        <v>3</v>
      </c>
      <c r="L7">
        <f>D7/D18</f>
        <v>1</v>
      </c>
      <c r="M7">
        <f>E7/D18</f>
        <v>0.58095952023988007</v>
      </c>
      <c r="N7">
        <f>F7/D18</f>
        <v>0.54504736268229514</v>
      </c>
      <c r="O7">
        <f>G7/D18</f>
        <v>0.67675253282449688</v>
      </c>
    </row>
    <row r="8" spans="1:15" x14ac:dyDescent="0.25">
      <c r="B8">
        <v>0.5</v>
      </c>
      <c r="C8">
        <v>4</v>
      </c>
      <c r="D8">
        <v>12314.9</v>
      </c>
      <c r="E8">
        <v>11002.3</v>
      </c>
      <c r="F8">
        <v>10012.5</v>
      </c>
      <c r="G8">
        <v>12031</v>
      </c>
      <c r="J8">
        <v>0.5</v>
      </c>
      <c r="K8">
        <v>4</v>
      </c>
      <c r="L8">
        <f>D8/D18</f>
        <v>0.69936054699922767</v>
      </c>
      <c r="M8">
        <f>E8/D18</f>
        <v>0.62481827268184087</v>
      </c>
      <c r="N8">
        <f>F8/D18</f>
        <v>0.5686077415837536</v>
      </c>
      <c r="O8">
        <f>G8/D18</f>
        <v>0.68323792649129989</v>
      </c>
    </row>
    <row r="9" spans="1:15" x14ac:dyDescent="0.25">
      <c r="B9">
        <v>1</v>
      </c>
      <c r="C9">
        <v>4</v>
      </c>
      <c r="D9">
        <v>17512</v>
      </c>
      <c r="E9">
        <v>11801.2</v>
      </c>
      <c r="F9">
        <v>10012.5</v>
      </c>
      <c r="G9">
        <v>14556.4</v>
      </c>
      <c r="J9">
        <v>1</v>
      </c>
      <c r="K9">
        <v>4</v>
      </c>
      <c r="L9">
        <f>D9/D18</f>
        <v>0.99450274862568722</v>
      </c>
      <c r="M9">
        <f>E9/D18</f>
        <v>0.6701876334559993</v>
      </c>
      <c r="N9">
        <f>F9/D18</f>
        <v>0.5686077415837536</v>
      </c>
      <c r="O9">
        <f>G9/D18</f>
        <v>0.82665485439098629</v>
      </c>
    </row>
    <row r="10" spans="1:15" x14ac:dyDescent="0.25">
      <c r="B10">
        <v>1.5</v>
      </c>
      <c r="C10">
        <v>4</v>
      </c>
      <c r="D10">
        <v>17608.8</v>
      </c>
      <c r="E10">
        <v>11388.3</v>
      </c>
      <c r="F10">
        <v>10037</v>
      </c>
      <c r="G10">
        <v>14974.9</v>
      </c>
      <c r="J10">
        <v>1.5</v>
      </c>
      <c r="K10">
        <v>4</v>
      </c>
      <c r="L10">
        <f>D10/D18</f>
        <v>1</v>
      </c>
      <c r="M10">
        <f>E10/D18</f>
        <v>0.64673913043478259</v>
      </c>
      <c r="N10">
        <f>F10/D18</f>
        <v>0.5699990913634092</v>
      </c>
      <c r="O10">
        <f>G10/D18</f>
        <v>0.85042138021898139</v>
      </c>
    </row>
    <row r="11" spans="1:15" x14ac:dyDescent="0.25">
      <c r="B11">
        <v>2</v>
      </c>
      <c r="C11">
        <v>4</v>
      </c>
      <c r="D11">
        <v>17608.8</v>
      </c>
      <c r="E11">
        <v>11324.4</v>
      </c>
      <c r="F11">
        <v>9979.89</v>
      </c>
      <c r="G11">
        <v>13427.8</v>
      </c>
      <c r="J11">
        <v>2</v>
      </c>
      <c r="K11">
        <v>4</v>
      </c>
      <c r="L11">
        <f>D11/D19</f>
        <v>1</v>
      </c>
      <c r="M11">
        <f>E11/D18</f>
        <v>0.64311026305029306</v>
      </c>
      <c r="N11">
        <f>F11/D18</f>
        <v>0.56675582663213842</v>
      </c>
      <c r="O11">
        <f>G11/D18</f>
        <v>0.76256190086774789</v>
      </c>
    </row>
    <row r="12" spans="1:15" x14ac:dyDescent="0.25">
      <c r="B12">
        <v>0.5</v>
      </c>
      <c r="C12">
        <v>5</v>
      </c>
      <c r="D12">
        <v>12288.5</v>
      </c>
      <c r="E12">
        <v>11368</v>
      </c>
      <c r="F12">
        <v>10182.5</v>
      </c>
      <c r="G12">
        <v>12171.4</v>
      </c>
      <c r="J12">
        <v>0.5</v>
      </c>
      <c r="K12">
        <v>5</v>
      </c>
      <c r="L12">
        <f>D12/D18</f>
        <v>0.6978612966244151</v>
      </c>
      <c r="M12">
        <f>E12/D18</f>
        <v>0.64558629776021081</v>
      </c>
      <c r="N12">
        <f>F12/D18</f>
        <v>0.57826200536095596</v>
      </c>
      <c r="O12">
        <f>G12/D18</f>
        <v>0.69121121257553042</v>
      </c>
    </row>
    <row r="13" spans="1:15" x14ac:dyDescent="0.25">
      <c r="B13">
        <v>1</v>
      </c>
      <c r="C13">
        <v>5</v>
      </c>
      <c r="D13">
        <v>17496.400000000001</v>
      </c>
      <c r="E13">
        <v>12620.3</v>
      </c>
      <c r="F13">
        <v>10168.299999999999</v>
      </c>
      <c r="G13">
        <v>15242.1</v>
      </c>
      <c r="J13">
        <v>1</v>
      </c>
      <c r="K13">
        <v>5</v>
      </c>
      <c r="L13">
        <f>D13/D18</f>
        <v>0.99361682794966166</v>
      </c>
      <c r="M13">
        <f>E13/D18</f>
        <v>0.71670414792603698</v>
      </c>
      <c r="N13">
        <f>F13/D18</f>
        <v>0.57745559038662486</v>
      </c>
      <c r="O13">
        <f>G13/D18</f>
        <v>0.86559561128526652</v>
      </c>
    </row>
    <row r="14" spans="1:15" x14ac:dyDescent="0.25">
      <c r="B14">
        <v>1.5</v>
      </c>
      <c r="C14">
        <v>5</v>
      </c>
      <c r="D14">
        <v>17608.8</v>
      </c>
      <c r="E14">
        <v>12481.6</v>
      </c>
      <c r="F14">
        <v>10173.4</v>
      </c>
      <c r="G14">
        <v>15984.6</v>
      </c>
      <c r="J14">
        <v>1.5</v>
      </c>
      <c r="K14">
        <v>5</v>
      </c>
      <c r="L14">
        <f>D14/D18</f>
        <v>1</v>
      </c>
      <c r="M14">
        <f>E14/D18</f>
        <v>0.70882740447957848</v>
      </c>
      <c r="N14">
        <f>F14/D18</f>
        <v>0.57774521829994097</v>
      </c>
      <c r="O14">
        <f>G14/D18</f>
        <v>0.90776202807687068</v>
      </c>
    </row>
    <row r="15" spans="1:15" x14ac:dyDescent="0.25">
      <c r="B15">
        <v>2</v>
      </c>
      <c r="C15">
        <v>5</v>
      </c>
      <c r="D15">
        <v>17608.8</v>
      </c>
      <c r="E15">
        <v>11873.5</v>
      </c>
      <c r="F15">
        <v>10142.1</v>
      </c>
      <c r="G15">
        <v>14681.8</v>
      </c>
      <c r="J15">
        <v>2</v>
      </c>
      <c r="K15">
        <v>5</v>
      </c>
      <c r="L15">
        <f>D15/D19</f>
        <v>1</v>
      </c>
      <c r="M15">
        <f>E15/D18</f>
        <v>0.67429353505065648</v>
      </c>
      <c r="N15">
        <f>F15/D18</f>
        <v>0.57596769796919722</v>
      </c>
      <c r="O15">
        <f>G15/D18</f>
        <v>0.83377629367134609</v>
      </c>
    </row>
    <row r="16" spans="1:15" x14ac:dyDescent="0.25">
      <c r="B16">
        <v>0.5</v>
      </c>
      <c r="C16">
        <v>6</v>
      </c>
      <c r="D16">
        <v>12264.8</v>
      </c>
      <c r="E16">
        <v>11484.6</v>
      </c>
      <c r="F16">
        <v>10223.700000000001</v>
      </c>
      <c r="G16">
        <v>12121.5</v>
      </c>
      <c r="J16">
        <v>0.5</v>
      </c>
      <c r="K16">
        <v>6</v>
      </c>
      <c r="L16">
        <f>D16/D18</f>
        <v>0.69651537867429925</v>
      </c>
      <c r="M16">
        <f>E16/D18</f>
        <v>0.65220798691563309</v>
      </c>
      <c r="N16">
        <f>F16/D18</f>
        <v>0.58060174458225444</v>
      </c>
      <c r="O16">
        <f>G16/D18</f>
        <v>0.68837740220798693</v>
      </c>
    </row>
    <row r="17" spans="1:15" x14ac:dyDescent="0.25">
      <c r="B17">
        <v>1</v>
      </c>
      <c r="C17">
        <v>6</v>
      </c>
      <c r="D17">
        <v>17464.3</v>
      </c>
      <c r="E17">
        <v>13271.4</v>
      </c>
      <c r="F17">
        <v>10221</v>
      </c>
      <c r="G17">
        <v>15532.9</v>
      </c>
      <c r="J17">
        <v>1</v>
      </c>
      <c r="K17">
        <v>6</v>
      </c>
      <c r="L17">
        <f>D17/D18</f>
        <v>0.99179387578937805</v>
      </c>
      <c r="M17">
        <f>E17/D18</f>
        <v>0.75367997819272181</v>
      </c>
      <c r="N17">
        <f>F17/D18</f>
        <v>0.5804484121575576</v>
      </c>
      <c r="O17">
        <f>G17/D18</f>
        <v>0.88211008132297486</v>
      </c>
    </row>
    <row r="18" spans="1:15" x14ac:dyDescent="0.25">
      <c r="B18">
        <v>1.5</v>
      </c>
      <c r="C18">
        <v>6</v>
      </c>
      <c r="D18">
        <v>17608.8</v>
      </c>
      <c r="E18">
        <v>13081.1</v>
      </c>
      <c r="F18">
        <v>10223.299999999999</v>
      </c>
      <c r="G18">
        <v>16624.5</v>
      </c>
      <c r="J18">
        <v>1.5</v>
      </c>
      <c r="K18">
        <v>6</v>
      </c>
      <c r="L18">
        <f>D18/D18</f>
        <v>1</v>
      </c>
      <c r="M18">
        <f>E18/D18</f>
        <v>0.74287288174094779</v>
      </c>
      <c r="N18">
        <f>F18/D18</f>
        <v>0.58057902866748445</v>
      </c>
      <c r="O18">
        <f>G18/D18</f>
        <v>0.94410181272999871</v>
      </c>
    </row>
    <row r="19" spans="1:15" x14ac:dyDescent="0.25">
      <c r="B19">
        <v>2</v>
      </c>
      <c r="C19">
        <v>6</v>
      </c>
      <c r="D19">
        <v>17608.8</v>
      </c>
      <c r="E19">
        <v>12340.6</v>
      </c>
      <c r="F19">
        <v>10216.6</v>
      </c>
      <c r="G19">
        <v>15662.7</v>
      </c>
      <c r="J19">
        <v>2</v>
      </c>
      <c r="K19">
        <v>6</v>
      </c>
      <c r="L19">
        <f>D19/D18</f>
        <v>1</v>
      </c>
      <c r="M19">
        <f>E19/D18</f>
        <v>0.70082004452319302</v>
      </c>
      <c r="N19">
        <f>F19/D18</f>
        <v>0.58019853709508884</v>
      </c>
      <c r="O19">
        <f>G19/D18</f>
        <v>0.88948139566580353</v>
      </c>
    </row>
    <row r="20" spans="1:15" x14ac:dyDescent="0.25">
      <c r="B20">
        <v>0.5</v>
      </c>
      <c r="C20">
        <v>8</v>
      </c>
      <c r="D20">
        <v>12251.2</v>
      </c>
      <c r="E20">
        <v>11586.4</v>
      </c>
      <c r="F20">
        <v>10256.9</v>
      </c>
      <c r="G20">
        <v>12075</v>
      </c>
      <c r="J20">
        <v>0.5</v>
      </c>
      <c r="K20">
        <v>8</v>
      </c>
      <c r="L20">
        <f>D20/D18</f>
        <v>0.69574303757212308</v>
      </c>
      <c r="M20">
        <f>E20/D18</f>
        <v>0.65798918722456956</v>
      </c>
      <c r="N20">
        <f>F20/D18</f>
        <v>0.58248716550815505</v>
      </c>
      <c r="O20">
        <f>G20/D18</f>
        <v>0.68573667711598751</v>
      </c>
    </row>
    <row r="21" spans="1:15" x14ac:dyDescent="0.25">
      <c r="B21">
        <v>1</v>
      </c>
      <c r="C21">
        <v>8</v>
      </c>
      <c r="D21">
        <v>17433.400000000001</v>
      </c>
      <c r="E21">
        <v>14385.7</v>
      </c>
      <c r="F21">
        <v>10252.1</v>
      </c>
      <c r="G21">
        <v>15740.9</v>
      </c>
      <c r="J21">
        <v>1</v>
      </c>
      <c r="K21">
        <v>8</v>
      </c>
      <c r="L21">
        <f>D21/D18</f>
        <v>0.9900390713734043</v>
      </c>
      <c r="M21">
        <f>E21/D18</f>
        <v>0.81696083776293682</v>
      </c>
      <c r="N21">
        <f>F21/D18</f>
        <v>0.58221457453091641</v>
      </c>
      <c r="O21">
        <f>G21/D18</f>
        <v>0.89392235700331657</v>
      </c>
    </row>
    <row r="22" spans="1:15" x14ac:dyDescent="0.25">
      <c r="B22">
        <v>1.5</v>
      </c>
      <c r="C22">
        <v>8</v>
      </c>
      <c r="D22">
        <v>17608.8</v>
      </c>
      <c r="E22">
        <v>14024</v>
      </c>
      <c r="F22">
        <v>10244.700000000001</v>
      </c>
      <c r="G22">
        <v>17102.2</v>
      </c>
      <c r="J22">
        <v>1.5</v>
      </c>
      <c r="K22">
        <v>8</v>
      </c>
      <c r="L22">
        <f>D22/D18</f>
        <v>1</v>
      </c>
      <c r="M22">
        <f>E22/D18</f>
        <v>0.79641997183226576</v>
      </c>
      <c r="N22">
        <f>F22/D18</f>
        <v>0.58179433010767345</v>
      </c>
      <c r="O22">
        <f>G22/D18</f>
        <v>0.97123029394393723</v>
      </c>
    </row>
    <row r="23" spans="1:15" x14ac:dyDescent="0.25">
      <c r="B23">
        <v>2</v>
      </c>
      <c r="C23">
        <v>8</v>
      </c>
      <c r="D23">
        <v>17608.8</v>
      </c>
      <c r="E23">
        <v>13231.3</v>
      </c>
      <c r="F23">
        <v>10246.700000000001</v>
      </c>
      <c r="G23">
        <v>16569.2</v>
      </c>
      <c r="J23">
        <v>2</v>
      </c>
      <c r="K23">
        <v>8</v>
      </c>
      <c r="L23">
        <f>D23/D18</f>
        <v>1</v>
      </c>
      <c r="M23">
        <f>E23/D18</f>
        <v>0.75140270773704054</v>
      </c>
      <c r="N23">
        <f>F23/D18</f>
        <v>0.58190790968152295</v>
      </c>
      <c r="O23">
        <f>G23/D18</f>
        <v>0.94096133751306177</v>
      </c>
    </row>
    <row r="24" spans="1:15" x14ac:dyDescent="0.25">
      <c r="B24">
        <v>0.5</v>
      </c>
      <c r="C24">
        <v>10</v>
      </c>
      <c r="D24">
        <v>12238.2</v>
      </c>
      <c r="E24">
        <v>11565.1</v>
      </c>
      <c r="F24">
        <v>10256.200000000001</v>
      </c>
      <c r="G24">
        <v>12026.4</v>
      </c>
      <c r="J24">
        <v>0.5</v>
      </c>
      <c r="K24">
        <v>10</v>
      </c>
      <c r="L24">
        <f>D24/D18</f>
        <v>0.69500477034210173</v>
      </c>
      <c r="M24">
        <f>E24/D18</f>
        <v>0.65677956476307309</v>
      </c>
      <c r="N24">
        <f>F24/D18</f>
        <v>0.58244741265730782</v>
      </c>
      <c r="O24">
        <f>G24/D18</f>
        <v>0.68297669347144607</v>
      </c>
    </row>
    <row r="25" spans="1:15" x14ac:dyDescent="0.25">
      <c r="B25">
        <v>1</v>
      </c>
      <c r="C25">
        <v>10</v>
      </c>
      <c r="D25">
        <v>17402</v>
      </c>
      <c r="E25">
        <v>14959.6</v>
      </c>
      <c r="F25">
        <v>10254.200000000001</v>
      </c>
      <c r="G25">
        <v>15716.5</v>
      </c>
      <c r="J25">
        <v>1</v>
      </c>
      <c r="K25">
        <v>10</v>
      </c>
      <c r="L25">
        <f>D25/D18</f>
        <v>0.98825587206396803</v>
      </c>
      <c r="M25">
        <f>E25/D18</f>
        <v>0.8495524964790333</v>
      </c>
      <c r="N25">
        <f>F25/D18</f>
        <v>0.58233383308345832</v>
      </c>
      <c r="O25">
        <f>G25/D18</f>
        <v>0.89253668620235338</v>
      </c>
    </row>
    <row r="26" spans="1:15" x14ac:dyDescent="0.25">
      <c r="B26">
        <v>1.5</v>
      </c>
      <c r="C26">
        <v>10</v>
      </c>
      <c r="D26">
        <v>17608.8</v>
      </c>
      <c r="E26">
        <v>15282.8</v>
      </c>
      <c r="F26">
        <v>10255.700000000001</v>
      </c>
      <c r="G26">
        <v>17271.400000000001</v>
      </c>
      <c r="J26">
        <v>1.5</v>
      </c>
      <c r="K26">
        <v>10</v>
      </c>
      <c r="L26">
        <f>D26/D18</f>
        <v>1</v>
      </c>
      <c r="M26">
        <f>E26/D18</f>
        <v>0.86790695561310249</v>
      </c>
      <c r="N26">
        <f>F26/D18</f>
        <v>0.58241901776384541</v>
      </c>
      <c r="O26">
        <f>G26/D18</f>
        <v>0.98083912589159983</v>
      </c>
    </row>
    <row r="27" spans="1:15" x14ac:dyDescent="0.25">
      <c r="B27">
        <v>2</v>
      </c>
      <c r="C27">
        <v>10</v>
      </c>
      <c r="D27">
        <v>17608.8</v>
      </c>
      <c r="E27">
        <v>14064.7</v>
      </c>
      <c r="F27">
        <v>10252.5</v>
      </c>
      <c r="G27">
        <v>17166.2</v>
      </c>
      <c r="J27">
        <v>2</v>
      </c>
      <c r="K27">
        <v>10</v>
      </c>
      <c r="L27">
        <f>D27/D18</f>
        <v>1</v>
      </c>
      <c r="M27">
        <f>E27/D18</f>
        <v>0.79873131616010185</v>
      </c>
      <c r="N27">
        <f>F27/D18</f>
        <v>0.58223729044568628</v>
      </c>
      <c r="O27">
        <f>G27/D18</f>
        <v>0.97486484030711928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22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0.99935799999999997</v>
      </c>
      <c r="F30">
        <v>0.69499100000000003</v>
      </c>
      <c r="G30">
        <v>0.96521599999999996</v>
      </c>
    </row>
    <row r="31" spans="1:15" x14ac:dyDescent="0.25">
      <c r="B31">
        <v>1</v>
      </c>
      <c r="C31">
        <v>3</v>
      </c>
      <c r="D31">
        <v>1</v>
      </c>
      <c r="E31">
        <v>0.96938999999999997</v>
      </c>
      <c r="F31">
        <v>0.67270099999999999</v>
      </c>
      <c r="G31">
        <v>0.86744699999999997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0.87581200000000003</v>
      </c>
      <c r="F32">
        <v>0.64589099999999999</v>
      </c>
      <c r="G32">
        <v>0.75292800000000004</v>
      </c>
    </row>
    <row r="33" spans="2:7" x14ac:dyDescent="0.25">
      <c r="B33">
        <v>2</v>
      </c>
      <c r="C33">
        <v>3</v>
      </c>
      <c r="D33">
        <v>0.37945299999999998</v>
      </c>
      <c r="E33">
        <v>0.782945</v>
      </c>
      <c r="F33">
        <v>0.68442599999999998</v>
      </c>
      <c r="G33">
        <v>0.69831699999999997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0.53477600000000003</v>
      </c>
      <c r="G34">
        <v>0.96146500000000001</v>
      </c>
    </row>
    <row r="35" spans="2:7" x14ac:dyDescent="0.25">
      <c r="B35">
        <v>1</v>
      </c>
      <c r="C35">
        <v>4</v>
      </c>
      <c r="D35">
        <v>1</v>
      </c>
      <c r="E35">
        <v>0.96884199999999998</v>
      </c>
      <c r="F35">
        <v>0.55617799999999995</v>
      </c>
      <c r="G35">
        <v>0.84441500000000003</v>
      </c>
    </row>
    <row r="36" spans="2:7" x14ac:dyDescent="0.25">
      <c r="B36">
        <v>1.5</v>
      </c>
      <c r="C36">
        <v>4</v>
      </c>
      <c r="D36">
        <v>0.61467000000000005</v>
      </c>
      <c r="E36">
        <v>0.85782700000000001</v>
      </c>
      <c r="F36">
        <v>0.49018899999999999</v>
      </c>
      <c r="G36">
        <v>0.68800700000000004</v>
      </c>
    </row>
    <row r="37" spans="2:7" x14ac:dyDescent="0.25">
      <c r="B37">
        <v>2</v>
      </c>
      <c r="C37">
        <v>4</v>
      </c>
      <c r="D37">
        <v>0.468501</v>
      </c>
      <c r="E37">
        <v>0.72787999999999997</v>
      </c>
      <c r="F37">
        <v>0.52196900000000002</v>
      </c>
      <c r="G37">
        <v>0.62729599999999996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0.33121299999999998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0.97309199999999996</v>
      </c>
      <c r="F39">
        <v>0.369342</v>
      </c>
      <c r="G39">
        <v>0.84241500000000002</v>
      </c>
    </row>
    <row r="40" spans="2:7" x14ac:dyDescent="0.25">
      <c r="B40">
        <v>1.5</v>
      </c>
      <c r="C40">
        <v>5</v>
      </c>
      <c r="D40">
        <v>0.63449800000000001</v>
      </c>
      <c r="E40">
        <v>0.82080299999999995</v>
      </c>
      <c r="F40">
        <v>0.34613899999999997</v>
      </c>
      <c r="G40">
        <v>0.65236700000000003</v>
      </c>
    </row>
    <row r="41" spans="2:7" x14ac:dyDescent="0.25">
      <c r="B41">
        <v>2</v>
      </c>
      <c r="C41">
        <v>5</v>
      </c>
      <c r="D41">
        <v>0.49562</v>
      </c>
      <c r="E41">
        <v>0.68844799999999995</v>
      </c>
      <c r="F41">
        <v>0.39001599999999997</v>
      </c>
      <c r="G41">
        <v>0.59312900000000002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0.218392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0.96972000000000003</v>
      </c>
      <c r="F43">
        <v>0.25292999999999999</v>
      </c>
      <c r="G43">
        <v>0.83721299999999998</v>
      </c>
    </row>
    <row r="44" spans="2:7" x14ac:dyDescent="0.25">
      <c r="B44">
        <v>1.5</v>
      </c>
      <c r="C44">
        <v>6</v>
      </c>
      <c r="D44">
        <v>0.66220800000000002</v>
      </c>
      <c r="E44">
        <v>0.79970200000000002</v>
      </c>
      <c r="F44">
        <v>0.22767000000000001</v>
      </c>
      <c r="G44">
        <v>0.65884299999999996</v>
      </c>
    </row>
    <row r="45" spans="2:7" x14ac:dyDescent="0.25">
      <c r="B45">
        <v>2</v>
      </c>
      <c r="C45">
        <v>6</v>
      </c>
      <c r="D45">
        <v>0.51149199999999995</v>
      </c>
      <c r="E45">
        <v>0.67883300000000002</v>
      </c>
      <c r="F45">
        <v>0.25145400000000001</v>
      </c>
      <c r="G45">
        <v>0.56523699999999999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0.134239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0.98107999999999995</v>
      </c>
      <c r="F47">
        <v>0.137213</v>
      </c>
      <c r="G47">
        <v>0.83692500000000003</v>
      </c>
    </row>
    <row r="48" spans="2:7" x14ac:dyDescent="0.25">
      <c r="B48">
        <v>1.5</v>
      </c>
      <c r="C48">
        <v>8</v>
      </c>
      <c r="D48">
        <v>0.67926399999999998</v>
      </c>
      <c r="E48">
        <v>0.79898100000000005</v>
      </c>
      <c r="F48">
        <v>0.138844</v>
      </c>
      <c r="G48">
        <v>0.67655500000000002</v>
      </c>
    </row>
    <row r="49" spans="2:7" x14ac:dyDescent="0.25">
      <c r="B49">
        <v>2</v>
      </c>
      <c r="C49">
        <v>8</v>
      </c>
      <c r="D49">
        <v>0.549404</v>
      </c>
      <c r="E49">
        <v>0.63230699999999995</v>
      </c>
      <c r="F49">
        <v>0.143456</v>
      </c>
      <c r="G49">
        <v>0.57193700000000003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7.7745300000000003E-2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0.98843199999999998</v>
      </c>
      <c r="F51">
        <v>8.0865000000000006E-2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0.78930400000000001</v>
      </c>
      <c r="F52">
        <v>7.3786699999999997E-2</v>
      </c>
      <c r="G52">
        <v>0.69074999999999998</v>
      </c>
    </row>
    <row r="53" spans="2:7" x14ac:dyDescent="0.25">
      <c r="B53">
        <v>2</v>
      </c>
      <c r="C53">
        <v>10</v>
      </c>
      <c r="D53">
        <v>0.57344200000000001</v>
      </c>
      <c r="E53">
        <v>0.60356100000000001</v>
      </c>
      <c r="F53">
        <v>7.5971700000000003E-2</v>
      </c>
      <c r="G53">
        <v>0.58974400000000005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0">(D30-E30)</f>
        <v>6.4200000000003143E-4</v>
      </c>
      <c r="E116" s="1">
        <v>0</v>
      </c>
      <c r="F116" s="1">
        <f t="shared" ref="F116:F139" si="1">F30-E30</f>
        <v>-0.30436699999999994</v>
      </c>
      <c r="G116" s="1">
        <f t="shared" ref="G116:G139" si="2">G30-E30</f>
        <v>-3.4142000000000006E-2</v>
      </c>
      <c r="J116">
        <v>0.5</v>
      </c>
      <c r="K116">
        <v>3</v>
      </c>
      <c r="L116" s="1">
        <v>0</v>
      </c>
      <c r="M116" s="1">
        <f>M4-L4</f>
        <v>-0.10439098632501931</v>
      </c>
      <c r="N116" s="1">
        <f>N4-L4</f>
        <v>-0.14644779882785874</v>
      </c>
      <c r="O116" s="1">
        <f>O4-L4</f>
        <v>-2.4731952205715335E-2</v>
      </c>
    </row>
    <row r="117" spans="1:15" x14ac:dyDescent="0.25">
      <c r="B117">
        <v>1</v>
      </c>
      <c r="C117">
        <v>3</v>
      </c>
      <c r="D117" s="1">
        <f t="shared" si="0"/>
        <v>3.0610000000000026E-2</v>
      </c>
      <c r="E117" s="1">
        <v>0</v>
      </c>
      <c r="F117" s="1">
        <f t="shared" si="1"/>
        <v>-0.29668899999999998</v>
      </c>
      <c r="G117" s="1">
        <f t="shared" si="2"/>
        <v>-0.10194300000000001</v>
      </c>
      <c r="J117">
        <v>1</v>
      </c>
      <c r="K117">
        <v>3</v>
      </c>
      <c r="L117" s="1">
        <v>0</v>
      </c>
      <c r="M117" s="1">
        <f t="shared" ref="M117:M139" si="3">M5-L5</f>
        <v>-0.37443210213075273</v>
      </c>
      <c r="N117" s="1">
        <f t="shared" ref="N117:N139" si="4">N5-L5</f>
        <v>-0.44229021852710004</v>
      </c>
      <c r="O117" s="1">
        <f t="shared" ref="O117:O139" si="5">O5-L5</f>
        <v>-0.2127458997773839</v>
      </c>
    </row>
    <row r="118" spans="1:15" x14ac:dyDescent="0.25">
      <c r="B118">
        <v>1.5</v>
      </c>
      <c r="C118">
        <v>3</v>
      </c>
      <c r="D118" s="1">
        <f t="shared" si="0"/>
        <v>-0.30359999999999998</v>
      </c>
      <c r="E118" s="1">
        <v>0</v>
      </c>
      <c r="F118" s="1">
        <f t="shared" si="1"/>
        <v>-0.22992100000000004</v>
      </c>
      <c r="G118" s="1">
        <f t="shared" si="2"/>
        <v>-0.12288399999999999</v>
      </c>
      <c r="J118">
        <v>1.5</v>
      </c>
      <c r="K118">
        <v>3</v>
      </c>
      <c r="L118" s="1">
        <v>0</v>
      </c>
      <c r="M118" s="1">
        <f t="shared" si="3"/>
        <v>-0.40628549361682786</v>
      </c>
      <c r="N118" s="1">
        <f t="shared" si="4"/>
        <v>-0.45354538639771025</v>
      </c>
      <c r="O118" s="1">
        <f t="shared" si="5"/>
        <v>-0.26419744673117984</v>
      </c>
    </row>
    <row r="119" spans="1:15" x14ac:dyDescent="0.25">
      <c r="B119">
        <v>2</v>
      </c>
      <c r="C119">
        <v>3</v>
      </c>
      <c r="D119" s="1">
        <f t="shared" si="0"/>
        <v>-0.40349200000000002</v>
      </c>
      <c r="E119" s="1">
        <v>0</v>
      </c>
      <c r="F119" s="1">
        <f t="shared" si="1"/>
        <v>-9.8519000000000023E-2</v>
      </c>
      <c r="G119" s="1">
        <f t="shared" si="2"/>
        <v>-8.4628000000000037E-2</v>
      </c>
      <c r="J119">
        <v>2</v>
      </c>
      <c r="K119">
        <v>3</v>
      </c>
      <c r="L119" s="1">
        <v>0</v>
      </c>
      <c r="M119" s="1">
        <f t="shared" si="3"/>
        <v>-0.41904047976011993</v>
      </c>
      <c r="N119" s="1">
        <f t="shared" si="4"/>
        <v>-0.45495263731770486</v>
      </c>
      <c r="O119" s="1">
        <f t="shared" si="5"/>
        <v>-0.32324746717550312</v>
      </c>
    </row>
    <row r="120" spans="1:15" x14ac:dyDescent="0.25">
      <c r="B120">
        <v>0.5</v>
      </c>
      <c r="C120">
        <v>4</v>
      </c>
      <c r="D120" s="1">
        <f t="shared" si="0"/>
        <v>0</v>
      </c>
      <c r="E120" s="1">
        <v>0</v>
      </c>
      <c r="F120" s="1">
        <f t="shared" si="1"/>
        <v>-0.46522399999999997</v>
      </c>
      <c r="G120" s="1">
        <f t="shared" si="2"/>
        <v>-3.8534999999999986E-2</v>
      </c>
      <c r="J120">
        <v>0.5</v>
      </c>
      <c r="K120">
        <v>4</v>
      </c>
      <c r="L120" s="1">
        <v>0</v>
      </c>
      <c r="M120" s="1">
        <f t="shared" si="3"/>
        <v>-7.4542274317386803E-2</v>
      </c>
      <c r="N120" s="1">
        <f t="shared" si="4"/>
        <v>-0.13075280541547407</v>
      </c>
      <c r="O120" s="1">
        <f t="shared" si="5"/>
        <v>-1.6122620507927787E-2</v>
      </c>
    </row>
    <row r="121" spans="1:15" x14ac:dyDescent="0.25">
      <c r="B121">
        <v>1</v>
      </c>
      <c r="C121">
        <v>4</v>
      </c>
      <c r="D121" s="1">
        <f t="shared" si="0"/>
        <v>3.1158000000000019E-2</v>
      </c>
      <c r="E121" s="1">
        <v>0</v>
      </c>
      <c r="F121" s="1">
        <f t="shared" si="1"/>
        <v>-0.41266400000000003</v>
      </c>
      <c r="G121" s="1">
        <f t="shared" si="2"/>
        <v>-0.12442699999999995</v>
      </c>
      <c r="J121">
        <v>1</v>
      </c>
      <c r="K121">
        <v>4</v>
      </c>
      <c r="L121" s="1">
        <v>0</v>
      </c>
      <c r="M121" s="1">
        <f t="shared" si="3"/>
        <v>-0.32431511516968792</v>
      </c>
      <c r="N121" s="1">
        <f t="shared" si="4"/>
        <v>-0.42589500704193362</v>
      </c>
      <c r="O121" s="1">
        <f t="shared" si="5"/>
        <v>-0.16784789423470092</v>
      </c>
    </row>
    <row r="122" spans="1:15" x14ac:dyDescent="0.25">
      <c r="B122">
        <v>1.5</v>
      </c>
      <c r="C122">
        <v>4</v>
      </c>
      <c r="D122" s="1">
        <f t="shared" si="0"/>
        <v>-0.24315699999999996</v>
      </c>
      <c r="E122" s="1">
        <v>0</v>
      </c>
      <c r="F122" s="1">
        <f t="shared" si="1"/>
        <v>-0.36763800000000002</v>
      </c>
      <c r="G122" s="1">
        <f t="shared" si="2"/>
        <v>-0.16981999999999997</v>
      </c>
      <c r="J122">
        <v>1.5</v>
      </c>
      <c r="K122">
        <v>4</v>
      </c>
      <c r="L122" s="1">
        <v>0</v>
      </c>
      <c r="M122" s="1">
        <f t="shared" si="3"/>
        <v>-0.35326086956521741</v>
      </c>
      <c r="N122" s="1">
        <f t="shared" si="4"/>
        <v>-0.4300009086365908</v>
      </c>
      <c r="O122" s="1">
        <f t="shared" si="5"/>
        <v>-0.14957861978101861</v>
      </c>
    </row>
    <row r="123" spans="1:15" x14ac:dyDescent="0.25">
      <c r="B123">
        <v>2</v>
      </c>
      <c r="C123">
        <v>4</v>
      </c>
      <c r="D123" s="1">
        <f t="shared" si="0"/>
        <v>-0.25937899999999997</v>
      </c>
      <c r="E123" s="1">
        <v>0</v>
      </c>
      <c r="F123" s="1">
        <f t="shared" si="1"/>
        <v>-0.20591099999999996</v>
      </c>
      <c r="G123" s="1">
        <f t="shared" si="2"/>
        <v>-0.10058400000000001</v>
      </c>
      <c r="J123">
        <v>2</v>
      </c>
      <c r="K123">
        <v>4</v>
      </c>
      <c r="L123" s="1">
        <v>0</v>
      </c>
      <c r="M123" s="1">
        <f t="shared" si="3"/>
        <v>-0.35688973694970694</v>
      </c>
      <c r="N123" s="1">
        <f t="shared" si="4"/>
        <v>-0.43324417336786158</v>
      </c>
      <c r="O123" s="1">
        <f t="shared" si="5"/>
        <v>-0.23743809913225211</v>
      </c>
    </row>
    <row r="124" spans="1:15" x14ac:dyDescent="0.25">
      <c r="B124">
        <v>0.5</v>
      </c>
      <c r="C124">
        <v>5</v>
      </c>
      <c r="D124" s="1">
        <f t="shared" si="0"/>
        <v>0</v>
      </c>
      <c r="E124" s="1">
        <v>0</v>
      </c>
      <c r="F124" s="1">
        <f t="shared" si="1"/>
        <v>-0.66878700000000002</v>
      </c>
      <c r="G124" s="1">
        <f t="shared" si="2"/>
        <v>-3.8185000000000024E-2</v>
      </c>
      <c r="J124">
        <v>0.5</v>
      </c>
      <c r="K124">
        <v>5</v>
      </c>
      <c r="L124" s="1">
        <v>0</v>
      </c>
      <c r="M124" s="1">
        <f t="shared" si="3"/>
        <v>-5.2274998864204281E-2</v>
      </c>
      <c r="N124" s="1">
        <f t="shared" si="4"/>
        <v>-0.11959929126345914</v>
      </c>
      <c r="O124" s="1">
        <f t="shared" si="5"/>
        <v>-6.6500840488846746E-3</v>
      </c>
    </row>
    <row r="125" spans="1:15" x14ac:dyDescent="0.25">
      <c r="B125">
        <v>1</v>
      </c>
      <c r="C125">
        <v>5</v>
      </c>
      <c r="D125" s="1">
        <f t="shared" si="0"/>
        <v>2.6908000000000043E-2</v>
      </c>
      <c r="E125" s="1">
        <v>0</v>
      </c>
      <c r="F125" s="1">
        <f t="shared" si="1"/>
        <v>-0.60375000000000001</v>
      </c>
      <c r="G125" s="1">
        <f t="shared" si="2"/>
        <v>-0.13067699999999993</v>
      </c>
      <c r="J125">
        <v>1</v>
      </c>
      <c r="K125">
        <v>5</v>
      </c>
      <c r="L125" s="1">
        <v>0</v>
      </c>
      <c r="M125" s="1">
        <f t="shared" si="3"/>
        <v>-0.27691268002362468</v>
      </c>
      <c r="N125" s="1">
        <f t="shared" si="4"/>
        <v>-0.4161612375630368</v>
      </c>
      <c r="O125" s="1">
        <f t="shared" si="5"/>
        <v>-0.12802121666439514</v>
      </c>
    </row>
    <row r="126" spans="1:15" x14ac:dyDescent="0.25">
      <c r="B126">
        <v>1.5</v>
      </c>
      <c r="C126">
        <v>5</v>
      </c>
      <c r="D126" s="1">
        <f t="shared" si="0"/>
        <v>-0.18630499999999994</v>
      </c>
      <c r="E126" s="1">
        <v>0</v>
      </c>
      <c r="F126" s="1">
        <f t="shared" si="1"/>
        <v>-0.47466399999999997</v>
      </c>
      <c r="G126" s="1">
        <f t="shared" si="2"/>
        <v>-0.16843599999999992</v>
      </c>
      <c r="J126">
        <v>1.5</v>
      </c>
      <c r="K126">
        <v>5</v>
      </c>
      <c r="L126" s="1">
        <v>0</v>
      </c>
      <c r="M126" s="1">
        <f t="shared" si="3"/>
        <v>-0.29117259552042152</v>
      </c>
      <c r="N126" s="1">
        <f t="shared" si="4"/>
        <v>-0.42225478170005903</v>
      </c>
      <c r="O126" s="1">
        <f t="shared" si="5"/>
        <v>-9.2237971923129325E-2</v>
      </c>
    </row>
    <row r="127" spans="1:15" x14ac:dyDescent="0.25">
      <c r="B127">
        <v>2</v>
      </c>
      <c r="C127">
        <v>5</v>
      </c>
      <c r="D127" s="1">
        <f t="shared" si="0"/>
        <v>-0.19282799999999994</v>
      </c>
      <c r="E127" s="1">
        <v>0</v>
      </c>
      <c r="F127" s="1">
        <f t="shared" si="1"/>
        <v>-0.29843199999999998</v>
      </c>
      <c r="G127" s="1">
        <f t="shared" si="2"/>
        <v>-9.5318999999999932E-2</v>
      </c>
      <c r="J127">
        <v>2</v>
      </c>
      <c r="K127">
        <v>5</v>
      </c>
      <c r="L127" s="1">
        <v>0</v>
      </c>
      <c r="M127" s="1">
        <f t="shared" si="3"/>
        <v>-0.32570646494934352</v>
      </c>
      <c r="N127" s="1">
        <f t="shared" si="4"/>
        <v>-0.42403230203080278</v>
      </c>
      <c r="O127" s="1">
        <f t="shared" si="5"/>
        <v>-0.16622370632865391</v>
      </c>
    </row>
    <row r="128" spans="1:15" x14ac:dyDescent="0.25">
      <c r="B128">
        <v>0.5</v>
      </c>
      <c r="C128">
        <v>6</v>
      </c>
      <c r="D128" s="1">
        <f t="shared" si="0"/>
        <v>0</v>
      </c>
      <c r="E128" s="1">
        <v>0</v>
      </c>
      <c r="F128" s="1">
        <f t="shared" si="1"/>
        <v>-0.78160799999999997</v>
      </c>
      <c r="G128" s="1">
        <f t="shared" si="2"/>
        <v>-4.5063999999999993E-2</v>
      </c>
      <c r="J128">
        <v>0.5</v>
      </c>
      <c r="K128">
        <v>6</v>
      </c>
      <c r="L128" s="1">
        <v>0</v>
      </c>
      <c r="M128" s="1">
        <f t="shared" si="3"/>
        <v>-4.4307391758666159E-2</v>
      </c>
      <c r="N128" s="1">
        <f t="shared" si="4"/>
        <v>-0.1159136340920448</v>
      </c>
      <c r="O128" s="1">
        <f t="shared" si="5"/>
        <v>-8.1379764663123133E-3</v>
      </c>
    </row>
    <row r="129" spans="2:15" x14ac:dyDescent="0.25">
      <c r="B129">
        <v>1</v>
      </c>
      <c r="C129">
        <v>6</v>
      </c>
      <c r="D129" s="1">
        <f t="shared" si="0"/>
        <v>3.0279999999999974E-2</v>
      </c>
      <c r="E129" s="1">
        <v>0</v>
      </c>
      <c r="F129" s="1">
        <f t="shared" si="1"/>
        <v>-0.71679000000000004</v>
      </c>
      <c r="G129" s="1">
        <f t="shared" si="2"/>
        <v>-0.13250700000000004</v>
      </c>
      <c r="J129">
        <v>1</v>
      </c>
      <c r="K129">
        <v>6</v>
      </c>
      <c r="L129" s="1">
        <v>0</v>
      </c>
      <c r="M129" s="1">
        <f t="shared" si="3"/>
        <v>-0.23811389759665624</v>
      </c>
      <c r="N129" s="1">
        <f t="shared" si="4"/>
        <v>-0.41134546363182045</v>
      </c>
      <c r="O129" s="1">
        <f t="shared" si="5"/>
        <v>-0.10968379446640319</v>
      </c>
    </row>
    <row r="130" spans="2:15" x14ac:dyDescent="0.25">
      <c r="B130">
        <v>1.5</v>
      </c>
      <c r="C130">
        <v>6</v>
      </c>
      <c r="D130" s="1">
        <f t="shared" si="0"/>
        <v>-0.13749400000000001</v>
      </c>
      <c r="E130" s="1">
        <v>0</v>
      </c>
      <c r="F130" s="1">
        <f t="shared" si="1"/>
        <v>-0.57203199999999998</v>
      </c>
      <c r="G130" s="1">
        <f t="shared" si="2"/>
        <v>-0.14085900000000007</v>
      </c>
      <c r="J130">
        <v>1.5</v>
      </c>
      <c r="K130">
        <v>6</v>
      </c>
      <c r="L130" s="1">
        <v>0</v>
      </c>
      <c r="M130" s="1">
        <f t="shared" si="3"/>
        <v>-0.25712711825905221</v>
      </c>
      <c r="N130" s="1">
        <f t="shared" si="4"/>
        <v>-0.41942097133251555</v>
      </c>
      <c r="O130" s="1">
        <f t="shared" si="5"/>
        <v>-5.5898187270001287E-2</v>
      </c>
    </row>
    <row r="131" spans="2:15" x14ac:dyDescent="0.25">
      <c r="B131">
        <v>2</v>
      </c>
      <c r="C131">
        <v>6</v>
      </c>
      <c r="D131" s="1">
        <f t="shared" si="0"/>
        <v>-0.16734100000000007</v>
      </c>
      <c r="E131" s="1">
        <v>0</v>
      </c>
      <c r="F131" s="1">
        <f t="shared" si="1"/>
        <v>-0.42737900000000001</v>
      </c>
      <c r="G131" s="1">
        <f t="shared" si="2"/>
        <v>-0.11359600000000003</v>
      </c>
      <c r="J131">
        <v>2</v>
      </c>
      <c r="K131">
        <v>6</v>
      </c>
      <c r="L131" s="1">
        <v>0</v>
      </c>
      <c r="M131" s="1">
        <f t="shared" si="3"/>
        <v>-0.29917995547680698</v>
      </c>
      <c r="N131" s="1">
        <f t="shared" si="4"/>
        <v>-0.41980146290491116</v>
      </c>
      <c r="O131" s="1">
        <f t="shared" si="5"/>
        <v>-0.11051860433419647</v>
      </c>
    </row>
    <row r="132" spans="2:15" x14ac:dyDescent="0.25">
      <c r="B132">
        <v>0.5</v>
      </c>
      <c r="C132">
        <v>8</v>
      </c>
      <c r="D132" s="1">
        <f t="shared" si="0"/>
        <v>0</v>
      </c>
      <c r="E132" s="1">
        <v>0</v>
      </c>
      <c r="F132" s="1">
        <f t="shared" si="1"/>
        <v>-0.865761</v>
      </c>
      <c r="G132" s="1">
        <f t="shared" si="2"/>
        <v>-5.766300000000002E-2</v>
      </c>
      <c r="J132">
        <v>0.5</v>
      </c>
      <c r="K132">
        <v>8</v>
      </c>
      <c r="L132" s="1">
        <v>0</v>
      </c>
      <c r="M132" s="1">
        <f t="shared" si="3"/>
        <v>-3.7753850347553519E-2</v>
      </c>
      <c r="N132" s="1">
        <f t="shared" si="4"/>
        <v>-0.11325587206396803</v>
      </c>
      <c r="O132" s="1">
        <f t="shared" si="5"/>
        <v>-1.0006360456135566E-2</v>
      </c>
    </row>
    <row r="133" spans="2:15" x14ac:dyDescent="0.25">
      <c r="B133">
        <v>1</v>
      </c>
      <c r="C133">
        <v>8</v>
      </c>
      <c r="D133" s="1">
        <f t="shared" si="0"/>
        <v>1.8920000000000048E-2</v>
      </c>
      <c r="E133" s="1">
        <v>0</v>
      </c>
      <c r="F133" s="1">
        <f t="shared" si="1"/>
        <v>-0.84386699999999992</v>
      </c>
      <c r="G133" s="1">
        <f t="shared" si="2"/>
        <v>-0.14415499999999992</v>
      </c>
      <c r="J133">
        <v>1</v>
      </c>
      <c r="K133">
        <v>8</v>
      </c>
      <c r="L133" s="1">
        <v>0</v>
      </c>
      <c r="M133" s="1">
        <f t="shared" si="3"/>
        <v>-0.17307823361046748</v>
      </c>
      <c r="N133" s="1">
        <f t="shared" si="4"/>
        <v>-0.40782449684248789</v>
      </c>
      <c r="O133" s="1">
        <f t="shared" si="5"/>
        <v>-9.611671437008773E-2</v>
      </c>
    </row>
    <row r="134" spans="2:15" x14ac:dyDescent="0.25">
      <c r="B134">
        <v>1.5</v>
      </c>
      <c r="C134">
        <v>8</v>
      </c>
      <c r="D134" s="1">
        <f t="shared" si="0"/>
        <v>-0.11971700000000007</v>
      </c>
      <c r="E134" s="1">
        <v>0</v>
      </c>
      <c r="F134" s="1">
        <f t="shared" si="1"/>
        <v>-0.66013700000000008</v>
      </c>
      <c r="G134" s="1">
        <f t="shared" si="2"/>
        <v>-0.12242600000000003</v>
      </c>
      <c r="J134">
        <v>1.5</v>
      </c>
      <c r="K134">
        <v>8</v>
      </c>
      <c r="L134" s="1">
        <v>0</v>
      </c>
      <c r="M134" s="1">
        <f t="shared" si="3"/>
        <v>-0.20358002816773424</v>
      </c>
      <c r="N134" s="1">
        <f t="shared" si="4"/>
        <v>-0.41820566989232655</v>
      </c>
      <c r="O134" s="1">
        <f t="shared" si="5"/>
        <v>-2.8769706056062772E-2</v>
      </c>
    </row>
    <row r="135" spans="2:15" x14ac:dyDescent="0.25">
      <c r="B135">
        <v>2</v>
      </c>
      <c r="C135">
        <v>8</v>
      </c>
      <c r="D135" s="1">
        <f t="shared" si="0"/>
        <v>-8.2902999999999949E-2</v>
      </c>
      <c r="E135" s="1">
        <v>0</v>
      </c>
      <c r="F135" s="1">
        <f t="shared" si="1"/>
        <v>-0.48885099999999992</v>
      </c>
      <c r="G135" s="1">
        <f t="shared" si="2"/>
        <v>-6.0369999999999924E-2</v>
      </c>
      <c r="J135">
        <v>2</v>
      </c>
      <c r="K135">
        <v>8</v>
      </c>
      <c r="L135" s="1">
        <v>0</v>
      </c>
      <c r="M135" s="1">
        <f t="shared" si="3"/>
        <v>-0.24859729226295946</v>
      </c>
      <c r="N135" s="1">
        <f t="shared" si="4"/>
        <v>-0.41809209031847705</v>
      </c>
      <c r="O135" s="1">
        <f t="shared" si="5"/>
        <v>-5.9038662486938231E-2</v>
      </c>
    </row>
    <row r="136" spans="2:15" x14ac:dyDescent="0.25">
      <c r="B136">
        <v>0.5</v>
      </c>
      <c r="C136">
        <v>10</v>
      </c>
      <c r="D136" s="1">
        <f t="shared" si="0"/>
        <v>0</v>
      </c>
      <c r="E136" s="1">
        <v>0</v>
      </c>
      <c r="F136" s="1">
        <f t="shared" si="1"/>
        <v>-0.92225469999999998</v>
      </c>
      <c r="G136" s="1">
        <f t="shared" si="2"/>
        <v>-6.5285999999999955E-2</v>
      </c>
      <c r="J136">
        <v>0.5</v>
      </c>
      <c r="K136">
        <v>10</v>
      </c>
      <c r="L136" s="1">
        <v>0</v>
      </c>
      <c r="M136" s="1">
        <f t="shared" si="3"/>
        <v>-3.8225205579028643E-2</v>
      </c>
      <c r="N136" s="1">
        <f t="shared" si="4"/>
        <v>-0.11255735768479391</v>
      </c>
      <c r="O136" s="1">
        <f t="shared" si="5"/>
        <v>-1.2028076870655657E-2</v>
      </c>
    </row>
    <row r="137" spans="2:15" x14ac:dyDescent="0.25">
      <c r="B137">
        <v>1</v>
      </c>
      <c r="C137">
        <v>10</v>
      </c>
      <c r="D137" s="1">
        <f t="shared" si="0"/>
        <v>1.1568000000000023E-2</v>
      </c>
      <c r="E137" s="1">
        <v>0</v>
      </c>
      <c r="F137" s="1">
        <f t="shared" si="1"/>
        <v>-0.90756700000000001</v>
      </c>
      <c r="G137" s="1">
        <f t="shared" si="2"/>
        <v>-0.16172399999999998</v>
      </c>
      <c r="J137">
        <v>1</v>
      </c>
      <c r="K137">
        <v>10</v>
      </c>
      <c r="L137" s="1">
        <v>0</v>
      </c>
      <c r="M137" s="1">
        <f t="shared" si="3"/>
        <v>-0.13870337558493473</v>
      </c>
      <c r="N137" s="1">
        <f t="shared" si="4"/>
        <v>-0.40592203898050971</v>
      </c>
      <c r="O137" s="1">
        <f t="shared" si="5"/>
        <v>-9.5719185861614653E-2</v>
      </c>
    </row>
    <row r="138" spans="2:15" x14ac:dyDescent="0.25">
      <c r="B138">
        <v>1.5</v>
      </c>
      <c r="C138">
        <v>10</v>
      </c>
      <c r="D138" s="1">
        <f t="shared" si="0"/>
        <v>-9.1743000000000019E-2</v>
      </c>
      <c r="E138" s="1">
        <v>0</v>
      </c>
      <c r="F138" s="1">
        <f t="shared" si="1"/>
        <v>-0.71551730000000002</v>
      </c>
      <c r="G138" s="1">
        <f t="shared" si="2"/>
        <v>-9.855400000000003E-2</v>
      </c>
      <c r="J138">
        <v>1.5</v>
      </c>
      <c r="K138">
        <v>10</v>
      </c>
      <c r="L138" s="1">
        <v>0</v>
      </c>
      <c r="M138" s="1">
        <f t="shared" si="3"/>
        <v>-0.13209304438689751</v>
      </c>
      <c r="N138" s="1">
        <f t="shared" si="4"/>
        <v>-0.41758098223615459</v>
      </c>
      <c r="O138" s="1">
        <f t="shared" si="5"/>
        <v>-1.9160874108400172E-2</v>
      </c>
    </row>
    <row r="139" spans="2:15" x14ac:dyDescent="0.25">
      <c r="B139">
        <v>2</v>
      </c>
      <c r="C139">
        <v>10</v>
      </c>
      <c r="D139" s="1">
        <f t="shared" si="0"/>
        <v>-3.0119000000000007E-2</v>
      </c>
      <c r="E139" s="1">
        <v>0</v>
      </c>
      <c r="F139" s="1">
        <f t="shared" si="1"/>
        <v>-0.52758930000000004</v>
      </c>
      <c r="G139" s="1">
        <f t="shared" si="2"/>
        <v>-1.3816999999999968E-2</v>
      </c>
      <c r="J139">
        <v>2</v>
      </c>
      <c r="K139">
        <v>10</v>
      </c>
      <c r="L139" s="1">
        <v>0</v>
      </c>
      <c r="M139" s="1">
        <f t="shared" si="3"/>
        <v>-0.20126868383989815</v>
      </c>
      <c r="N139" s="1">
        <f t="shared" si="4"/>
        <v>-0.41776270955431372</v>
      </c>
      <c r="O139" s="1">
        <f t="shared" si="5"/>
        <v>-2.5135159692880715E-2</v>
      </c>
    </row>
    <row r="140" spans="2:15" x14ac:dyDescent="0.25">
      <c r="B140" s="2" t="s">
        <v>13</v>
      </c>
      <c r="C140" s="2"/>
      <c r="D140" s="3">
        <f>MIN(D116:D139)</f>
        <v>-0.40349200000000002</v>
      </c>
      <c r="E140" s="3">
        <f t="shared" ref="E140:G140" si="6">MIN(E116:E139)</f>
        <v>0</v>
      </c>
      <c r="F140" s="3">
        <f t="shared" si="6"/>
        <v>-0.92225469999999998</v>
      </c>
      <c r="G140" s="3">
        <f t="shared" si="6"/>
        <v>-0.16981999999999997</v>
      </c>
      <c r="J140" s="2" t="s">
        <v>13</v>
      </c>
      <c r="K140" s="2"/>
      <c r="L140" s="3">
        <f>MIN(L116:L139)</f>
        <v>0</v>
      </c>
      <c r="M140" s="3">
        <f t="shared" ref="M140:O140" si="7">MIN(M116:M139)</f>
        <v>-0.41904047976011993</v>
      </c>
      <c r="N140" s="3">
        <f t="shared" si="7"/>
        <v>-0.45495263731770486</v>
      </c>
      <c r="O140" s="3">
        <f t="shared" si="7"/>
        <v>-0.32324746717550312</v>
      </c>
    </row>
    <row r="141" spans="2:15" x14ac:dyDescent="0.25">
      <c r="B141" s="2" t="s">
        <v>14</v>
      </c>
      <c r="C141" s="2"/>
      <c r="D141" s="3">
        <f>MAX(D116:D139)</f>
        <v>3.1158000000000019E-2</v>
      </c>
      <c r="E141" s="3">
        <f t="shared" ref="E141:G141" si="8">MAX(E116:E139)</f>
        <v>0</v>
      </c>
      <c r="F141" s="3">
        <f t="shared" si="8"/>
        <v>-9.8519000000000023E-2</v>
      </c>
      <c r="G141" s="3">
        <f t="shared" si="8"/>
        <v>-1.3816999999999968E-2</v>
      </c>
      <c r="J141" s="2" t="s">
        <v>14</v>
      </c>
      <c r="K141" s="2"/>
      <c r="L141" s="3">
        <f>MAX(L116:L139)</f>
        <v>0</v>
      </c>
      <c r="M141" s="3">
        <f t="shared" ref="M141:O141" si="9">MAX(M116:M139)</f>
        <v>-3.7753850347553519E-2</v>
      </c>
      <c r="N141" s="3">
        <f t="shared" si="9"/>
        <v>-0.11255735768479391</v>
      </c>
      <c r="O141" s="3">
        <f t="shared" si="9"/>
        <v>-6.6500840488846746E-3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topLeftCell="A16" workbookViewId="0">
      <selection activeCell="N25" sqref="N25"/>
    </sheetView>
  </sheetViews>
  <sheetFormatPr defaultRowHeight="16.5" x14ac:dyDescent="0.25"/>
  <sheetData>
    <row r="2" spans="1:7" x14ac:dyDescent="0.25">
      <c r="A2" t="s">
        <v>5</v>
      </c>
      <c r="B2">
        <v>1</v>
      </c>
    </row>
    <row r="3" spans="1:7" x14ac:dyDescent="0.25">
      <c r="A3" t="s">
        <v>35</v>
      </c>
      <c r="B3" t="s">
        <v>7</v>
      </c>
      <c r="C3" t="s">
        <v>4</v>
      </c>
      <c r="D3" t="s">
        <v>20</v>
      </c>
      <c r="E3" t="s">
        <v>21</v>
      </c>
      <c r="F3" t="s">
        <v>22</v>
      </c>
      <c r="G3" t="s">
        <v>8</v>
      </c>
    </row>
    <row r="4" spans="1:7" x14ac:dyDescent="0.25">
      <c r="A4">
        <v>1</v>
      </c>
      <c r="C4">
        <v>3</v>
      </c>
      <c r="D4">
        <f>'GWm05'!D31</f>
        <v>1</v>
      </c>
      <c r="E4">
        <f>'GWm05'!E31</f>
        <v>0.97861600000000004</v>
      </c>
      <c r="F4">
        <f>'GWm05'!F31</f>
        <v>0.84692400000000001</v>
      </c>
      <c r="G4">
        <f>'GWm05'!G31</f>
        <v>0.87868999999999997</v>
      </c>
    </row>
    <row r="5" spans="1:7" x14ac:dyDescent="0.25">
      <c r="C5">
        <v>4</v>
      </c>
      <c r="D5">
        <f>'GWm05'!D35</f>
        <v>1</v>
      </c>
      <c r="E5">
        <f>'GWm05'!E35</f>
        <v>0.98224199999999995</v>
      </c>
      <c r="F5">
        <f>'GWm05'!F35</f>
        <v>0.75900400000000001</v>
      </c>
      <c r="G5">
        <f>'GWm05'!G35</f>
        <v>0.85052300000000003</v>
      </c>
    </row>
    <row r="6" spans="1:7" x14ac:dyDescent="0.25">
      <c r="C6">
        <v>5</v>
      </c>
      <c r="D6">
        <f>'GWm05'!D39</f>
        <v>1</v>
      </c>
      <c r="E6">
        <f>'GWm05'!E39</f>
        <v>0.98239500000000002</v>
      </c>
      <c r="F6">
        <f>'GWm05'!F39</f>
        <v>0.61401799999999995</v>
      </c>
      <c r="G6">
        <f>'GWm05'!G39</f>
        <v>0.84468200000000004</v>
      </c>
    </row>
    <row r="7" spans="1:7" x14ac:dyDescent="0.25">
      <c r="C7" s="16">
        <v>6</v>
      </c>
      <c r="D7">
        <f>'GWm05'!D43</f>
        <v>1</v>
      </c>
      <c r="E7">
        <f>'GWm05'!E43</f>
        <v>0.97845300000000002</v>
      </c>
      <c r="F7">
        <f>'GWm05'!F43</f>
        <v>0.426149</v>
      </c>
      <c r="G7">
        <f>'GWm05'!G43</f>
        <v>0.83890299999999995</v>
      </c>
    </row>
    <row r="8" spans="1:7" x14ac:dyDescent="0.25">
      <c r="C8">
        <v>8</v>
      </c>
      <c r="D8">
        <f>'GWm05'!D47</f>
        <v>1</v>
      </c>
      <c r="E8">
        <f>'GWm05'!E47</f>
        <v>0.98406499999999997</v>
      </c>
      <c r="F8">
        <f>'GWm05'!F47</f>
        <v>0.25396299999999999</v>
      </c>
      <c r="G8">
        <f>'GWm05'!G47</f>
        <v>0.83757999999999999</v>
      </c>
    </row>
    <row r="9" spans="1:7" x14ac:dyDescent="0.25">
      <c r="C9">
        <v>10</v>
      </c>
      <c r="D9">
        <f>'GWm05'!D51</f>
        <v>1</v>
      </c>
      <c r="E9">
        <f>'GWm05'!E51</f>
        <v>0.988506</v>
      </c>
      <c r="F9">
        <f>'GWm05'!F51</f>
        <v>0.14679600000000001</v>
      </c>
      <c r="G9">
        <f>'GWm05'!G51</f>
        <v>0.826708</v>
      </c>
    </row>
    <row r="10" spans="1:7" x14ac:dyDescent="0.25">
      <c r="A10">
        <v>0.75</v>
      </c>
      <c r="C10">
        <v>3</v>
      </c>
      <c r="D10">
        <f>GWBW075!D31</f>
        <v>1</v>
      </c>
      <c r="E10">
        <f>GWBW075!E31</f>
        <v>0.96938999999999997</v>
      </c>
      <c r="F10">
        <f>GWBW075!F31</f>
        <v>0.67270099999999999</v>
      </c>
      <c r="G10">
        <f>GWBW075!G31</f>
        <v>0.86744699999999997</v>
      </c>
    </row>
    <row r="11" spans="1:7" x14ac:dyDescent="0.25">
      <c r="C11">
        <v>4</v>
      </c>
      <c r="D11">
        <f>GWBW075!D35</f>
        <v>1</v>
      </c>
      <c r="E11">
        <f>GWBW075!E35</f>
        <v>0.96884199999999998</v>
      </c>
      <c r="F11">
        <f>GWBW075!F35</f>
        <v>0.55617799999999995</v>
      </c>
      <c r="G11">
        <f>GWBW075!G35</f>
        <v>0.84441500000000003</v>
      </c>
    </row>
    <row r="12" spans="1:7" x14ac:dyDescent="0.25">
      <c r="C12">
        <v>5</v>
      </c>
      <c r="D12">
        <f>GWBW075!D39</f>
        <v>1</v>
      </c>
      <c r="E12">
        <f>GWBW075!E39</f>
        <v>0.97309199999999996</v>
      </c>
      <c r="F12">
        <f>GWBW075!F39</f>
        <v>0.369342</v>
      </c>
      <c r="G12">
        <f>GWBW075!G39</f>
        <v>0.84241500000000002</v>
      </c>
    </row>
    <row r="13" spans="1:7" x14ac:dyDescent="0.25">
      <c r="C13">
        <v>6</v>
      </c>
      <c r="D13">
        <f>GWBW075!D43</f>
        <v>1</v>
      </c>
      <c r="E13">
        <f>GWBW075!E43</f>
        <v>0.96972000000000003</v>
      </c>
      <c r="F13">
        <f>GWBW075!F43</f>
        <v>0.25292999999999999</v>
      </c>
      <c r="G13">
        <f>GWBW075!G43</f>
        <v>0.83721299999999998</v>
      </c>
    </row>
    <row r="14" spans="1:7" x14ac:dyDescent="0.25">
      <c r="C14">
        <v>8</v>
      </c>
      <c r="D14">
        <f>GWBW075!D47</f>
        <v>1</v>
      </c>
      <c r="E14">
        <f>GWBW075!E47</f>
        <v>0.98107999999999995</v>
      </c>
      <c r="F14">
        <f>GWBW075!F47</f>
        <v>0.137213</v>
      </c>
      <c r="G14">
        <f>GWBW075!G47</f>
        <v>0.83692500000000003</v>
      </c>
    </row>
    <row r="15" spans="1:7" x14ac:dyDescent="0.25">
      <c r="C15">
        <v>10</v>
      </c>
      <c r="D15">
        <f>GWBW075!D51</f>
        <v>1</v>
      </c>
      <c r="E15">
        <f>GWBW075!E51</f>
        <v>0.98843199999999998</v>
      </c>
      <c r="F15">
        <f>GWBW075!F51</f>
        <v>8.0865000000000006E-2</v>
      </c>
      <c r="G15">
        <f>GWBW075!G51</f>
        <v>0.826708</v>
      </c>
    </row>
    <row r="16" spans="1:7" x14ac:dyDescent="0.25">
      <c r="A16">
        <v>0.5</v>
      </c>
      <c r="C16">
        <v>3</v>
      </c>
      <c r="D16">
        <f>GWBW05!D31</f>
        <v>1</v>
      </c>
      <c r="E16">
        <f>GWBW05!E31</f>
        <v>0.815164</v>
      </c>
      <c r="F16">
        <f>GWBW05!F31</f>
        <v>0.33619500000000002</v>
      </c>
      <c r="G16">
        <f>GWBW05!G31</f>
        <v>0.83403799999999995</v>
      </c>
    </row>
    <row r="17" spans="2:7" x14ac:dyDescent="0.25">
      <c r="C17">
        <v>4</v>
      </c>
      <c r="D17">
        <f>GWBW05!D35</f>
        <v>1</v>
      </c>
      <c r="E17">
        <f>GWBW05!E35</f>
        <v>0.85011400000000004</v>
      </c>
      <c r="F17">
        <f>GWBW05!F35</f>
        <v>0.23507800000000001</v>
      </c>
      <c r="G17">
        <f>GWBW05!G35</f>
        <v>0.82792900000000003</v>
      </c>
    </row>
    <row r="18" spans="2:7" x14ac:dyDescent="0.25">
      <c r="C18">
        <v>5</v>
      </c>
      <c r="D18">
        <f>GWBW05!D39</f>
        <v>1</v>
      </c>
      <c r="E18">
        <f>GWBW05!E39</f>
        <v>0.86643899999999996</v>
      </c>
      <c r="F18">
        <f>GWBW05!F39</f>
        <v>0.12800400000000001</v>
      </c>
      <c r="G18">
        <f>GWBW05!G39</f>
        <v>0.82882199999999995</v>
      </c>
    </row>
    <row r="19" spans="2:7" x14ac:dyDescent="0.25">
      <c r="C19">
        <v>6</v>
      </c>
      <c r="D19">
        <f>GWBW05!D43</f>
        <v>1</v>
      </c>
      <c r="E19">
        <f>GWBW05!E43</f>
        <v>0.89549299999999998</v>
      </c>
      <c r="F19">
        <f>GWBW05!F43</f>
        <v>8.62845E-2</v>
      </c>
      <c r="G19">
        <f>GWBW05!G43</f>
        <v>0.83160299999999998</v>
      </c>
    </row>
    <row r="20" spans="2:7" x14ac:dyDescent="0.25">
      <c r="C20">
        <v>8</v>
      </c>
      <c r="D20">
        <f>GWBW05!D47</f>
        <v>1</v>
      </c>
      <c r="E20">
        <f>GWBW05!E47</f>
        <v>0.96891400000000005</v>
      </c>
      <c r="F20">
        <f>GWBW05!F47</f>
        <v>4.5525500000000003E-2</v>
      </c>
      <c r="G20">
        <f>GWBW05!G47</f>
        <v>0.83447700000000002</v>
      </c>
    </row>
    <row r="21" spans="2:7" x14ac:dyDescent="0.25">
      <c r="C21">
        <v>10</v>
      </c>
      <c r="D21">
        <f>GWBW05!D51</f>
        <v>1</v>
      </c>
      <c r="E21">
        <f>GWBW05!E51</f>
        <v>0.98607400000000001</v>
      </c>
      <c r="F21">
        <f>GWBW05!F51</f>
        <v>2.7285E-2</v>
      </c>
      <c r="G21">
        <f>GWBW05!G51</f>
        <v>0.82596899999999995</v>
      </c>
    </row>
    <row r="25" spans="2:7" x14ac:dyDescent="0.25">
      <c r="B25" t="s">
        <v>37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H1" workbookViewId="0">
      <selection activeCell="R53" sqref="R53"/>
    </sheetView>
  </sheetViews>
  <sheetFormatPr defaultRowHeight="16.5" x14ac:dyDescent="0.25"/>
  <cols>
    <col min="8" max="8" width="9.625" bestFit="1" customWidth="1"/>
    <col min="14" max="14" width="9.625" bestFit="1" customWidth="1"/>
  </cols>
  <sheetData>
    <row r="1" spans="1:14" x14ac:dyDescent="0.25">
      <c r="A1" t="s">
        <v>34</v>
      </c>
      <c r="B1">
        <v>17608.8</v>
      </c>
    </row>
    <row r="2" spans="1:14" x14ac:dyDescent="0.25">
      <c r="A2" t="s">
        <v>32</v>
      </c>
      <c r="G2" t="s">
        <v>28</v>
      </c>
      <c r="K2" t="s">
        <v>33</v>
      </c>
    </row>
    <row r="3" spans="1:14" ht="17.25" thickBot="1" x14ac:dyDescent="0.3">
      <c r="A3" t="s">
        <v>3</v>
      </c>
      <c r="B3" t="s">
        <v>7</v>
      </c>
      <c r="C3" t="s">
        <v>4</v>
      </c>
      <c r="D3" t="s">
        <v>29</v>
      </c>
      <c r="E3" t="s">
        <v>30</v>
      </c>
      <c r="F3" t="s">
        <v>31</v>
      </c>
      <c r="H3" t="s">
        <v>29</v>
      </c>
      <c r="I3" t="s">
        <v>30</v>
      </c>
      <c r="J3" t="s">
        <v>31</v>
      </c>
      <c r="L3" t="s">
        <v>29</v>
      </c>
      <c r="M3" t="s">
        <v>30</v>
      </c>
      <c r="N3" t="s">
        <v>31</v>
      </c>
    </row>
    <row r="4" spans="1:14" x14ac:dyDescent="0.25">
      <c r="B4" s="5">
        <v>0.5</v>
      </c>
      <c r="C4" s="6">
        <v>3</v>
      </c>
      <c r="D4" s="6">
        <v>10373.6</v>
      </c>
      <c r="E4" s="6">
        <v>10586.7</v>
      </c>
      <c r="F4" s="6">
        <v>12717.8</v>
      </c>
      <c r="G4" s="6"/>
      <c r="H4" s="6">
        <v>10380.5</v>
      </c>
      <c r="I4" s="6">
        <v>10529.9</v>
      </c>
      <c r="J4" s="6">
        <v>12780.4</v>
      </c>
      <c r="K4" s="6"/>
      <c r="L4" s="6">
        <v>9939.89</v>
      </c>
      <c r="M4" s="6">
        <v>10122.4</v>
      </c>
      <c r="N4" s="7">
        <v>13676.4</v>
      </c>
    </row>
    <row r="5" spans="1:14" x14ac:dyDescent="0.25">
      <c r="B5" s="8">
        <v>1</v>
      </c>
      <c r="C5" s="4">
        <v>3</v>
      </c>
      <c r="D5" s="4">
        <v>10738</v>
      </c>
      <c r="E5" s="4">
        <v>11135.3</v>
      </c>
      <c r="F5" s="4">
        <v>12952.5</v>
      </c>
      <c r="G5" s="4"/>
      <c r="H5" s="4">
        <v>10708.9</v>
      </c>
      <c r="I5" s="4">
        <v>11123.7</v>
      </c>
      <c r="J5" s="4">
        <v>12992.6</v>
      </c>
      <c r="K5" s="4"/>
      <c r="L5" s="4">
        <v>10481.5</v>
      </c>
      <c r="M5" s="4">
        <v>10933.6</v>
      </c>
      <c r="N5" s="9">
        <v>13443</v>
      </c>
    </row>
    <row r="6" spans="1:14" x14ac:dyDescent="0.25">
      <c r="B6" s="8">
        <v>1.5</v>
      </c>
      <c r="C6" s="4">
        <v>3</v>
      </c>
      <c r="D6" s="4">
        <v>10302.1</v>
      </c>
      <c r="E6" s="4">
        <v>10347.5</v>
      </c>
      <c r="F6" s="4">
        <v>11523.3</v>
      </c>
      <c r="G6" s="4"/>
      <c r="H6" s="4">
        <v>10272.200000000001</v>
      </c>
      <c r="I6" s="4">
        <v>10330.9</v>
      </c>
      <c r="J6" s="4">
        <v>11568.5</v>
      </c>
      <c r="K6" s="4"/>
      <c r="L6" s="4">
        <v>10213.4</v>
      </c>
      <c r="M6" s="4">
        <v>10249</v>
      </c>
      <c r="N6" s="9">
        <v>11708</v>
      </c>
    </row>
    <row r="7" spans="1:14" ht="17.25" thickBot="1" x14ac:dyDescent="0.3">
      <c r="B7" s="10">
        <v>2</v>
      </c>
      <c r="C7" s="11">
        <v>3</v>
      </c>
      <c r="D7" s="11">
        <v>10199.700000000001</v>
      </c>
      <c r="E7" s="11">
        <v>10203.700000000001</v>
      </c>
      <c r="F7" s="11">
        <v>10952.2</v>
      </c>
      <c r="G7" s="11"/>
      <c r="H7" s="11">
        <v>10151.5</v>
      </c>
      <c r="I7" s="11">
        <v>10200.9</v>
      </c>
      <c r="J7" s="11">
        <v>11004.1</v>
      </c>
      <c r="K7" s="11"/>
      <c r="L7" s="11">
        <v>10129.4</v>
      </c>
      <c r="M7" s="11">
        <v>10167.6</v>
      </c>
      <c r="N7" s="12">
        <v>11060.9</v>
      </c>
    </row>
    <row r="8" spans="1:14" x14ac:dyDescent="0.25">
      <c r="B8" s="5">
        <v>0.5</v>
      </c>
      <c r="C8" s="6">
        <v>4</v>
      </c>
      <c r="D8" s="6">
        <v>11133.5</v>
      </c>
      <c r="E8" s="6">
        <v>10905.1</v>
      </c>
      <c r="F8" s="6">
        <v>12557.9</v>
      </c>
      <c r="G8" s="6"/>
      <c r="H8" s="6">
        <v>11091.1</v>
      </c>
      <c r="I8" s="6">
        <v>10880.9</v>
      </c>
      <c r="J8" s="6">
        <v>12638.7</v>
      </c>
      <c r="K8" s="6"/>
      <c r="L8" s="6">
        <v>10780.4</v>
      </c>
      <c r="M8" s="6">
        <v>10596.1</v>
      </c>
      <c r="N8" s="7">
        <v>13267.8</v>
      </c>
    </row>
    <row r="9" spans="1:14" x14ac:dyDescent="0.25">
      <c r="B9" s="8">
        <v>1</v>
      </c>
      <c r="C9" s="4">
        <v>4</v>
      </c>
      <c r="D9" s="4">
        <v>11657.1</v>
      </c>
      <c r="E9" s="4">
        <v>11923.3</v>
      </c>
      <c r="F9" s="4">
        <v>13772.4</v>
      </c>
      <c r="G9" s="4"/>
      <c r="H9" s="4">
        <v>11600.5</v>
      </c>
      <c r="I9" s="4">
        <v>11914.7</v>
      </c>
      <c r="J9" s="4">
        <v>13850.6</v>
      </c>
      <c r="K9" s="4"/>
      <c r="L9" s="4">
        <v>11373.7</v>
      </c>
      <c r="M9" s="4">
        <v>11621.1</v>
      </c>
      <c r="N9" s="9">
        <v>14409.8</v>
      </c>
    </row>
    <row r="10" spans="1:14" x14ac:dyDescent="0.25">
      <c r="B10" s="8">
        <v>1.5</v>
      </c>
      <c r="C10" s="4">
        <v>4</v>
      </c>
      <c r="D10" s="4">
        <v>11347.8</v>
      </c>
      <c r="E10" s="4">
        <v>11359.9</v>
      </c>
      <c r="F10" s="4">
        <v>13270.9</v>
      </c>
      <c r="G10" s="4"/>
      <c r="H10" s="4">
        <v>11341.8</v>
      </c>
      <c r="I10" s="4">
        <v>11273</v>
      </c>
      <c r="J10" s="4">
        <v>13391</v>
      </c>
      <c r="K10" s="4"/>
      <c r="L10" s="4">
        <v>11169.5</v>
      </c>
      <c r="M10" s="4">
        <v>11143.3</v>
      </c>
      <c r="N10" s="9">
        <v>13735.2</v>
      </c>
    </row>
    <row r="11" spans="1:14" ht="17.25" thickBot="1" x14ac:dyDescent="0.3">
      <c r="B11" s="10">
        <v>2</v>
      </c>
      <c r="C11" s="11">
        <v>4</v>
      </c>
      <c r="D11" s="11">
        <v>11048.6</v>
      </c>
      <c r="E11" s="11">
        <v>11018.8</v>
      </c>
      <c r="F11" s="11">
        <v>12224.9</v>
      </c>
      <c r="G11" s="11"/>
      <c r="H11" s="11">
        <v>11044.9</v>
      </c>
      <c r="I11" s="11">
        <v>11010.9</v>
      </c>
      <c r="J11" s="11">
        <v>12216.4</v>
      </c>
      <c r="K11" s="11"/>
      <c r="L11" s="11">
        <v>10967.8</v>
      </c>
      <c r="M11" s="11">
        <v>10938.2</v>
      </c>
      <c r="N11" s="12">
        <v>12374.1</v>
      </c>
    </row>
    <row r="12" spans="1:14" x14ac:dyDescent="0.25">
      <c r="B12" s="5">
        <v>0.5</v>
      </c>
      <c r="C12" s="6">
        <v>5</v>
      </c>
      <c r="D12" s="6">
        <v>11383.7</v>
      </c>
      <c r="E12" s="6">
        <v>11496.3</v>
      </c>
      <c r="F12" s="6">
        <v>12291.5</v>
      </c>
      <c r="G12" s="6"/>
      <c r="H12" s="6">
        <v>11328.5</v>
      </c>
      <c r="I12" s="6">
        <v>11406</v>
      </c>
      <c r="J12" s="6">
        <v>12453.8</v>
      </c>
      <c r="K12" s="6"/>
      <c r="L12" s="6">
        <v>11222.4</v>
      </c>
      <c r="M12" s="6">
        <v>11276.9</v>
      </c>
      <c r="N12" s="7">
        <v>12709.4</v>
      </c>
    </row>
    <row r="13" spans="1:14" x14ac:dyDescent="0.25">
      <c r="B13" s="8">
        <v>1</v>
      </c>
      <c r="C13" s="4">
        <v>5</v>
      </c>
      <c r="D13" s="4">
        <v>12245</v>
      </c>
      <c r="E13" s="4">
        <v>13070.7</v>
      </c>
      <c r="F13" s="4">
        <v>14527.1</v>
      </c>
      <c r="G13" s="4"/>
      <c r="H13" s="4">
        <v>12160.3</v>
      </c>
      <c r="I13" s="4">
        <v>13012.5</v>
      </c>
      <c r="J13" s="4">
        <v>14685.2</v>
      </c>
      <c r="K13" s="4"/>
      <c r="L13" s="4">
        <v>11837.4</v>
      </c>
      <c r="M13" s="4">
        <v>12812.5</v>
      </c>
      <c r="N13" s="9">
        <v>15251.8</v>
      </c>
    </row>
    <row r="14" spans="1:14" x14ac:dyDescent="0.25">
      <c r="B14" s="8">
        <v>1.5</v>
      </c>
      <c r="C14" s="4">
        <v>5</v>
      </c>
      <c r="D14" s="4">
        <v>12544.4</v>
      </c>
      <c r="E14" s="4">
        <v>12752.1</v>
      </c>
      <c r="F14" s="4">
        <v>14519.9</v>
      </c>
      <c r="G14" s="4"/>
      <c r="H14" s="4">
        <v>12540.1</v>
      </c>
      <c r="I14" s="4">
        <v>12703.6</v>
      </c>
      <c r="J14" s="4">
        <v>14571.9</v>
      </c>
      <c r="K14" s="4"/>
      <c r="L14" s="4">
        <v>12436.6</v>
      </c>
      <c r="M14" s="4">
        <v>12439.6</v>
      </c>
      <c r="N14" s="9">
        <v>14969.9</v>
      </c>
    </row>
    <row r="15" spans="1:14" ht="17.25" thickBot="1" x14ac:dyDescent="0.3">
      <c r="B15" s="10">
        <v>2</v>
      </c>
      <c r="C15" s="11">
        <v>5</v>
      </c>
      <c r="D15" s="11">
        <v>11698.7</v>
      </c>
      <c r="E15" s="11">
        <v>11997.7</v>
      </c>
      <c r="F15" s="11">
        <v>13428.5</v>
      </c>
      <c r="G15" s="11"/>
      <c r="H15" s="11">
        <v>11672.6</v>
      </c>
      <c r="I15" s="11">
        <v>11974.7</v>
      </c>
      <c r="J15" s="11">
        <v>13478.9</v>
      </c>
      <c r="K15" s="11"/>
      <c r="L15" s="11">
        <v>11607.8</v>
      </c>
      <c r="M15" s="11">
        <v>11857</v>
      </c>
      <c r="N15" s="12">
        <v>13692.9</v>
      </c>
    </row>
    <row r="16" spans="1:14" x14ac:dyDescent="0.25">
      <c r="B16" s="5">
        <v>0.5</v>
      </c>
      <c r="C16" s="6">
        <v>6</v>
      </c>
      <c r="D16" s="6">
        <v>11493.2</v>
      </c>
      <c r="E16" s="6">
        <v>11561.1</v>
      </c>
      <c r="F16" s="6">
        <v>12144</v>
      </c>
      <c r="G16" s="6"/>
      <c r="H16" s="6">
        <v>11437.2</v>
      </c>
      <c r="I16" s="6">
        <v>11527.8</v>
      </c>
      <c r="J16" s="6">
        <v>12244.9</v>
      </c>
      <c r="K16" s="6"/>
      <c r="L16" s="6">
        <v>11371.4</v>
      </c>
      <c r="M16" s="6">
        <v>11499.9</v>
      </c>
      <c r="N16" s="7">
        <v>12352</v>
      </c>
    </row>
    <row r="17" spans="1:14" x14ac:dyDescent="0.25">
      <c r="B17" s="8">
        <v>1</v>
      </c>
      <c r="C17" s="4">
        <v>6</v>
      </c>
      <c r="D17" s="4">
        <v>13043.1</v>
      </c>
      <c r="E17" s="4">
        <v>13635.5</v>
      </c>
      <c r="F17" s="4">
        <v>15091.5</v>
      </c>
      <c r="G17" s="4"/>
      <c r="H17" s="4">
        <v>13010.3</v>
      </c>
      <c r="I17" s="4">
        <v>13516.9</v>
      </c>
      <c r="J17" s="4">
        <v>15243.8</v>
      </c>
      <c r="K17" s="4"/>
      <c r="L17" s="4">
        <v>12736.3</v>
      </c>
      <c r="M17" s="4">
        <v>13395</v>
      </c>
      <c r="N17" s="9">
        <v>15690.5</v>
      </c>
    </row>
    <row r="18" spans="1:14" x14ac:dyDescent="0.25">
      <c r="B18" s="8">
        <v>1.5</v>
      </c>
      <c r="C18" s="4">
        <v>6</v>
      </c>
      <c r="D18" s="4">
        <v>13260.2</v>
      </c>
      <c r="E18" s="4">
        <v>13429.8</v>
      </c>
      <c r="F18" s="4">
        <v>14980</v>
      </c>
      <c r="G18" s="4"/>
      <c r="H18" s="4">
        <v>13176.6</v>
      </c>
      <c r="I18" s="4">
        <v>13372</v>
      </c>
      <c r="J18" s="4">
        <v>15166.7</v>
      </c>
      <c r="K18" s="4"/>
      <c r="L18" s="4">
        <v>13052.2</v>
      </c>
      <c r="M18" s="4">
        <v>13213.4</v>
      </c>
      <c r="N18" s="9">
        <v>15482.7</v>
      </c>
    </row>
    <row r="19" spans="1:14" ht="17.25" thickBot="1" x14ac:dyDescent="0.3">
      <c r="B19" s="10">
        <v>2</v>
      </c>
      <c r="C19" s="11">
        <v>6</v>
      </c>
      <c r="D19" s="11">
        <v>12294.3</v>
      </c>
      <c r="E19" s="11">
        <v>12544.3</v>
      </c>
      <c r="F19" s="11">
        <v>14746.5</v>
      </c>
      <c r="G19" s="11"/>
      <c r="H19" s="11">
        <v>12269.8</v>
      </c>
      <c r="I19" s="11">
        <v>12524.8</v>
      </c>
      <c r="J19" s="11">
        <v>14785.5</v>
      </c>
      <c r="K19" s="11"/>
      <c r="L19" s="11">
        <v>12274.6</v>
      </c>
      <c r="M19" s="11">
        <v>12494.2</v>
      </c>
      <c r="N19" s="12">
        <v>14938.9</v>
      </c>
    </row>
    <row r="20" spans="1:14" x14ac:dyDescent="0.25">
      <c r="B20" s="5">
        <v>0.5</v>
      </c>
      <c r="C20" s="6">
        <v>8</v>
      </c>
      <c r="D20" s="6">
        <v>11642.4</v>
      </c>
      <c r="E20" s="6">
        <v>11565.1</v>
      </c>
      <c r="F20" s="6">
        <v>11972.2</v>
      </c>
      <c r="G20" s="6"/>
      <c r="H20" s="6">
        <v>11625.6</v>
      </c>
      <c r="I20" s="6">
        <v>11547.1</v>
      </c>
      <c r="J20" s="6">
        <v>12010</v>
      </c>
      <c r="K20" s="6"/>
      <c r="L20" s="6">
        <v>11599.6</v>
      </c>
      <c r="M20" s="6">
        <v>11525.8</v>
      </c>
      <c r="N20" s="7">
        <v>12060.2</v>
      </c>
    </row>
    <row r="21" spans="1:14" x14ac:dyDescent="0.25">
      <c r="B21" s="8">
        <v>1</v>
      </c>
      <c r="C21" s="4">
        <v>8</v>
      </c>
      <c r="D21" s="4">
        <v>14030.7</v>
      </c>
      <c r="E21" s="4">
        <v>14771.5</v>
      </c>
      <c r="F21" s="4">
        <v>16312.4</v>
      </c>
      <c r="G21" s="4"/>
      <c r="H21" s="4">
        <v>14030.1</v>
      </c>
      <c r="I21" s="4">
        <v>14717.6</v>
      </c>
      <c r="J21" s="4">
        <v>16348.3</v>
      </c>
      <c r="K21" s="4"/>
      <c r="L21" s="4">
        <v>14019.5</v>
      </c>
      <c r="M21" s="4">
        <v>14624.1</v>
      </c>
      <c r="N21" s="9">
        <v>16437.599999999999</v>
      </c>
    </row>
    <row r="22" spans="1:14" x14ac:dyDescent="0.25">
      <c r="B22" s="8">
        <v>1.5</v>
      </c>
      <c r="C22" s="4">
        <v>8</v>
      </c>
      <c r="D22" s="4">
        <v>14358.9</v>
      </c>
      <c r="E22" s="4">
        <v>14335.9</v>
      </c>
      <c r="F22" s="4">
        <v>15640.9</v>
      </c>
      <c r="G22" s="4"/>
      <c r="H22" s="4">
        <v>14334.3</v>
      </c>
      <c r="I22" s="4">
        <v>14279.9</v>
      </c>
      <c r="J22" s="4">
        <v>15736.9</v>
      </c>
      <c r="K22" s="4"/>
      <c r="L22" s="4">
        <v>14255.5</v>
      </c>
      <c r="M22" s="4">
        <v>14263.5</v>
      </c>
      <c r="N22" s="9">
        <v>15805.8</v>
      </c>
    </row>
    <row r="23" spans="1:14" ht="17.25" thickBot="1" x14ac:dyDescent="0.3">
      <c r="B23" s="10">
        <v>2</v>
      </c>
      <c r="C23" s="11">
        <v>8</v>
      </c>
      <c r="D23" s="11">
        <v>13424.7</v>
      </c>
      <c r="E23" s="11">
        <v>13392.6</v>
      </c>
      <c r="F23" s="11">
        <v>15278.9</v>
      </c>
      <c r="G23" s="11"/>
      <c r="H23" s="11">
        <v>13423.9</v>
      </c>
      <c r="I23" s="11">
        <v>13382.2</v>
      </c>
      <c r="J23" s="11">
        <v>15312</v>
      </c>
      <c r="K23" s="11"/>
      <c r="L23" s="11">
        <v>13396.3</v>
      </c>
      <c r="M23" s="11">
        <v>13343</v>
      </c>
      <c r="N23" s="12">
        <v>15471.8</v>
      </c>
    </row>
    <row r="24" spans="1:14" x14ac:dyDescent="0.25">
      <c r="B24" s="5">
        <v>0.5</v>
      </c>
      <c r="C24" s="6">
        <v>10</v>
      </c>
      <c r="D24" s="6">
        <v>11540.5</v>
      </c>
      <c r="E24" s="6">
        <v>11627.5</v>
      </c>
      <c r="F24" s="6">
        <v>12120.6</v>
      </c>
      <c r="G24" s="6"/>
      <c r="H24" s="6">
        <v>11519.1</v>
      </c>
      <c r="I24" s="6">
        <v>11611.2</v>
      </c>
      <c r="J24" s="6">
        <v>12163.2</v>
      </c>
      <c r="K24" s="6"/>
      <c r="L24" s="6">
        <v>11486</v>
      </c>
      <c r="M24" s="6">
        <v>11572.7</v>
      </c>
      <c r="N24" s="7">
        <v>12240</v>
      </c>
    </row>
    <row r="25" spans="1:14" x14ac:dyDescent="0.25">
      <c r="B25" s="8">
        <v>1</v>
      </c>
      <c r="C25" s="4">
        <v>10</v>
      </c>
      <c r="D25" s="4">
        <v>14995.8</v>
      </c>
      <c r="E25" s="4">
        <v>14918.1</v>
      </c>
      <c r="F25" s="4">
        <v>15984</v>
      </c>
      <c r="G25" s="4"/>
      <c r="H25" s="4">
        <v>15003.2</v>
      </c>
      <c r="I25" s="4">
        <v>14907.7</v>
      </c>
      <c r="J25" s="4">
        <v>15977.5</v>
      </c>
      <c r="K25" s="4"/>
      <c r="L25" s="4">
        <v>15025.2</v>
      </c>
      <c r="M25" s="4">
        <v>14879.5</v>
      </c>
      <c r="N25" s="9">
        <v>15929.1</v>
      </c>
    </row>
    <row r="26" spans="1:14" x14ac:dyDescent="0.25">
      <c r="B26" s="8">
        <v>1.5</v>
      </c>
      <c r="C26" s="4">
        <v>10</v>
      </c>
      <c r="D26" s="4">
        <v>15502.3</v>
      </c>
      <c r="E26" s="4">
        <v>15694.7</v>
      </c>
      <c r="F26" s="4">
        <v>15316</v>
      </c>
      <c r="G26" s="4"/>
      <c r="H26" s="4">
        <v>15499.7</v>
      </c>
      <c r="I26" s="4">
        <v>15684.5</v>
      </c>
      <c r="J26" s="4">
        <v>15335</v>
      </c>
      <c r="K26" s="4"/>
      <c r="L26" s="4">
        <v>15510.6</v>
      </c>
      <c r="M26" s="4">
        <v>15660.8</v>
      </c>
      <c r="N26" s="9">
        <v>15304.4</v>
      </c>
    </row>
    <row r="27" spans="1:14" ht="17.25" thickBot="1" x14ac:dyDescent="0.3">
      <c r="B27" s="10">
        <v>2</v>
      </c>
      <c r="C27" s="11">
        <v>10</v>
      </c>
      <c r="D27" s="11">
        <v>14283.5</v>
      </c>
      <c r="E27" s="11">
        <v>14308.8</v>
      </c>
      <c r="F27" s="11">
        <v>15371.7</v>
      </c>
      <c r="G27" s="11"/>
      <c r="H27" s="11">
        <v>14280.4</v>
      </c>
      <c r="I27" s="11">
        <v>14310.9</v>
      </c>
      <c r="J27" s="11">
        <v>15371.3</v>
      </c>
      <c r="K27" s="11"/>
      <c r="L27" s="11">
        <v>14262.9</v>
      </c>
      <c r="M27" s="11">
        <v>14329.4</v>
      </c>
      <c r="N27" s="12">
        <v>15393.7</v>
      </c>
    </row>
    <row r="29" spans="1:14" x14ac:dyDescent="0.25">
      <c r="A29" t="s">
        <v>32</v>
      </c>
      <c r="G29" t="s">
        <v>28</v>
      </c>
      <c r="K29" t="s">
        <v>33</v>
      </c>
    </row>
    <row r="30" spans="1:14" ht="17.25" thickBot="1" x14ac:dyDescent="0.3">
      <c r="A30" t="s">
        <v>36</v>
      </c>
      <c r="B30" t="s">
        <v>7</v>
      </c>
      <c r="C30" t="s">
        <v>4</v>
      </c>
      <c r="D30" t="s">
        <v>29</v>
      </c>
      <c r="E30" t="s">
        <v>30</v>
      </c>
      <c r="F30" t="s">
        <v>31</v>
      </c>
      <c r="H30" t="s">
        <v>29</v>
      </c>
      <c r="I30" t="s">
        <v>30</v>
      </c>
      <c r="J30" t="s">
        <v>31</v>
      </c>
      <c r="L30" t="s">
        <v>29</v>
      </c>
      <c r="M30" t="s">
        <v>30</v>
      </c>
      <c r="N30" t="s">
        <v>31</v>
      </c>
    </row>
    <row r="31" spans="1:14" x14ac:dyDescent="0.25">
      <c r="B31" s="5">
        <v>0.5</v>
      </c>
      <c r="C31" s="6">
        <v>3</v>
      </c>
      <c r="D31" s="13">
        <f>D4-H4</f>
        <v>-6.8999999999996362</v>
      </c>
      <c r="E31" s="13">
        <f t="shared" ref="E31:F31" si="0">E4-I4</f>
        <v>56.800000000001091</v>
      </c>
      <c r="F31" s="13">
        <f t="shared" si="0"/>
        <v>-62.600000000000364</v>
      </c>
      <c r="G31" s="13"/>
      <c r="H31" s="13">
        <f>H4-H4</f>
        <v>0</v>
      </c>
      <c r="I31" s="13">
        <f t="shared" ref="I31:J31" si="1">I4-I4</f>
        <v>0</v>
      </c>
      <c r="J31" s="13">
        <f t="shared" si="1"/>
        <v>0</v>
      </c>
      <c r="K31" s="13"/>
      <c r="L31" s="13">
        <f>L4-H4</f>
        <v>-440.61000000000058</v>
      </c>
      <c r="M31" s="13">
        <f t="shared" ref="M31:N31" si="2">M4-I4</f>
        <v>-407.5</v>
      </c>
      <c r="N31" s="13">
        <f t="shared" si="2"/>
        <v>896</v>
      </c>
    </row>
    <row r="32" spans="1:14" x14ac:dyDescent="0.25">
      <c r="B32" s="8">
        <v>1</v>
      </c>
      <c r="C32" s="4">
        <v>3</v>
      </c>
      <c r="D32" s="13">
        <f t="shared" ref="D32:D54" si="3">D5-H5</f>
        <v>29.100000000000364</v>
      </c>
      <c r="E32" s="13">
        <f t="shared" ref="E32:E54" si="4">E5-I5</f>
        <v>11.599999999998545</v>
      </c>
      <c r="F32" s="13">
        <f t="shared" ref="F32:F54" si="5">F5-J5</f>
        <v>-40.100000000000364</v>
      </c>
      <c r="G32" s="13"/>
      <c r="H32" s="13">
        <f t="shared" ref="H32:J32" si="6">H5-H5</f>
        <v>0</v>
      </c>
      <c r="I32" s="13">
        <f t="shared" si="6"/>
        <v>0</v>
      </c>
      <c r="J32" s="13">
        <f t="shared" si="6"/>
        <v>0</v>
      </c>
      <c r="K32" s="13"/>
      <c r="L32" s="13">
        <f t="shared" ref="L32:L54" si="7">L5-H5</f>
        <v>-227.39999999999964</v>
      </c>
      <c r="M32" s="13">
        <f t="shared" ref="M32:M54" si="8">M5-I5</f>
        <v>-190.10000000000036</v>
      </c>
      <c r="N32" s="13">
        <f t="shared" ref="N32:N54" si="9">N5-J5</f>
        <v>450.39999999999964</v>
      </c>
    </row>
    <row r="33" spans="2:14" x14ac:dyDescent="0.25">
      <c r="B33" s="8">
        <v>1.5</v>
      </c>
      <c r="C33" s="4">
        <v>3</v>
      </c>
      <c r="D33" s="13">
        <f t="shared" si="3"/>
        <v>29.899999999999636</v>
      </c>
      <c r="E33" s="13">
        <f t="shared" si="4"/>
        <v>16.600000000000364</v>
      </c>
      <c r="F33" s="13">
        <f t="shared" si="5"/>
        <v>-45.200000000000728</v>
      </c>
      <c r="G33" s="13"/>
      <c r="H33" s="13">
        <f t="shared" ref="H33:J33" si="10">H6-H6</f>
        <v>0</v>
      </c>
      <c r="I33" s="13">
        <f t="shared" si="10"/>
        <v>0</v>
      </c>
      <c r="J33" s="13">
        <f t="shared" si="10"/>
        <v>0</v>
      </c>
      <c r="K33" s="13"/>
      <c r="L33" s="13">
        <f t="shared" si="7"/>
        <v>-58.800000000001091</v>
      </c>
      <c r="M33" s="13">
        <f t="shared" si="8"/>
        <v>-81.899999999999636</v>
      </c>
      <c r="N33" s="13">
        <f t="shared" si="9"/>
        <v>139.5</v>
      </c>
    </row>
    <row r="34" spans="2:14" ht="17.25" thickBot="1" x14ac:dyDescent="0.3">
      <c r="B34" s="10">
        <v>2</v>
      </c>
      <c r="C34" s="11">
        <v>3</v>
      </c>
      <c r="D34" s="13">
        <f t="shared" si="3"/>
        <v>48.200000000000728</v>
      </c>
      <c r="E34" s="13">
        <f t="shared" si="4"/>
        <v>2.8000000000010914</v>
      </c>
      <c r="F34" s="13">
        <f t="shared" si="5"/>
        <v>-51.899999999999636</v>
      </c>
      <c r="G34" s="15"/>
      <c r="H34" s="13">
        <f t="shared" ref="H34:J34" si="11">H7-H7</f>
        <v>0</v>
      </c>
      <c r="I34" s="13">
        <f t="shared" si="11"/>
        <v>0</v>
      </c>
      <c r="J34" s="13">
        <f t="shared" si="11"/>
        <v>0</v>
      </c>
      <c r="K34" s="15"/>
      <c r="L34" s="13">
        <f t="shared" si="7"/>
        <v>-22.100000000000364</v>
      </c>
      <c r="M34" s="13">
        <f t="shared" si="8"/>
        <v>-33.299999999999272</v>
      </c>
      <c r="N34" s="13">
        <f t="shared" si="9"/>
        <v>56.799999999999272</v>
      </c>
    </row>
    <row r="35" spans="2:14" x14ac:dyDescent="0.25">
      <c r="B35" s="5">
        <v>0.5</v>
      </c>
      <c r="C35" s="6">
        <v>4</v>
      </c>
      <c r="D35" s="13">
        <f t="shared" si="3"/>
        <v>42.399999999999636</v>
      </c>
      <c r="E35" s="13">
        <f t="shared" si="4"/>
        <v>24.200000000000728</v>
      </c>
      <c r="F35" s="13">
        <f t="shared" si="5"/>
        <v>-80.800000000001091</v>
      </c>
      <c r="G35" s="14"/>
      <c r="H35" s="13">
        <f t="shared" ref="H35:J35" si="12">H8-H8</f>
        <v>0</v>
      </c>
      <c r="I35" s="13">
        <f t="shared" si="12"/>
        <v>0</v>
      </c>
      <c r="J35" s="13">
        <f t="shared" si="12"/>
        <v>0</v>
      </c>
      <c r="K35" s="14"/>
      <c r="L35" s="13">
        <f t="shared" si="7"/>
        <v>-310.70000000000073</v>
      </c>
      <c r="M35" s="13">
        <f t="shared" si="8"/>
        <v>-284.79999999999927</v>
      </c>
      <c r="N35" s="13">
        <f t="shared" si="9"/>
        <v>629.09999999999854</v>
      </c>
    </row>
    <row r="36" spans="2:14" x14ac:dyDescent="0.25">
      <c r="B36" s="8">
        <v>1</v>
      </c>
      <c r="C36" s="4">
        <v>4</v>
      </c>
      <c r="D36" s="13">
        <f t="shared" si="3"/>
        <v>56.600000000000364</v>
      </c>
      <c r="E36" s="13">
        <f t="shared" si="4"/>
        <v>8.5999999999985448</v>
      </c>
      <c r="F36" s="13">
        <f t="shared" si="5"/>
        <v>-78.200000000000728</v>
      </c>
      <c r="G36" s="13"/>
      <c r="H36" s="13">
        <f t="shared" ref="H36:J36" si="13">H9-H9</f>
        <v>0</v>
      </c>
      <c r="I36" s="13">
        <f t="shared" si="13"/>
        <v>0</v>
      </c>
      <c r="J36" s="13">
        <f t="shared" si="13"/>
        <v>0</v>
      </c>
      <c r="K36" s="13"/>
      <c r="L36" s="13">
        <f t="shared" si="7"/>
        <v>-226.79999999999927</v>
      </c>
      <c r="M36" s="13">
        <f t="shared" si="8"/>
        <v>-293.60000000000036</v>
      </c>
      <c r="N36" s="13">
        <f t="shared" si="9"/>
        <v>559.19999999999891</v>
      </c>
    </row>
    <row r="37" spans="2:14" x14ac:dyDescent="0.25">
      <c r="B37" s="8">
        <v>1.5</v>
      </c>
      <c r="C37" s="4">
        <v>4</v>
      </c>
      <c r="D37" s="13">
        <f t="shared" si="3"/>
        <v>6</v>
      </c>
      <c r="E37" s="13">
        <f t="shared" si="4"/>
        <v>86.899999999999636</v>
      </c>
      <c r="F37" s="13">
        <f t="shared" si="5"/>
        <v>-120.10000000000036</v>
      </c>
      <c r="G37" s="13"/>
      <c r="H37" s="13">
        <f t="shared" ref="H37:J37" si="14">H10-H10</f>
        <v>0</v>
      </c>
      <c r="I37" s="13">
        <f t="shared" si="14"/>
        <v>0</v>
      </c>
      <c r="J37" s="13">
        <f t="shared" si="14"/>
        <v>0</v>
      </c>
      <c r="K37" s="13"/>
      <c r="L37" s="13">
        <f t="shared" si="7"/>
        <v>-172.29999999999927</v>
      </c>
      <c r="M37" s="13">
        <f t="shared" si="8"/>
        <v>-129.70000000000073</v>
      </c>
      <c r="N37" s="13">
        <f t="shared" si="9"/>
        <v>344.20000000000073</v>
      </c>
    </row>
    <row r="38" spans="2:14" ht="17.25" thickBot="1" x14ac:dyDescent="0.3">
      <c r="B38" s="10">
        <v>2</v>
      </c>
      <c r="C38" s="11">
        <v>4</v>
      </c>
      <c r="D38" s="13">
        <f t="shared" si="3"/>
        <v>3.7000000000007276</v>
      </c>
      <c r="E38" s="13">
        <f t="shared" si="4"/>
        <v>7.8999999999996362</v>
      </c>
      <c r="F38" s="13">
        <f t="shared" si="5"/>
        <v>8.5</v>
      </c>
      <c r="G38" s="15"/>
      <c r="H38" s="13">
        <f t="shared" ref="H38:J38" si="15">H11-H11</f>
        <v>0</v>
      </c>
      <c r="I38" s="13">
        <f t="shared" si="15"/>
        <v>0</v>
      </c>
      <c r="J38" s="13">
        <f t="shared" si="15"/>
        <v>0</v>
      </c>
      <c r="K38" s="15"/>
      <c r="L38" s="13">
        <f t="shared" si="7"/>
        <v>-77.100000000000364</v>
      </c>
      <c r="M38" s="13">
        <f t="shared" si="8"/>
        <v>-72.699999999998909</v>
      </c>
      <c r="N38" s="13">
        <f t="shared" si="9"/>
        <v>157.70000000000073</v>
      </c>
    </row>
    <row r="39" spans="2:14" x14ac:dyDescent="0.25">
      <c r="B39" s="5">
        <v>0.5</v>
      </c>
      <c r="C39" s="6">
        <v>5</v>
      </c>
      <c r="D39" s="13">
        <f t="shared" si="3"/>
        <v>55.200000000000728</v>
      </c>
      <c r="E39" s="13">
        <f t="shared" si="4"/>
        <v>90.299999999999272</v>
      </c>
      <c r="F39" s="13">
        <f t="shared" si="5"/>
        <v>-162.29999999999927</v>
      </c>
      <c r="G39" s="14"/>
      <c r="H39" s="13">
        <f t="shared" ref="H39:J39" si="16">H12-H12</f>
        <v>0</v>
      </c>
      <c r="I39" s="13">
        <f t="shared" si="16"/>
        <v>0</v>
      </c>
      <c r="J39" s="13">
        <f t="shared" si="16"/>
        <v>0</v>
      </c>
      <c r="K39" s="14"/>
      <c r="L39" s="13">
        <f t="shared" si="7"/>
        <v>-106.10000000000036</v>
      </c>
      <c r="M39" s="13">
        <f t="shared" si="8"/>
        <v>-129.10000000000036</v>
      </c>
      <c r="N39" s="13">
        <f t="shared" si="9"/>
        <v>255.60000000000036</v>
      </c>
    </row>
    <row r="40" spans="2:14" x14ac:dyDescent="0.25">
      <c r="B40" s="8">
        <v>1</v>
      </c>
      <c r="C40" s="4">
        <v>5</v>
      </c>
      <c r="D40" s="13">
        <f t="shared" si="3"/>
        <v>84.700000000000728</v>
      </c>
      <c r="E40" s="13">
        <f t="shared" si="4"/>
        <v>58.200000000000728</v>
      </c>
      <c r="F40" s="13">
        <f t="shared" si="5"/>
        <v>-158.10000000000036</v>
      </c>
      <c r="G40" s="13"/>
      <c r="H40" s="13">
        <f>H13-H13</f>
        <v>0</v>
      </c>
      <c r="I40" s="13">
        <f t="shared" ref="H40:J40" si="17">I13-I13</f>
        <v>0</v>
      </c>
      <c r="J40" s="13">
        <f t="shared" si="17"/>
        <v>0</v>
      </c>
      <c r="K40" s="13"/>
      <c r="L40" s="13">
        <f t="shared" si="7"/>
        <v>-322.89999999999964</v>
      </c>
      <c r="M40" s="13">
        <f t="shared" si="8"/>
        <v>-200</v>
      </c>
      <c r="N40" s="13">
        <f t="shared" si="9"/>
        <v>566.59999999999854</v>
      </c>
    </row>
    <row r="41" spans="2:14" x14ac:dyDescent="0.25">
      <c r="B41" s="8">
        <v>1.5</v>
      </c>
      <c r="C41" s="4">
        <v>5</v>
      </c>
      <c r="D41" s="13">
        <f t="shared" si="3"/>
        <v>4.2999999999992724</v>
      </c>
      <c r="E41" s="13">
        <f t="shared" si="4"/>
        <v>48.5</v>
      </c>
      <c r="F41" s="13">
        <f t="shared" si="5"/>
        <v>-52</v>
      </c>
      <c r="G41" s="13"/>
      <c r="H41" s="13">
        <f t="shared" ref="H41:J41" si="18">H14-H14</f>
        <v>0</v>
      </c>
      <c r="I41" s="13">
        <f t="shared" si="18"/>
        <v>0</v>
      </c>
      <c r="J41" s="13">
        <f t="shared" si="18"/>
        <v>0</v>
      </c>
      <c r="K41" s="13"/>
      <c r="L41" s="13">
        <f t="shared" si="7"/>
        <v>-103.5</v>
      </c>
      <c r="M41" s="13">
        <f t="shared" si="8"/>
        <v>-264</v>
      </c>
      <c r="N41" s="13">
        <f t="shared" si="9"/>
        <v>398</v>
      </c>
    </row>
    <row r="42" spans="2:14" ht="17.25" thickBot="1" x14ac:dyDescent="0.3">
      <c r="B42" s="10">
        <v>2</v>
      </c>
      <c r="C42" s="11">
        <v>5</v>
      </c>
      <c r="D42" s="13">
        <f t="shared" si="3"/>
        <v>26.100000000000364</v>
      </c>
      <c r="E42" s="13">
        <f t="shared" si="4"/>
        <v>23</v>
      </c>
      <c r="F42" s="13">
        <f t="shared" si="5"/>
        <v>-50.399999999999636</v>
      </c>
      <c r="G42" s="15"/>
      <c r="H42" s="13">
        <f t="shared" ref="H42:J42" si="19">H15-H15</f>
        <v>0</v>
      </c>
      <c r="I42" s="13">
        <f t="shared" si="19"/>
        <v>0</v>
      </c>
      <c r="J42" s="13">
        <f t="shared" si="19"/>
        <v>0</v>
      </c>
      <c r="K42" s="15"/>
      <c r="L42" s="13">
        <f t="shared" si="7"/>
        <v>-64.800000000001091</v>
      </c>
      <c r="M42" s="13">
        <f t="shared" si="8"/>
        <v>-117.70000000000073</v>
      </c>
      <c r="N42" s="13">
        <f t="shared" si="9"/>
        <v>214</v>
      </c>
    </row>
    <row r="43" spans="2:14" x14ac:dyDescent="0.25">
      <c r="B43" s="5">
        <v>0.5</v>
      </c>
      <c r="C43" s="6">
        <v>6</v>
      </c>
      <c r="D43" s="13">
        <f t="shared" si="3"/>
        <v>56</v>
      </c>
      <c r="E43" s="13">
        <f t="shared" si="4"/>
        <v>33.300000000001091</v>
      </c>
      <c r="F43" s="13">
        <f t="shared" si="5"/>
        <v>-100.89999999999964</v>
      </c>
      <c r="G43" s="14"/>
      <c r="H43" s="13">
        <f t="shared" ref="H43:J43" si="20">H16-H16</f>
        <v>0</v>
      </c>
      <c r="I43" s="13">
        <f t="shared" si="20"/>
        <v>0</v>
      </c>
      <c r="J43" s="13">
        <f t="shared" si="20"/>
        <v>0</v>
      </c>
      <c r="K43" s="14"/>
      <c r="L43" s="13">
        <f t="shared" si="7"/>
        <v>-65.800000000001091</v>
      </c>
      <c r="M43" s="13">
        <f t="shared" si="8"/>
        <v>-27.899999999999636</v>
      </c>
      <c r="N43" s="13">
        <f t="shared" si="9"/>
        <v>107.10000000000036</v>
      </c>
    </row>
    <row r="44" spans="2:14" x14ac:dyDescent="0.25">
      <c r="B44" s="8">
        <v>1</v>
      </c>
      <c r="C44" s="4">
        <v>6</v>
      </c>
      <c r="D44" s="13">
        <f t="shared" si="3"/>
        <v>32.800000000001091</v>
      </c>
      <c r="E44" s="13">
        <f t="shared" si="4"/>
        <v>118.60000000000036</v>
      </c>
      <c r="F44" s="13">
        <f t="shared" si="5"/>
        <v>-152.29999999999927</v>
      </c>
      <c r="G44" s="13"/>
      <c r="H44" s="13">
        <f t="shared" ref="H44:J44" si="21">H17-H17</f>
        <v>0</v>
      </c>
      <c r="I44" s="13">
        <f t="shared" si="21"/>
        <v>0</v>
      </c>
      <c r="J44" s="13">
        <f t="shared" si="21"/>
        <v>0</v>
      </c>
      <c r="K44" s="13"/>
      <c r="L44" s="13">
        <f t="shared" si="7"/>
        <v>-274</v>
      </c>
      <c r="M44" s="13">
        <f t="shared" si="8"/>
        <v>-121.89999999999964</v>
      </c>
      <c r="N44" s="13">
        <f t="shared" si="9"/>
        <v>446.70000000000073</v>
      </c>
    </row>
    <row r="45" spans="2:14" x14ac:dyDescent="0.25">
      <c r="B45" s="8">
        <v>1.5</v>
      </c>
      <c r="C45" s="4">
        <v>6</v>
      </c>
      <c r="D45" s="13">
        <f t="shared" si="3"/>
        <v>83.600000000000364</v>
      </c>
      <c r="E45" s="13">
        <f t="shared" si="4"/>
        <v>57.799999999999272</v>
      </c>
      <c r="F45" s="13">
        <f t="shared" si="5"/>
        <v>-186.70000000000073</v>
      </c>
      <c r="G45" s="13"/>
      <c r="H45" s="13">
        <f t="shared" ref="H45:J45" si="22">H18-H18</f>
        <v>0</v>
      </c>
      <c r="I45" s="13">
        <f t="shared" si="22"/>
        <v>0</v>
      </c>
      <c r="J45" s="13">
        <f t="shared" si="22"/>
        <v>0</v>
      </c>
      <c r="K45" s="13"/>
      <c r="L45" s="13">
        <f t="shared" si="7"/>
        <v>-124.39999999999964</v>
      </c>
      <c r="M45" s="13">
        <f t="shared" si="8"/>
        <v>-158.60000000000036</v>
      </c>
      <c r="N45" s="13">
        <f t="shared" si="9"/>
        <v>316</v>
      </c>
    </row>
    <row r="46" spans="2:14" ht="17.25" thickBot="1" x14ac:dyDescent="0.3">
      <c r="B46" s="10">
        <v>2</v>
      </c>
      <c r="C46" s="11">
        <v>6</v>
      </c>
      <c r="D46" s="13">
        <f t="shared" si="3"/>
        <v>24.5</v>
      </c>
      <c r="E46" s="13">
        <f t="shared" si="4"/>
        <v>19.5</v>
      </c>
      <c r="F46" s="13">
        <f t="shared" si="5"/>
        <v>-39</v>
      </c>
      <c r="G46" s="15"/>
      <c r="H46" s="13">
        <f t="shared" ref="H46:J46" si="23">H19-H19</f>
        <v>0</v>
      </c>
      <c r="I46" s="13">
        <f t="shared" si="23"/>
        <v>0</v>
      </c>
      <c r="J46" s="13">
        <f t="shared" si="23"/>
        <v>0</v>
      </c>
      <c r="K46" s="15"/>
      <c r="L46" s="13">
        <f t="shared" si="7"/>
        <v>4.8000000000010914</v>
      </c>
      <c r="M46" s="13">
        <f t="shared" si="8"/>
        <v>-30.599999999998545</v>
      </c>
      <c r="N46" s="13">
        <f t="shared" si="9"/>
        <v>153.39999999999964</v>
      </c>
    </row>
    <row r="47" spans="2:14" x14ac:dyDescent="0.25">
      <c r="B47" s="5">
        <v>0.5</v>
      </c>
      <c r="C47" s="6">
        <v>8</v>
      </c>
      <c r="D47" s="13">
        <f t="shared" si="3"/>
        <v>16.799999999999272</v>
      </c>
      <c r="E47" s="13">
        <f t="shared" si="4"/>
        <v>18</v>
      </c>
      <c r="F47" s="13">
        <f t="shared" si="5"/>
        <v>-37.799999999999272</v>
      </c>
      <c r="G47" s="14"/>
      <c r="H47" s="13">
        <f t="shared" ref="H47:J47" si="24">H20-H20</f>
        <v>0</v>
      </c>
      <c r="I47" s="13">
        <f t="shared" si="24"/>
        <v>0</v>
      </c>
      <c r="J47" s="13">
        <f t="shared" si="24"/>
        <v>0</v>
      </c>
      <c r="K47" s="14"/>
      <c r="L47" s="13">
        <f t="shared" si="7"/>
        <v>-26</v>
      </c>
      <c r="M47" s="13">
        <f t="shared" si="8"/>
        <v>-21.300000000001091</v>
      </c>
      <c r="N47" s="13">
        <f t="shared" si="9"/>
        <v>50.200000000000728</v>
      </c>
    </row>
    <row r="48" spans="2:14" x14ac:dyDescent="0.25">
      <c r="B48" s="8">
        <v>1</v>
      </c>
      <c r="C48" s="4">
        <v>8</v>
      </c>
      <c r="D48" s="13">
        <f t="shared" si="3"/>
        <v>0.6000000000003638</v>
      </c>
      <c r="E48" s="13">
        <f t="shared" si="4"/>
        <v>53.899999999999636</v>
      </c>
      <c r="F48" s="13">
        <f t="shared" si="5"/>
        <v>-35.899999999999636</v>
      </c>
      <c r="G48" s="13"/>
      <c r="H48" s="13">
        <f t="shared" ref="H48:J48" si="25">H21-H21</f>
        <v>0</v>
      </c>
      <c r="I48" s="13">
        <f t="shared" si="25"/>
        <v>0</v>
      </c>
      <c r="J48" s="13">
        <f t="shared" si="25"/>
        <v>0</v>
      </c>
      <c r="K48" s="13"/>
      <c r="L48" s="13">
        <f t="shared" si="7"/>
        <v>-10.600000000000364</v>
      </c>
      <c r="M48" s="13">
        <f t="shared" si="8"/>
        <v>-93.5</v>
      </c>
      <c r="N48" s="13">
        <f t="shared" si="9"/>
        <v>89.299999999999272</v>
      </c>
    </row>
    <row r="49" spans="2:14" x14ac:dyDescent="0.25">
      <c r="B49" s="8">
        <v>1.5</v>
      </c>
      <c r="C49" s="4">
        <v>8</v>
      </c>
      <c r="D49" s="13">
        <f t="shared" si="3"/>
        <v>24.600000000000364</v>
      </c>
      <c r="E49" s="13">
        <f t="shared" si="4"/>
        <v>56</v>
      </c>
      <c r="F49" s="13">
        <f t="shared" si="5"/>
        <v>-96</v>
      </c>
      <c r="G49" s="13"/>
      <c r="H49" s="13">
        <f t="shared" ref="H49:J49" si="26">H22-H22</f>
        <v>0</v>
      </c>
      <c r="I49" s="13">
        <f t="shared" si="26"/>
        <v>0</v>
      </c>
      <c r="J49" s="13">
        <f t="shared" si="26"/>
        <v>0</v>
      </c>
      <c r="K49" s="13"/>
      <c r="L49" s="13">
        <f t="shared" si="7"/>
        <v>-78.799999999999272</v>
      </c>
      <c r="M49" s="13">
        <f t="shared" si="8"/>
        <v>-16.399999999999636</v>
      </c>
      <c r="N49" s="13">
        <f t="shared" si="9"/>
        <v>68.899999999999636</v>
      </c>
    </row>
    <row r="50" spans="2:14" ht="17.25" thickBot="1" x14ac:dyDescent="0.3">
      <c r="B50" s="10">
        <v>2</v>
      </c>
      <c r="C50" s="11">
        <v>8</v>
      </c>
      <c r="D50" s="13">
        <f t="shared" si="3"/>
        <v>0.80000000000109139</v>
      </c>
      <c r="E50" s="13">
        <f t="shared" si="4"/>
        <v>10.399999999999636</v>
      </c>
      <c r="F50" s="13">
        <f t="shared" si="5"/>
        <v>-33.100000000000364</v>
      </c>
      <c r="G50" s="15"/>
      <c r="H50" s="13">
        <f t="shared" ref="H50:J50" si="27">H23-H23</f>
        <v>0</v>
      </c>
      <c r="I50" s="13">
        <f t="shared" si="27"/>
        <v>0</v>
      </c>
      <c r="J50" s="13">
        <f t="shared" si="27"/>
        <v>0</v>
      </c>
      <c r="K50" s="15"/>
      <c r="L50" s="13">
        <f t="shared" si="7"/>
        <v>-27.600000000000364</v>
      </c>
      <c r="M50" s="13">
        <f t="shared" si="8"/>
        <v>-39.200000000000728</v>
      </c>
      <c r="N50" s="13">
        <f t="shared" si="9"/>
        <v>159.79999999999927</v>
      </c>
    </row>
    <row r="51" spans="2:14" x14ac:dyDescent="0.25">
      <c r="B51" s="5">
        <v>0.5</v>
      </c>
      <c r="C51" s="6">
        <v>10</v>
      </c>
      <c r="D51" s="13">
        <f t="shared" si="3"/>
        <v>21.399999999999636</v>
      </c>
      <c r="E51" s="13">
        <f t="shared" si="4"/>
        <v>16.299999999999272</v>
      </c>
      <c r="F51" s="13">
        <f t="shared" si="5"/>
        <v>-42.600000000000364</v>
      </c>
      <c r="G51" s="14"/>
      <c r="H51" s="13">
        <f t="shared" ref="H51:J51" si="28">H24-H24</f>
        <v>0</v>
      </c>
      <c r="I51" s="13">
        <f t="shared" si="28"/>
        <v>0</v>
      </c>
      <c r="J51" s="13">
        <f t="shared" si="28"/>
        <v>0</v>
      </c>
      <c r="K51" s="14"/>
      <c r="L51" s="13">
        <f t="shared" si="7"/>
        <v>-33.100000000000364</v>
      </c>
      <c r="M51" s="13">
        <f t="shared" si="8"/>
        <v>-38.5</v>
      </c>
      <c r="N51" s="13">
        <f t="shared" si="9"/>
        <v>76.799999999999272</v>
      </c>
    </row>
    <row r="52" spans="2:14" x14ac:dyDescent="0.25">
      <c r="B52" s="8">
        <v>1</v>
      </c>
      <c r="C52" s="4">
        <v>10</v>
      </c>
      <c r="D52" s="13">
        <f t="shared" si="3"/>
        <v>-7.4000000000014552</v>
      </c>
      <c r="E52" s="13">
        <f t="shared" si="4"/>
        <v>10.399999999999636</v>
      </c>
      <c r="F52" s="13">
        <f t="shared" si="5"/>
        <v>6.5</v>
      </c>
      <c r="G52" s="13"/>
      <c r="H52" s="13">
        <f t="shared" ref="H52:J52" si="29">H25-H25</f>
        <v>0</v>
      </c>
      <c r="I52" s="13">
        <f t="shared" si="29"/>
        <v>0</v>
      </c>
      <c r="J52" s="13">
        <f t="shared" si="29"/>
        <v>0</v>
      </c>
      <c r="K52" s="13"/>
      <c r="L52" s="13">
        <f t="shared" si="7"/>
        <v>22</v>
      </c>
      <c r="M52" s="13">
        <f t="shared" si="8"/>
        <v>-28.200000000000728</v>
      </c>
      <c r="N52" s="13">
        <f t="shared" si="9"/>
        <v>-48.399999999999636</v>
      </c>
    </row>
    <row r="53" spans="2:14" x14ac:dyDescent="0.25">
      <c r="B53" s="8">
        <v>1.5</v>
      </c>
      <c r="C53" s="4">
        <v>10</v>
      </c>
      <c r="D53" s="13">
        <f t="shared" si="3"/>
        <v>2.5999999999985448</v>
      </c>
      <c r="E53" s="13">
        <f t="shared" si="4"/>
        <v>10.200000000000728</v>
      </c>
      <c r="F53" s="13">
        <f t="shared" si="5"/>
        <v>-19</v>
      </c>
      <c r="G53" s="13"/>
      <c r="H53" s="13">
        <f t="shared" ref="H53:J53" si="30">H26-H26</f>
        <v>0</v>
      </c>
      <c r="I53" s="13">
        <f t="shared" si="30"/>
        <v>0</v>
      </c>
      <c r="J53" s="13">
        <f t="shared" si="30"/>
        <v>0</v>
      </c>
      <c r="K53" s="13"/>
      <c r="L53" s="13">
        <f t="shared" si="7"/>
        <v>10.899999999999636</v>
      </c>
      <c r="M53" s="13">
        <f t="shared" si="8"/>
        <v>-23.700000000000728</v>
      </c>
      <c r="N53" s="13">
        <f t="shared" si="9"/>
        <v>-30.600000000000364</v>
      </c>
    </row>
    <row r="54" spans="2:14" ht="17.25" thickBot="1" x14ac:dyDescent="0.3">
      <c r="B54" s="10">
        <v>2</v>
      </c>
      <c r="C54" s="11">
        <v>10</v>
      </c>
      <c r="D54" s="13">
        <f t="shared" si="3"/>
        <v>3.1000000000003638</v>
      </c>
      <c r="E54" s="13">
        <f t="shared" si="4"/>
        <v>-2.1000000000003638</v>
      </c>
      <c r="F54" s="13">
        <f t="shared" si="5"/>
        <v>0.40000000000145519</v>
      </c>
      <c r="G54" s="15"/>
      <c r="H54" s="13">
        <f t="shared" ref="H54:J54" si="31">H27-H27</f>
        <v>0</v>
      </c>
      <c r="I54" s="13">
        <f t="shared" si="31"/>
        <v>0</v>
      </c>
      <c r="J54" s="13">
        <f t="shared" si="31"/>
        <v>0</v>
      </c>
      <c r="K54" s="15"/>
      <c r="L54" s="13">
        <f t="shared" si="7"/>
        <v>-17.5</v>
      </c>
      <c r="M54" s="13">
        <f t="shared" si="8"/>
        <v>18.5</v>
      </c>
      <c r="N54" s="13">
        <f t="shared" si="9"/>
        <v>22.400000000001455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tabSelected="1" topLeftCell="A10" workbookViewId="0">
      <selection activeCell="K34" sqref="K34"/>
    </sheetView>
  </sheetViews>
  <sheetFormatPr defaultRowHeight="16.5" x14ac:dyDescent="0.25"/>
  <cols>
    <col min="1" max="1" width="14.75" customWidth="1"/>
  </cols>
  <sheetData>
    <row r="2" spans="1:7" x14ac:dyDescent="0.25">
      <c r="A2" t="s">
        <v>26</v>
      </c>
      <c r="B2" t="s">
        <v>7</v>
      </c>
      <c r="C2" t="s">
        <v>4</v>
      </c>
      <c r="D2" t="s">
        <v>20</v>
      </c>
      <c r="E2" t="s">
        <v>21</v>
      </c>
      <c r="F2" t="s">
        <v>23</v>
      </c>
      <c r="G2" t="s">
        <v>8</v>
      </c>
    </row>
    <row r="3" spans="1:7" x14ac:dyDescent="0.25">
      <c r="B3">
        <v>0.5</v>
      </c>
      <c r="C3">
        <v>3</v>
      </c>
    </row>
    <row r="4" spans="1:7" x14ac:dyDescent="0.25">
      <c r="B4">
        <v>1</v>
      </c>
      <c r="C4">
        <v>3</v>
      </c>
      <c r="D4">
        <v>0.45042625278879311</v>
      </c>
      <c r="E4">
        <v>0.33950320982713439</v>
      </c>
      <c r="F4">
        <v>0.2811599185247759</v>
      </c>
      <c r="G4">
        <v>0.4128975395345571</v>
      </c>
    </row>
    <row r="5" spans="1:7" x14ac:dyDescent="0.25">
      <c r="B5">
        <v>1.5</v>
      </c>
      <c r="C5">
        <v>3</v>
      </c>
    </row>
    <row r="6" spans="1:7" x14ac:dyDescent="0.25">
      <c r="B6">
        <v>2</v>
      </c>
      <c r="C6">
        <v>3</v>
      </c>
    </row>
    <row r="9" spans="1:7" x14ac:dyDescent="0.25">
      <c r="A9" t="s">
        <v>27</v>
      </c>
      <c r="B9" t="s">
        <v>7</v>
      </c>
      <c r="C9" t="s">
        <v>4</v>
      </c>
      <c r="D9" t="s">
        <v>20</v>
      </c>
      <c r="E9" t="s">
        <v>21</v>
      </c>
      <c r="F9" t="s">
        <v>23</v>
      </c>
      <c r="G9" t="s">
        <v>8</v>
      </c>
    </row>
    <row r="10" spans="1:7" x14ac:dyDescent="0.25">
      <c r="B10">
        <v>0.5</v>
      </c>
      <c r="C10">
        <v>3</v>
      </c>
    </row>
    <row r="11" spans="1:7" x14ac:dyDescent="0.25">
      <c r="B11">
        <v>1</v>
      </c>
      <c r="C11">
        <v>3</v>
      </c>
      <c r="D11">
        <f>D4/D4</f>
        <v>1</v>
      </c>
      <c r="E11">
        <f>E4/D4</f>
        <v>0.75373761570316145</v>
      </c>
      <c r="F11">
        <f>F4/D4</f>
        <v>0.62420855086484717</v>
      </c>
      <c r="G11">
        <f>G4/D4</f>
        <v>0.91668178082010376</v>
      </c>
    </row>
    <row r="12" spans="1:7" x14ac:dyDescent="0.25">
      <c r="B12">
        <v>1.5</v>
      </c>
      <c r="C12">
        <v>3</v>
      </c>
    </row>
    <row r="13" spans="1:7" x14ac:dyDescent="0.25">
      <c r="B13">
        <v>2</v>
      </c>
      <c r="C13">
        <v>3</v>
      </c>
    </row>
    <row r="15" spans="1:7" x14ac:dyDescent="0.25">
      <c r="A15" t="s">
        <v>38</v>
      </c>
      <c r="B15" t="s">
        <v>7</v>
      </c>
      <c r="C15" t="s">
        <v>4</v>
      </c>
      <c r="D15" t="s">
        <v>20</v>
      </c>
      <c r="E15" t="s">
        <v>21</v>
      </c>
      <c r="F15" t="s">
        <v>23</v>
      </c>
      <c r="G15" t="s">
        <v>8</v>
      </c>
    </row>
    <row r="16" spans="1:7" x14ac:dyDescent="0.25">
      <c r="B16">
        <v>0.5</v>
      </c>
      <c r="C16">
        <v>3</v>
      </c>
    </row>
    <row r="17" spans="2:7" x14ac:dyDescent="0.25">
      <c r="B17">
        <v>1</v>
      </c>
      <c r="C17">
        <v>3</v>
      </c>
      <c r="D17">
        <v>1</v>
      </c>
      <c r="E17">
        <f>(1+0.9727)/2</f>
        <v>0.98635000000000006</v>
      </c>
      <c r="F17">
        <f>(0.7769+0.9318)/2</f>
        <v>0.85434999999999994</v>
      </c>
      <c r="G17">
        <f>(0.989+0.729)/2</f>
        <v>0.85899999999999999</v>
      </c>
    </row>
    <row r="18" spans="2:7" x14ac:dyDescent="0.25">
      <c r="B18">
        <v>1.5</v>
      </c>
      <c r="C18">
        <v>3</v>
      </c>
    </row>
    <row r="19" spans="2:7" x14ac:dyDescent="0.25">
      <c r="B19">
        <v>2</v>
      </c>
      <c r="C19">
        <v>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15"/>
  <sheetViews>
    <sheetView topLeftCell="G81" workbookViewId="0">
      <selection activeCell="O122" sqref="O122"/>
    </sheetView>
  </sheetViews>
  <sheetFormatPr defaultRowHeight="16.5" x14ac:dyDescent="0.25"/>
  <cols>
    <col min="14" max="14" width="9.5" bestFit="1" customWidth="1"/>
  </cols>
  <sheetData>
    <row r="2" spans="1:23" x14ac:dyDescent="0.25">
      <c r="A2" t="s">
        <v>3</v>
      </c>
      <c r="B2" t="s">
        <v>7</v>
      </c>
      <c r="C2" t="s">
        <v>4</v>
      </c>
      <c r="D2" t="s">
        <v>1</v>
      </c>
      <c r="E2" t="s">
        <v>2</v>
      </c>
      <c r="F2" t="s">
        <v>0</v>
      </c>
      <c r="G2" t="s">
        <v>8</v>
      </c>
      <c r="I2" t="s">
        <v>9</v>
      </c>
      <c r="J2" t="s">
        <v>7</v>
      </c>
      <c r="K2" t="s">
        <v>4</v>
      </c>
      <c r="L2" t="s">
        <v>1</v>
      </c>
      <c r="M2" t="s">
        <v>2</v>
      </c>
      <c r="N2" t="s">
        <v>0</v>
      </c>
      <c r="O2" t="s">
        <v>8</v>
      </c>
      <c r="Q2" t="s">
        <v>6</v>
      </c>
      <c r="R2" t="s">
        <v>7</v>
      </c>
      <c r="S2" t="s">
        <v>4</v>
      </c>
      <c r="T2" t="s">
        <v>1</v>
      </c>
      <c r="U2" t="s">
        <v>2</v>
      </c>
      <c r="V2" t="s">
        <v>0</v>
      </c>
      <c r="W2" t="s">
        <v>8</v>
      </c>
    </row>
    <row r="3" spans="1:23" x14ac:dyDescent="0.25">
      <c r="B3">
        <v>0.5</v>
      </c>
      <c r="C3">
        <v>3</v>
      </c>
      <c r="D3">
        <f>'GWm05'!D4</f>
        <v>12329.2</v>
      </c>
      <c r="E3">
        <f>'GWm05'!E4</f>
        <v>10455.200000000001</v>
      </c>
      <c r="F3">
        <f>'GWm05'!F4</f>
        <v>9626.6299999999992</v>
      </c>
      <c r="G3">
        <f>'GWm05'!G4</f>
        <v>11886.8</v>
      </c>
      <c r="J3">
        <v>0.5</v>
      </c>
      <c r="K3">
        <v>3</v>
      </c>
      <c r="L3">
        <v>0</v>
      </c>
      <c r="M3">
        <v>72330</v>
      </c>
      <c r="N3">
        <v>307920</v>
      </c>
      <c r="O3">
        <v>23956</v>
      </c>
      <c r="R3">
        <v>0.5</v>
      </c>
      <c r="S3">
        <v>3</v>
      </c>
      <c r="T3">
        <f>D3/D17</f>
        <v>0.70017264095225118</v>
      </c>
      <c r="U3">
        <f>E3/D17</f>
        <v>0.59374858025532695</v>
      </c>
      <c r="V3">
        <f>F3/D17</f>
        <v>0.54669426650311204</v>
      </c>
      <c r="W3">
        <f>G3/D17</f>
        <v>0.67504883921675529</v>
      </c>
    </row>
    <row r="4" spans="1:23" x14ac:dyDescent="0.25">
      <c r="B4">
        <v>1</v>
      </c>
      <c r="C4">
        <v>3</v>
      </c>
      <c r="D4">
        <f>'GWm05'!D5</f>
        <v>17531.3</v>
      </c>
      <c r="E4">
        <f>'GWm05'!E5</f>
        <v>10916.3</v>
      </c>
      <c r="F4">
        <f>'GWm05'!F5</f>
        <v>9632.8700000000008</v>
      </c>
      <c r="G4">
        <f>'GWm05'!G5</f>
        <v>13760.4</v>
      </c>
      <c r="J4">
        <v>1</v>
      </c>
      <c r="K4">
        <v>3</v>
      </c>
      <c r="L4">
        <v>0</v>
      </c>
      <c r="M4">
        <v>388228</v>
      </c>
      <c r="N4">
        <v>596487</v>
      </c>
      <c r="O4">
        <v>203246</v>
      </c>
      <c r="R4">
        <v>1</v>
      </c>
      <c r="S4">
        <v>3</v>
      </c>
      <c r="T4">
        <f>D4/D17</f>
        <v>0.99559879151333419</v>
      </c>
      <c r="U4">
        <f>E4/D17</f>
        <v>0.619934351006315</v>
      </c>
      <c r="V4">
        <f>F4/D17</f>
        <v>0.54704863477352239</v>
      </c>
      <c r="W4">
        <f>G4/D17</f>
        <v>0.78145018399890964</v>
      </c>
    </row>
    <row r="5" spans="1:23" x14ac:dyDescent="0.25">
      <c r="B5">
        <v>1.5</v>
      </c>
      <c r="C5">
        <v>3</v>
      </c>
      <c r="D5">
        <f>'GWm05'!D6</f>
        <v>17608.8</v>
      </c>
      <c r="E5">
        <f>'GWm05'!E6</f>
        <v>10301.6</v>
      </c>
      <c r="F5">
        <f>'GWm05'!F6</f>
        <v>9543</v>
      </c>
      <c r="G5">
        <f>'GWm05'!G6</f>
        <v>12955.2</v>
      </c>
      <c r="J5">
        <v>1.5</v>
      </c>
      <c r="K5">
        <v>3</v>
      </c>
      <c r="L5">
        <v>0</v>
      </c>
      <c r="M5">
        <v>789750</v>
      </c>
      <c r="N5">
        <v>882975</v>
      </c>
      <c r="O5">
        <v>522339</v>
      </c>
      <c r="R5">
        <v>1.5</v>
      </c>
      <c r="S5">
        <v>3</v>
      </c>
      <c r="T5">
        <f>D5/D17</f>
        <v>1</v>
      </c>
      <c r="U5">
        <f>E5/D17</f>
        <v>0.58502566898369002</v>
      </c>
      <c r="V5">
        <f>F5/D17</f>
        <v>0.54194493662259779</v>
      </c>
      <c r="W5">
        <f>G5/D17</f>
        <v>0.73572304756712559</v>
      </c>
    </row>
    <row r="6" spans="1:23" x14ac:dyDescent="0.25">
      <c r="B6">
        <v>2</v>
      </c>
      <c r="C6">
        <v>3</v>
      </c>
      <c r="D6">
        <f>'GWm05'!D7</f>
        <v>17608.8</v>
      </c>
      <c r="E6">
        <f>'GWm05'!E7</f>
        <v>10176.200000000001</v>
      </c>
      <c r="F6">
        <f>'GWm05'!F7</f>
        <v>9497.83</v>
      </c>
      <c r="G6">
        <f>'GWm05'!G7</f>
        <v>11965.5</v>
      </c>
      <c r="J6">
        <v>2</v>
      </c>
      <c r="K6">
        <v>3</v>
      </c>
      <c r="L6">
        <v>0</v>
      </c>
      <c r="M6">
        <v>1065937</v>
      </c>
      <c r="N6">
        <v>1165919</v>
      </c>
      <c r="O6">
        <v>898420</v>
      </c>
      <c r="R6">
        <v>2</v>
      </c>
      <c r="S6">
        <v>3</v>
      </c>
      <c r="T6">
        <f>D6/D17</f>
        <v>1</v>
      </c>
      <c r="U6">
        <f>E6/D17</f>
        <v>0.57790422970333022</v>
      </c>
      <c r="V6">
        <f>F6/D17</f>
        <v>0.53937974194720828</v>
      </c>
      <c r="W6">
        <f>G6/D17</f>
        <v>0.67951819544773073</v>
      </c>
    </row>
    <row r="7" spans="1:23" x14ac:dyDescent="0.25">
      <c r="B7">
        <v>0.5</v>
      </c>
      <c r="C7">
        <v>4</v>
      </c>
      <c r="D7">
        <f>'GWm05'!D8</f>
        <v>12314.9</v>
      </c>
      <c r="E7">
        <f>'GWm05'!E8</f>
        <v>10986</v>
      </c>
      <c r="F7">
        <f>'GWm05'!F8</f>
        <v>10048.4</v>
      </c>
      <c r="G7">
        <f>'GWm05'!G8</f>
        <v>12029.3</v>
      </c>
      <c r="J7">
        <v>0.5</v>
      </c>
      <c r="K7">
        <v>4</v>
      </c>
      <c r="L7">
        <v>0</v>
      </c>
      <c r="M7">
        <v>34352</v>
      </c>
      <c r="N7">
        <v>302315</v>
      </c>
      <c r="O7">
        <v>11794</v>
      </c>
      <c r="R7">
        <v>0.5</v>
      </c>
      <c r="S7">
        <v>4</v>
      </c>
      <c r="T7">
        <f>D7/D17</f>
        <v>0.69936054699922767</v>
      </c>
      <c r="U7">
        <f>E7/D17</f>
        <v>0.62389259915496798</v>
      </c>
      <c r="V7">
        <f>F7/D17</f>
        <v>0.57064649493435105</v>
      </c>
      <c r="W7">
        <f>G7/D17</f>
        <v>0.68314138385352774</v>
      </c>
    </row>
    <row r="8" spans="1:23" x14ac:dyDescent="0.25">
      <c r="B8">
        <v>1</v>
      </c>
      <c r="C8">
        <v>4</v>
      </c>
      <c r="D8">
        <f>'GWm05'!D9</f>
        <v>17512</v>
      </c>
      <c r="E8">
        <f>'GWm05'!E9</f>
        <v>11757.6</v>
      </c>
      <c r="F8">
        <f>'GWm05'!F9</f>
        <v>10013.299999999999</v>
      </c>
      <c r="G8">
        <f>'GWm05'!G9</f>
        <v>14550</v>
      </c>
      <c r="J8">
        <v>1</v>
      </c>
      <c r="K8">
        <v>4</v>
      </c>
      <c r="L8">
        <v>0</v>
      </c>
      <c r="M8">
        <v>309289</v>
      </c>
      <c r="N8">
        <v>586661</v>
      </c>
      <c r="O8">
        <v>132976</v>
      </c>
      <c r="R8">
        <v>1</v>
      </c>
      <c r="S8">
        <v>4</v>
      </c>
      <c r="T8">
        <f>D8/D17</f>
        <v>0.99450274862568722</v>
      </c>
      <c r="U8">
        <f>E8/D17</f>
        <v>0.66771159874608155</v>
      </c>
      <c r="V8">
        <f>F8/D17</f>
        <v>0.56865317341329336</v>
      </c>
      <c r="W8">
        <f>G8/D17</f>
        <v>0.82629139975466814</v>
      </c>
    </row>
    <row r="9" spans="1:23" x14ac:dyDescent="0.25">
      <c r="B9">
        <v>1.5</v>
      </c>
      <c r="C9">
        <v>4</v>
      </c>
      <c r="D9">
        <f>'GWm05'!D10</f>
        <v>17608.8</v>
      </c>
      <c r="E9">
        <f>'GWm05'!E10</f>
        <v>11307.4</v>
      </c>
      <c r="F9">
        <f>'GWm05'!F10</f>
        <v>10092.6</v>
      </c>
      <c r="G9">
        <f>'GWm05'!G10</f>
        <v>15066.7</v>
      </c>
      <c r="J9">
        <v>1.5</v>
      </c>
      <c r="K9">
        <v>4</v>
      </c>
      <c r="L9">
        <v>0</v>
      </c>
      <c r="M9">
        <v>701636</v>
      </c>
      <c r="N9">
        <v>860652</v>
      </c>
      <c r="O9">
        <v>312652</v>
      </c>
      <c r="R9">
        <v>1.5</v>
      </c>
      <c r="S9">
        <v>4</v>
      </c>
      <c r="T9">
        <f>D9/D17</f>
        <v>1</v>
      </c>
      <c r="U9">
        <f>E9/D17</f>
        <v>0.64214483667257283</v>
      </c>
      <c r="V9">
        <f>F9/D17</f>
        <v>0.57315660351642361</v>
      </c>
      <c r="W9">
        <f>G9/D17</f>
        <v>0.85563468265867071</v>
      </c>
    </row>
    <row r="10" spans="1:23" x14ac:dyDescent="0.25">
      <c r="B10">
        <v>2</v>
      </c>
      <c r="C10">
        <v>4</v>
      </c>
      <c r="D10">
        <f>'GWm05'!D11</f>
        <v>17608.8</v>
      </c>
      <c r="E10">
        <f>'GWm05'!E11</f>
        <v>11027.9</v>
      </c>
      <c r="F10">
        <f>'GWm05'!F11</f>
        <v>10010.700000000001</v>
      </c>
      <c r="G10">
        <f>'GWm05'!G11</f>
        <v>13717.8</v>
      </c>
      <c r="J10">
        <v>2</v>
      </c>
      <c r="K10">
        <v>4</v>
      </c>
      <c r="L10">
        <v>0</v>
      </c>
      <c r="M10">
        <v>991336</v>
      </c>
      <c r="N10">
        <v>1122138</v>
      </c>
      <c r="O10">
        <v>690607</v>
      </c>
      <c r="R10">
        <v>2</v>
      </c>
      <c r="S10">
        <v>4</v>
      </c>
      <c r="T10">
        <f>D10/D18</f>
        <v>1</v>
      </c>
      <c r="U10">
        <f>E10/D17</f>
        <v>0.62627209122711369</v>
      </c>
      <c r="V10">
        <f>F10/D17</f>
        <v>0.56850551996728915</v>
      </c>
      <c r="W10">
        <f>G10/D17</f>
        <v>0.77903093907591658</v>
      </c>
    </row>
    <row r="11" spans="1:23" x14ac:dyDescent="0.25">
      <c r="B11">
        <v>0.5</v>
      </c>
      <c r="C11">
        <v>5</v>
      </c>
      <c r="D11">
        <f>'GWm05'!D12</f>
        <v>12288.5</v>
      </c>
      <c r="E11">
        <f>'GWm05'!E12</f>
        <v>11367.2</v>
      </c>
      <c r="F11">
        <f>'GWm05'!F12</f>
        <v>10363</v>
      </c>
      <c r="G11">
        <f>'GWm05'!G12</f>
        <v>12171.4</v>
      </c>
      <c r="J11">
        <v>0.5</v>
      </c>
      <c r="K11">
        <v>5</v>
      </c>
      <c r="L11">
        <v>0</v>
      </c>
      <c r="M11">
        <v>5832</v>
      </c>
      <c r="N11">
        <v>287389</v>
      </c>
      <c r="O11">
        <v>0</v>
      </c>
      <c r="R11">
        <v>0.5</v>
      </c>
      <c r="S11">
        <v>5</v>
      </c>
      <c r="T11">
        <f>D11/D17</f>
        <v>0.6978612966244151</v>
      </c>
      <c r="U11">
        <f>E11/D17</f>
        <v>0.64554086593067106</v>
      </c>
      <c r="V11">
        <f>F11/D17</f>
        <v>0.58851256190086776</v>
      </c>
      <c r="W11">
        <f>G11/D17</f>
        <v>0.69121121257553042</v>
      </c>
    </row>
    <row r="12" spans="1:23" x14ac:dyDescent="0.25">
      <c r="B12">
        <v>1</v>
      </c>
      <c r="C12">
        <v>5</v>
      </c>
      <c r="D12">
        <f>'GWm05'!D13</f>
        <v>17496.400000000001</v>
      </c>
      <c r="E12">
        <f>'GWm05'!E13</f>
        <v>12586.4</v>
      </c>
      <c r="F12">
        <f>'GWm05'!F13</f>
        <v>10345.5</v>
      </c>
      <c r="G12">
        <f>'GWm05'!G13</f>
        <v>15225.7</v>
      </c>
      <c r="J12">
        <v>1</v>
      </c>
      <c r="K12">
        <v>5</v>
      </c>
      <c r="L12">
        <v>0</v>
      </c>
      <c r="M12">
        <v>231994</v>
      </c>
      <c r="N12">
        <v>555547</v>
      </c>
      <c r="O12">
        <v>71925</v>
      </c>
      <c r="R12">
        <v>1</v>
      </c>
      <c r="S12">
        <v>5</v>
      </c>
      <c r="T12">
        <f>D12/D17</f>
        <v>0.99361682794966166</v>
      </c>
      <c r="U12">
        <f>E12/D17</f>
        <v>0.71477897414928904</v>
      </c>
      <c r="V12">
        <f>F12/D17</f>
        <v>0.58751874062968523</v>
      </c>
      <c r="W12">
        <f>G12/D17</f>
        <v>0.8646642587797011</v>
      </c>
    </row>
    <row r="13" spans="1:23" x14ac:dyDescent="0.25">
      <c r="B13">
        <v>1.5</v>
      </c>
      <c r="C13">
        <v>5</v>
      </c>
      <c r="D13">
        <f>'GWm05'!D14</f>
        <v>17608.8</v>
      </c>
      <c r="E13">
        <f>'GWm05'!E14</f>
        <v>12621.9</v>
      </c>
      <c r="F13">
        <f>'GWm05'!F14</f>
        <v>10345.700000000001</v>
      </c>
      <c r="G13">
        <f>'GWm05'!G14</f>
        <v>16041.2</v>
      </c>
      <c r="J13">
        <v>1.5</v>
      </c>
      <c r="K13">
        <v>5</v>
      </c>
      <c r="L13">
        <v>0</v>
      </c>
      <c r="M13">
        <v>563316</v>
      </c>
      <c r="N13">
        <v>811322</v>
      </c>
      <c r="O13">
        <v>189152</v>
      </c>
      <c r="R13">
        <v>1.5</v>
      </c>
      <c r="S13">
        <v>5</v>
      </c>
      <c r="T13">
        <f>D13/D17</f>
        <v>1</v>
      </c>
      <c r="U13">
        <f>E13/D17</f>
        <v>0.71679501158511649</v>
      </c>
      <c r="V13">
        <f>F13/D17</f>
        <v>0.58753009858707017</v>
      </c>
      <c r="W13">
        <f>G13/D17</f>
        <v>0.91097633001680989</v>
      </c>
    </row>
    <row r="14" spans="1:23" x14ac:dyDescent="0.25">
      <c r="B14">
        <v>2</v>
      </c>
      <c r="C14">
        <v>5</v>
      </c>
      <c r="D14">
        <f>'GWm05'!D15</f>
        <v>17608.8</v>
      </c>
      <c r="E14">
        <f>'GWm05'!E15</f>
        <v>11823.6</v>
      </c>
      <c r="F14">
        <f>'GWm05'!F15</f>
        <v>10266.299999999999</v>
      </c>
      <c r="G14">
        <f>'GWm05'!G15</f>
        <v>14968.9</v>
      </c>
      <c r="J14">
        <v>2</v>
      </c>
      <c r="K14">
        <v>5</v>
      </c>
      <c r="L14">
        <v>0</v>
      </c>
      <c r="M14">
        <v>885058</v>
      </c>
      <c r="N14">
        <v>1054257</v>
      </c>
      <c r="O14">
        <v>485944</v>
      </c>
      <c r="R14">
        <v>2</v>
      </c>
      <c r="S14">
        <v>5</v>
      </c>
      <c r="T14">
        <f>D14/D18</f>
        <v>1</v>
      </c>
      <c r="U14">
        <f>E14/D17</f>
        <v>0.67145972468311299</v>
      </c>
      <c r="V14">
        <f>F14/D17</f>
        <v>0.58302098950524739</v>
      </c>
      <c r="W14">
        <f>G14/D17</f>
        <v>0.85008064149743312</v>
      </c>
    </row>
    <row r="15" spans="1:23" x14ac:dyDescent="0.25">
      <c r="B15">
        <v>0.5</v>
      </c>
      <c r="C15">
        <v>6</v>
      </c>
      <c r="D15">
        <f>'GWm05'!D16</f>
        <v>12264.8</v>
      </c>
      <c r="E15">
        <f>'GWm05'!E16</f>
        <v>11482.5</v>
      </c>
      <c r="F15">
        <f>'GWm05'!F16</f>
        <v>10455.299999999999</v>
      </c>
      <c r="G15">
        <f>'GWm05'!G16</f>
        <v>12121.5</v>
      </c>
      <c r="J15">
        <v>0.5</v>
      </c>
      <c r="K15">
        <v>6</v>
      </c>
      <c r="L15">
        <v>0</v>
      </c>
      <c r="M15">
        <v>1030</v>
      </c>
      <c r="N15">
        <v>269317</v>
      </c>
      <c r="O15">
        <v>0</v>
      </c>
      <c r="R15">
        <v>0.5</v>
      </c>
      <c r="S15">
        <v>6</v>
      </c>
      <c r="T15">
        <f>D15/D17</f>
        <v>0.69651537867429925</v>
      </c>
      <c r="U15">
        <f>E15/D17</f>
        <v>0.65208872836309117</v>
      </c>
      <c r="V15">
        <f>F15/D17</f>
        <v>0.59375425923401937</v>
      </c>
      <c r="W15">
        <f>G15/D17</f>
        <v>0.68837740220798693</v>
      </c>
    </row>
    <row r="16" spans="1:23" x14ac:dyDescent="0.25">
      <c r="B16">
        <v>1</v>
      </c>
      <c r="C16">
        <v>6</v>
      </c>
      <c r="D16">
        <f>'GWm05'!D17</f>
        <v>17464.3</v>
      </c>
      <c r="E16">
        <f>'GWm05'!E17</f>
        <v>13263.6</v>
      </c>
      <c r="F16">
        <f>'GWm05'!F17</f>
        <v>10425.299999999999</v>
      </c>
      <c r="G16">
        <f>'GWm05'!G17</f>
        <v>15522.5</v>
      </c>
      <c r="J16">
        <v>1</v>
      </c>
      <c r="K16">
        <v>6</v>
      </c>
      <c r="L16">
        <v>0</v>
      </c>
      <c r="M16">
        <v>162619</v>
      </c>
      <c r="N16">
        <v>512830</v>
      </c>
      <c r="O16">
        <v>40075</v>
      </c>
      <c r="R16">
        <v>1</v>
      </c>
      <c r="S16">
        <v>6</v>
      </c>
      <c r="T16">
        <f>D16/D17</f>
        <v>0.99179387578937805</v>
      </c>
      <c r="U16">
        <f>E16/D17</f>
        <v>0.75323701785470909</v>
      </c>
      <c r="V16">
        <f>F16/D17</f>
        <v>0.59205056562627778</v>
      </c>
      <c r="W16">
        <f>G16/D17</f>
        <v>0.88151946753895782</v>
      </c>
    </row>
    <row r="17" spans="1:23" x14ac:dyDescent="0.25">
      <c r="B17">
        <v>1.5</v>
      </c>
      <c r="C17">
        <v>6</v>
      </c>
      <c r="D17">
        <f>'GWm05'!D18</f>
        <v>17608.8</v>
      </c>
      <c r="E17">
        <f>'GWm05'!E18</f>
        <v>13274.3</v>
      </c>
      <c r="F17">
        <f>'GWm05'!F18</f>
        <v>10455</v>
      </c>
      <c r="G17">
        <f>'GWm05'!G18</f>
        <v>16676.400000000001</v>
      </c>
      <c r="J17">
        <v>1.5</v>
      </c>
      <c r="K17">
        <v>6</v>
      </c>
      <c r="L17">
        <v>0</v>
      </c>
      <c r="M17">
        <v>489252</v>
      </c>
      <c r="N17">
        <v>742719</v>
      </c>
      <c r="O17">
        <v>109406</v>
      </c>
      <c r="R17">
        <v>1.5</v>
      </c>
      <c r="S17">
        <v>6</v>
      </c>
      <c r="T17">
        <f>D17/D17</f>
        <v>1</v>
      </c>
      <c r="U17">
        <f>E17/D17</f>
        <v>0.75384466857480348</v>
      </c>
      <c r="V17">
        <f>F17/D17</f>
        <v>0.59373722229794201</v>
      </c>
      <c r="W17">
        <f>G17/D17</f>
        <v>0.9470492026713917</v>
      </c>
    </row>
    <row r="18" spans="1:23" x14ac:dyDescent="0.25">
      <c r="B18">
        <v>2</v>
      </c>
      <c r="C18">
        <v>6</v>
      </c>
      <c r="D18">
        <f>'GWm05'!D19</f>
        <v>17608.8</v>
      </c>
      <c r="E18">
        <f>'GWm05'!E19</f>
        <v>12397.3</v>
      </c>
      <c r="F18">
        <f>'GWm05'!F19</f>
        <v>10415.4</v>
      </c>
      <c r="G18">
        <f>'GWm05'!G19</f>
        <v>15896</v>
      </c>
      <c r="J18">
        <v>2</v>
      </c>
      <c r="K18">
        <v>6</v>
      </c>
      <c r="L18">
        <v>0</v>
      </c>
      <c r="M18">
        <v>777079</v>
      </c>
      <c r="N18">
        <v>964071</v>
      </c>
      <c r="O18">
        <v>317896</v>
      </c>
      <c r="R18">
        <v>2</v>
      </c>
      <c r="S18">
        <v>6</v>
      </c>
      <c r="T18">
        <f>D18/D17</f>
        <v>1</v>
      </c>
      <c r="U18">
        <f>E18/D17</f>
        <v>0.70404002544182454</v>
      </c>
      <c r="V18">
        <f>F18/D17</f>
        <v>0.59148834673572304</v>
      </c>
      <c r="W18">
        <f>G18/D17</f>
        <v>0.9027304529553406</v>
      </c>
    </row>
    <row r="19" spans="1:23" x14ac:dyDescent="0.25">
      <c r="B19">
        <v>0.5</v>
      </c>
      <c r="C19">
        <v>8</v>
      </c>
      <c r="D19">
        <f>'GWm05'!D20</f>
        <v>12251.2</v>
      </c>
      <c r="E19">
        <f>'GWm05'!E20</f>
        <v>11586.4</v>
      </c>
      <c r="F19">
        <f>'GWm05'!F20</f>
        <v>10522.6</v>
      </c>
      <c r="G19">
        <f>'GWm05'!G20</f>
        <v>12075</v>
      </c>
      <c r="J19">
        <v>0.5</v>
      </c>
      <c r="K19">
        <v>8</v>
      </c>
      <c r="L19">
        <v>0</v>
      </c>
      <c r="M19">
        <v>0</v>
      </c>
      <c r="N19">
        <v>241643</v>
      </c>
      <c r="O19">
        <v>0</v>
      </c>
      <c r="R19">
        <v>0.5</v>
      </c>
      <c r="S19">
        <v>8</v>
      </c>
      <c r="T19">
        <f>D19/D17</f>
        <v>0.69574303757212308</v>
      </c>
      <c r="U19">
        <f>E19/D17</f>
        <v>0.65798918722456956</v>
      </c>
      <c r="V19">
        <f>F19/D17</f>
        <v>0.59757621189405297</v>
      </c>
      <c r="W19">
        <f>G19/D17</f>
        <v>0.68573667711598751</v>
      </c>
    </row>
    <row r="20" spans="1:23" x14ac:dyDescent="0.25">
      <c r="B20">
        <v>1</v>
      </c>
      <c r="C20">
        <v>8</v>
      </c>
      <c r="D20">
        <f>'GWm05'!D21</f>
        <v>17433.400000000001</v>
      </c>
      <c r="E20">
        <f>'GWm05'!E21</f>
        <v>14373.9</v>
      </c>
      <c r="F20">
        <f>'GWm05'!F21</f>
        <v>10507.1</v>
      </c>
      <c r="G20">
        <f>'GWm05'!G21</f>
        <v>15738</v>
      </c>
      <c r="J20">
        <v>1</v>
      </c>
      <c r="K20">
        <v>8</v>
      </c>
      <c r="L20">
        <v>0</v>
      </c>
      <c r="M20">
        <v>49404</v>
      </c>
      <c r="N20">
        <v>441956</v>
      </c>
      <c r="O20">
        <v>11518</v>
      </c>
      <c r="R20">
        <v>1</v>
      </c>
      <c r="S20">
        <v>8</v>
      </c>
      <c r="T20">
        <f>D20/D17</f>
        <v>0.9900390713734043</v>
      </c>
      <c r="U20">
        <f>E20/D17</f>
        <v>0.81629071827722499</v>
      </c>
      <c r="V20">
        <f>F20/D17</f>
        <v>0.59669597019671983</v>
      </c>
      <c r="W20">
        <f>G20/D17</f>
        <v>0.8937576666212349</v>
      </c>
    </row>
    <row r="21" spans="1:23" x14ac:dyDescent="0.25">
      <c r="B21">
        <v>1.5</v>
      </c>
      <c r="C21">
        <v>8</v>
      </c>
      <c r="D21">
        <f>'GWm05'!D22</f>
        <v>17608.8</v>
      </c>
      <c r="E21">
        <f>'GWm05'!E22</f>
        <v>14307.1</v>
      </c>
      <c r="F21">
        <f>'GWm05'!F22</f>
        <v>10502.4</v>
      </c>
      <c r="G21">
        <f>'GWm05'!G22</f>
        <v>17131.400000000001</v>
      </c>
      <c r="J21">
        <v>1.5</v>
      </c>
      <c r="K21">
        <v>8</v>
      </c>
      <c r="L21">
        <v>0</v>
      </c>
      <c r="M21">
        <v>379452</v>
      </c>
      <c r="N21">
        <v>637515</v>
      </c>
      <c r="O21">
        <v>46809</v>
      </c>
      <c r="R21">
        <v>1.5</v>
      </c>
      <c r="S21">
        <v>8</v>
      </c>
      <c r="T21">
        <f>D21/D17</f>
        <v>1</v>
      </c>
      <c r="U21">
        <f>E21/D17</f>
        <v>0.81249716051065379</v>
      </c>
      <c r="V21">
        <f>F21/D17</f>
        <v>0.5964290581981736</v>
      </c>
      <c r="W21">
        <f>G21/D17</f>
        <v>0.97288855572213906</v>
      </c>
    </row>
    <row r="22" spans="1:23" x14ac:dyDescent="0.25">
      <c r="B22">
        <v>2</v>
      </c>
      <c r="C22">
        <v>8</v>
      </c>
      <c r="D22">
        <f>'GWm05'!D23</f>
        <v>17608.8</v>
      </c>
      <c r="E22">
        <f>'GWm05'!E23</f>
        <v>13403</v>
      </c>
      <c r="F22">
        <f>'GWm05'!F23</f>
        <v>10503.2</v>
      </c>
      <c r="G22">
        <f>'GWm05'!G23</f>
        <v>16760.599999999999</v>
      </c>
      <c r="J22">
        <v>2</v>
      </c>
      <c r="K22">
        <v>8</v>
      </c>
      <c r="L22">
        <v>0</v>
      </c>
      <c r="M22">
        <v>628768</v>
      </c>
      <c r="N22">
        <v>818623</v>
      </c>
      <c r="O22">
        <v>169004</v>
      </c>
      <c r="R22">
        <v>2</v>
      </c>
      <c r="S22">
        <v>8</v>
      </c>
      <c r="T22">
        <f>D22/D17</f>
        <v>1</v>
      </c>
      <c r="U22">
        <f>E22/D17</f>
        <v>0.76115351415201493</v>
      </c>
      <c r="V22">
        <f>F22/D17</f>
        <v>0.59647449002771347</v>
      </c>
      <c r="W22">
        <f>G22/D17</f>
        <v>0.9518309027304529</v>
      </c>
    </row>
    <row r="23" spans="1:23" x14ac:dyDescent="0.25">
      <c r="B23">
        <v>0.5</v>
      </c>
      <c r="C23">
        <v>10</v>
      </c>
      <c r="D23">
        <f>'GWm05'!D24</f>
        <v>12238.2</v>
      </c>
      <c r="E23">
        <f>'GWm05'!E24</f>
        <v>11565.1</v>
      </c>
      <c r="F23">
        <f>'GWm05'!F24</f>
        <v>10513.2</v>
      </c>
      <c r="G23">
        <f>'GWm05'!G24</f>
        <v>12026.4</v>
      </c>
      <c r="J23">
        <v>0.5</v>
      </c>
      <c r="K23">
        <v>10</v>
      </c>
      <c r="L23">
        <v>0</v>
      </c>
      <c r="M23">
        <v>0</v>
      </c>
      <c r="N23">
        <v>210069</v>
      </c>
      <c r="O23">
        <v>0</v>
      </c>
      <c r="R23">
        <v>0.5</v>
      </c>
      <c r="S23">
        <v>10</v>
      </c>
      <c r="T23">
        <f>D23/D17</f>
        <v>0.69500477034210173</v>
      </c>
      <c r="U23">
        <f>E23/D17</f>
        <v>0.65677956476307309</v>
      </c>
      <c r="V23">
        <f>F23/D17</f>
        <v>0.59704238789696062</v>
      </c>
      <c r="W23">
        <f>G23/D17</f>
        <v>0.68297669347144607</v>
      </c>
    </row>
    <row r="24" spans="1:23" x14ac:dyDescent="0.25">
      <c r="B24">
        <v>1</v>
      </c>
      <c r="C24">
        <v>10</v>
      </c>
      <c r="D24">
        <f>'GWm05'!D25</f>
        <v>17402</v>
      </c>
      <c r="E24">
        <f>'GWm05'!E25</f>
        <v>14955.5</v>
      </c>
      <c r="F24">
        <f>'GWm05'!F25</f>
        <v>10512.6</v>
      </c>
      <c r="G24">
        <f>'GWm05'!G25</f>
        <v>15715.8</v>
      </c>
      <c r="J24">
        <v>1</v>
      </c>
      <c r="K24">
        <v>10</v>
      </c>
      <c r="L24">
        <v>0</v>
      </c>
      <c r="M24">
        <v>13487</v>
      </c>
      <c r="N24">
        <v>376721</v>
      </c>
      <c r="O24">
        <v>1619</v>
      </c>
      <c r="R24">
        <v>1</v>
      </c>
      <c r="S24">
        <v>10</v>
      </c>
      <c r="T24">
        <f>D24/D17</f>
        <v>0.98825587206396803</v>
      </c>
      <c r="U24">
        <f>E24/D17</f>
        <v>0.84931965835264189</v>
      </c>
      <c r="V24">
        <f>F24/D17</f>
        <v>0.59700831402480581</v>
      </c>
      <c r="W24">
        <f>G24/D17</f>
        <v>0.89249693335150604</v>
      </c>
    </row>
    <row r="25" spans="1:23" x14ac:dyDescent="0.25">
      <c r="B25">
        <v>1.5</v>
      </c>
      <c r="C25">
        <v>10</v>
      </c>
      <c r="D25">
        <f>'GWm05'!D26</f>
        <v>17608.8</v>
      </c>
      <c r="E25">
        <f>'GWm05'!E26</f>
        <v>15592.1</v>
      </c>
      <c r="F25">
        <f>'GWm05'!F26</f>
        <v>10509.9</v>
      </c>
      <c r="G25">
        <f>'GWm05'!G26</f>
        <v>17282.400000000001</v>
      </c>
      <c r="J25">
        <v>1.5</v>
      </c>
      <c r="K25">
        <v>10</v>
      </c>
      <c r="L25">
        <v>0</v>
      </c>
      <c r="M25">
        <v>240359</v>
      </c>
      <c r="N25">
        <v>533530</v>
      </c>
      <c r="O25">
        <v>29403</v>
      </c>
      <c r="R25">
        <v>1.5</v>
      </c>
      <c r="S25">
        <v>10</v>
      </c>
      <c r="T25">
        <f>D25/D17</f>
        <v>1</v>
      </c>
      <c r="U25">
        <f>E25/D17</f>
        <v>0.88547203670891828</v>
      </c>
      <c r="V25">
        <f>F25/D17</f>
        <v>0.59685498160010908</v>
      </c>
      <c r="W25">
        <f>G25/D17</f>
        <v>0.98146381354777168</v>
      </c>
    </row>
    <row r="26" spans="1:23" x14ac:dyDescent="0.25">
      <c r="B26">
        <v>2</v>
      </c>
      <c r="C26">
        <v>10</v>
      </c>
      <c r="D26">
        <f>'GWm05'!D27</f>
        <v>17608.8</v>
      </c>
      <c r="E26">
        <f>'GWm05'!E27</f>
        <v>14295.7</v>
      </c>
      <c r="F26">
        <f>'GWm05'!F27</f>
        <v>10506.4</v>
      </c>
      <c r="G26">
        <f>'GWm05'!G27</f>
        <v>17257.2</v>
      </c>
      <c r="J26">
        <v>2</v>
      </c>
      <c r="K26">
        <v>10</v>
      </c>
      <c r="L26">
        <v>0</v>
      </c>
      <c r="M26">
        <v>504465</v>
      </c>
      <c r="N26">
        <v>693194</v>
      </c>
      <c r="O26">
        <v>66920</v>
      </c>
      <c r="R26">
        <v>2</v>
      </c>
      <c r="S26">
        <v>10</v>
      </c>
      <c r="T26">
        <f>D26/D17</f>
        <v>1</v>
      </c>
      <c r="U26">
        <f>E26/D17</f>
        <v>0.81184975693971206</v>
      </c>
      <c r="V26">
        <f>F26/D17</f>
        <v>0.59665621734587249</v>
      </c>
      <c r="W26">
        <f>G26/D17</f>
        <v>0.98003271091726873</v>
      </c>
    </row>
    <row r="28" spans="1:23" x14ac:dyDescent="0.25">
      <c r="A28" t="s">
        <v>11</v>
      </c>
      <c r="B28" t="s">
        <v>7</v>
      </c>
      <c r="C28" t="s">
        <v>4</v>
      </c>
      <c r="D28" t="s">
        <v>1</v>
      </c>
      <c r="E28" t="s">
        <v>2</v>
      </c>
      <c r="F28" t="s">
        <v>0</v>
      </c>
      <c r="G28" t="s">
        <v>8</v>
      </c>
      <c r="I28" t="s">
        <v>10</v>
      </c>
      <c r="J28" t="s">
        <v>7</v>
      </c>
      <c r="K28" t="s">
        <v>4</v>
      </c>
      <c r="L28" t="s">
        <v>1</v>
      </c>
      <c r="M28" t="s">
        <v>2</v>
      </c>
      <c r="N28" t="s">
        <v>0</v>
      </c>
      <c r="O28" t="s">
        <v>8</v>
      </c>
    </row>
    <row r="29" spans="1:23" x14ac:dyDescent="0.25">
      <c r="B29">
        <v>0.5</v>
      </c>
      <c r="C29">
        <v>3</v>
      </c>
      <c r="D29">
        <v>10328</v>
      </c>
      <c r="E29">
        <v>12779</v>
      </c>
      <c r="F29">
        <v>10328</v>
      </c>
      <c r="G29">
        <v>10328</v>
      </c>
      <c r="J29">
        <v>0.5</v>
      </c>
      <c r="K29">
        <v>3</v>
      </c>
      <c r="L29">
        <v>0</v>
      </c>
      <c r="M29">
        <f t="shared" ref="M29:M52" si="0">(E29-D29)</f>
        <v>2451</v>
      </c>
      <c r="N29">
        <v>0</v>
      </c>
      <c r="O29">
        <v>0</v>
      </c>
    </row>
    <row r="30" spans="1:23" x14ac:dyDescent="0.25">
      <c r="B30">
        <v>1</v>
      </c>
      <c r="C30">
        <v>3</v>
      </c>
      <c r="D30">
        <v>10328</v>
      </c>
      <c r="E30">
        <v>12991</v>
      </c>
      <c r="F30">
        <v>10328</v>
      </c>
      <c r="G30">
        <v>10328</v>
      </c>
      <c r="J30">
        <v>1</v>
      </c>
      <c r="K30">
        <v>3</v>
      </c>
      <c r="L30">
        <v>0</v>
      </c>
      <c r="M30">
        <f t="shared" si="0"/>
        <v>2663</v>
      </c>
      <c r="N30">
        <v>0</v>
      </c>
      <c r="O30">
        <v>0</v>
      </c>
    </row>
    <row r="31" spans="1:23" x14ac:dyDescent="0.25">
      <c r="B31">
        <v>1.5</v>
      </c>
      <c r="C31">
        <v>3</v>
      </c>
      <c r="D31">
        <v>10328</v>
      </c>
      <c r="E31">
        <v>11567</v>
      </c>
      <c r="F31">
        <v>10328</v>
      </c>
      <c r="G31">
        <v>10328</v>
      </c>
      <c r="J31">
        <v>1.5</v>
      </c>
      <c r="K31">
        <v>3</v>
      </c>
      <c r="L31">
        <v>0</v>
      </c>
      <c r="M31">
        <f t="shared" si="0"/>
        <v>1239</v>
      </c>
      <c r="N31">
        <v>0</v>
      </c>
      <c r="O31">
        <v>0</v>
      </c>
    </row>
    <row r="32" spans="1:23" x14ac:dyDescent="0.25">
      <c r="B32">
        <v>2</v>
      </c>
      <c r="C32">
        <v>3</v>
      </c>
      <c r="D32">
        <v>10328</v>
      </c>
      <c r="E32">
        <v>11003</v>
      </c>
      <c r="F32">
        <v>10328</v>
      </c>
      <c r="G32">
        <v>10328</v>
      </c>
      <c r="J32">
        <v>2</v>
      </c>
      <c r="K32">
        <v>3</v>
      </c>
      <c r="L32">
        <v>0</v>
      </c>
      <c r="M32">
        <f t="shared" si="0"/>
        <v>675</v>
      </c>
      <c r="N32">
        <v>0</v>
      </c>
      <c r="O32">
        <v>0</v>
      </c>
    </row>
    <row r="33" spans="2:15" x14ac:dyDescent="0.25">
      <c r="B33">
        <v>0.5</v>
      </c>
      <c r="C33">
        <v>4</v>
      </c>
      <c r="D33">
        <v>10328</v>
      </c>
      <c r="E33">
        <v>12638</v>
      </c>
      <c r="F33">
        <v>10328</v>
      </c>
      <c r="G33">
        <v>10328</v>
      </c>
      <c r="J33">
        <v>0.5</v>
      </c>
      <c r="K33">
        <v>4</v>
      </c>
      <c r="L33">
        <v>0</v>
      </c>
      <c r="M33">
        <f t="shared" si="0"/>
        <v>2310</v>
      </c>
      <c r="N33">
        <v>0</v>
      </c>
      <c r="O33">
        <v>0</v>
      </c>
    </row>
    <row r="34" spans="2:15" x14ac:dyDescent="0.25">
      <c r="B34">
        <v>1</v>
      </c>
      <c r="C34">
        <v>4</v>
      </c>
      <c r="D34">
        <v>10328</v>
      </c>
      <c r="E34">
        <v>13849</v>
      </c>
      <c r="F34">
        <v>10328</v>
      </c>
      <c r="G34">
        <v>10328</v>
      </c>
      <c r="J34">
        <v>1</v>
      </c>
      <c r="K34">
        <v>4</v>
      </c>
      <c r="L34">
        <v>0</v>
      </c>
      <c r="M34">
        <f t="shared" si="0"/>
        <v>3521</v>
      </c>
      <c r="N34">
        <v>0</v>
      </c>
      <c r="O34">
        <v>0</v>
      </c>
    </row>
    <row r="35" spans="2:15" x14ac:dyDescent="0.25">
      <c r="B35">
        <v>1.5</v>
      </c>
      <c r="C35">
        <v>4</v>
      </c>
      <c r="D35">
        <v>10328</v>
      </c>
      <c r="E35">
        <v>13390</v>
      </c>
      <c r="F35">
        <v>10328</v>
      </c>
      <c r="G35">
        <v>10328</v>
      </c>
      <c r="J35">
        <v>1.5</v>
      </c>
      <c r="K35">
        <v>4</v>
      </c>
      <c r="L35">
        <v>0</v>
      </c>
      <c r="M35">
        <f t="shared" si="0"/>
        <v>3062</v>
      </c>
      <c r="N35">
        <v>0</v>
      </c>
      <c r="O35">
        <v>0</v>
      </c>
    </row>
    <row r="36" spans="2:15" x14ac:dyDescent="0.25">
      <c r="B36">
        <v>2</v>
      </c>
      <c r="C36">
        <v>4</v>
      </c>
      <c r="D36">
        <v>10328</v>
      </c>
      <c r="E36">
        <v>12215</v>
      </c>
      <c r="F36">
        <v>10328</v>
      </c>
      <c r="G36">
        <v>10328</v>
      </c>
      <c r="J36">
        <v>2</v>
      </c>
      <c r="K36">
        <v>4</v>
      </c>
      <c r="L36">
        <v>0</v>
      </c>
      <c r="M36">
        <f t="shared" si="0"/>
        <v>1887</v>
      </c>
      <c r="N36">
        <v>0</v>
      </c>
      <c r="O36">
        <v>0</v>
      </c>
    </row>
    <row r="37" spans="2:15" x14ac:dyDescent="0.25">
      <c r="B37">
        <v>0.5</v>
      </c>
      <c r="C37">
        <v>5</v>
      </c>
      <c r="D37">
        <v>10328</v>
      </c>
      <c r="E37">
        <v>12453</v>
      </c>
      <c r="F37">
        <v>10328</v>
      </c>
      <c r="G37">
        <v>10328</v>
      </c>
      <c r="J37">
        <v>0.5</v>
      </c>
      <c r="K37">
        <v>5</v>
      </c>
      <c r="L37">
        <v>0</v>
      </c>
      <c r="M37">
        <f t="shared" si="0"/>
        <v>2125</v>
      </c>
      <c r="N37">
        <v>0</v>
      </c>
      <c r="O37">
        <v>0</v>
      </c>
    </row>
    <row r="38" spans="2:15" x14ac:dyDescent="0.25">
      <c r="B38">
        <v>1</v>
      </c>
      <c r="C38">
        <v>5</v>
      </c>
      <c r="D38">
        <v>10328</v>
      </c>
      <c r="E38">
        <v>14684</v>
      </c>
      <c r="F38">
        <v>10328</v>
      </c>
      <c r="G38">
        <v>10328</v>
      </c>
      <c r="J38">
        <v>1</v>
      </c>
      <c r="K38">
        <v>5</v>
      </c>
      <c r="L38">
        <v>0</v>
      </c>
      <c r="M38">
        <f t="shared" si="0"/>
        <v>4356</v>
      </c>
      <c r="N38">
        <v>0</v>
      </c>
      <c r="O38">
        <v>0</v>
      </c>
    </row>
    <row r="39" spans="2:15" x14ac:dyDescent="0.25">
      <c r="B39">
        <v>1.5</v>
      </c>
      <c r="C39">
        <v>5</v>
      </c>
      <c r="D39">
        <v>10328</v>
      </c>
      <c r="E39">
        <v>14571</v>
      </c>
      <c r="F39">
        <v>10328</v>
      </c>
      <c r="G39">
        <v>10328</v>
      </c>
      <c r="J39">
        <v>1.5</v>
      </c>
      <c r="K39">
        <v>5</v>
      </c>
      <c r="L39">
        <v>0</v>
      </c>
      <c r="M39">
        <f t="shared" si="0"/>
        <v>4243</v>
      </c>
      <c r="N39">
        <v>0</v>
      </c>
      <c r="O39">
        <v>0</v>
      </c>
    </row>
    <row r="40" spans="2:15" x14ac:dyDescent="0.25">
      <c r="B40">
        <v>2</v>
      </c>
      <c r="C40">
        <v>5</v>
      </c>
      <c r="D40">
        <v>10328</v>
      </c>
      <c r="E40">
        <v>13478</v>
      </c>
      <c r="F40">
        <v>10328</v>
      </c>
      <c r="G40">
        <v>10328</v>
      </c>
      <c r="J40">
        <v>2</v>
      </c>
      <c r="K40">
        <v>5</v>
      </c>
      <c r="L40">
        <v>0</v>
      </c>
      <c r="M40">
        <f t="shared" si="0"/>
        <v>3150</v>
      </c>
      <c r="N40">
        <v>0</v>
      </c>
      <c r="O40">
        <v>0</v>
      </c>
    </row>
    <row r="41" spans="2:15" x14ac:dyDescent="0.25">
      <c r="B41">
        <v>0.5</v>
      </c>
      <c r="C41">
        <v>6</v>
      </c>
      <c r="D41">
        <v>10328</v>
      </c>
      <c r="E41">
        <v>12244</v>
      </c>
      <c r="F41">
        <v>10328</v>
      </c>
      <c r="G41">
        <v>10328</v>
      </c>
      <c r="J41">
        <v>0.5</v>
      </c>
      <c r="K41">
        <v>6</v>
      </c>
      <c r="L41">
        <v>0</v>
      </c>
      <c r="M41">
        <f t="shared" si="0"/>
        <v>1916</v>
      </c>
      <c r="N41">
        <v>0</v>
      </c>
      <c r="O41">
        <v>0</v>
      </c>
    </row>
    <row r="42" spans="2:15" x14ac:dyDescent="0.25">
      <c r="B42">
        <v>1</v>
      </c>
      <c r="C42">
        <v>6</v>
      </c>
      <c r="D42">
        <v>10328</v>
      </c>
      <c r="E42">
        <v>15243</v>
      </c>
      <c r="F42">
        <v>10328</v>
      </c>
      <c r="G42">
        <v>10328</v>
      </c>
      <c r="J42">
        <v>1</v>
      </c>
      <c r="K42">
        <v>6</v>
      </c>
      <c r="L42">
        <v>0</v>
      </c>
      <c r="M42">
        <f t="shared" si="0"/>
        <v>4915</v>
      </c>
      <c r="N42">
        <v>0</v>
      </c>
      <c r="O42">
        <v>0</v>
      </c>
    </row>
    <row r="43" spans="2:15" x14ac:dyDescent="0.25">
      <c r="B43">
        <v>1.5</v>
      </c>
      <c r="C43">
        <v>6</v>
      </c>
      <c r="D43">
        <v>10328</v>
      </c>
      <c r="E43">
        <v>15166</v>
      </c>
      <c r="F43">
        <v>10328</v>
      </c>
      <c r="G43">
        <v>10328</v>
      </c>
      <c r="J43">
        <v>1.5</v>
      </c>
      <c r="K43">
        <v>6</v>
      </c>
      <c r="L43">
        <v>0</v>
      </c>
      <c r="M43">
        <f t="shared" si="0"/>
        <v>4838</v>
      </c>
      <c r="N43">
        <v>0</v>
      </c>
      <c r="O43">
        <v>0</v>
      </c>
    </row>
    <row r="44" spans="2:15" x14ac:dyDescent="0.25">
      <c r="B44">
        <v>2</v>
      </c>
      <c r="C44">
        <v>6</v>
      </c>
      <c r="D44">
        <v>10328</v>
      </c>
      <c r="E44">
        <v>14784</v>
      </c>
      <c r="F44">
        <v>10328</v>
      </c>
      <c r="G44">
        <v>10328</v>
      </c>
      <c r="J44">
        <v>2</v>
      </c>
      <c r="K44">
        <v>6</v>
      </c>
      <c r="L44">
        <v>0</v>
      </c>
      <c r="M44">
        <f t="shared" si="0"/>
        <v>4456</v>
      </c>
      <c r="N44">
        <v>0</v>
      </c>
      <c r="O44">
        <v>0</v>
      </c>
    </row>
    <row r="45" spans="2:15" x14ac:dyDescent="0.25">
      <c r="B45">
        <v>0.5</v>
      </c>
      <c r="C45">
        <v>8</v>
      </c>
      <c r="D45">
        <v>10328</v>
      </c>
      <c r="E45">
        <v>12009</v>
      </c>
      <c r="F45">
        <v>10328</v>
      </c>
      <c r="G45">
        <v>10328</v>
      </c>
      <c r="J45">
        <v>0.5</v>
      </c>
      <c r="K45">
        <v>8</v>
      </c>
      <c r="L45">
        <v>0</v>
      </c>
      <c r="M45">
        <f t="shared" si="0"/>
        <v>1681</v>
      </c>
      <c r="N45">
        <v>0</v>
      </c>
      <c r="O45">
        <v>0</v>
      </c>
    </row>
    <row r="46" spans="2:15" x14ac:dyDescent="0.25">
      <c r="B46">
        <v>1</v>
      </c>
      <c r="C46">
        <v>8</v>
      </c>
      <c r="D46">
        <v>10328</v>
      </c>
      <c r="E46">
        <v>16347</v>
      </c>
      <c r="F46">
        <v>10328</v>
      </c>
      <c r="G46">
        <v>10328</v>
      </c>
      <c r="J46">
        <v>1</v>
      </c>
      <c r="K46">
        <v>8</v>
      </c>
      <c r="L46">
        <v>0</v>
      </c>
      <c r="M46">
        <f t="shared" si="0"/>
        <v>6019</v>
      </c>
      <c r="N46">
        <v>0</v>
      </c>
      <c r="O46">
        <v>0</v>
      </c>
    </row>
    <row r="47" spans="2:15" x14ac:dyDescent="0.25">
      <c r="B47">
        <v>1.5</v>
      </c>
      <c r="C47">
        <v>8</v>
      </c>
      <c r="D47">
        <v>10328</v>
      </c>
      <c r="E47">
        <v>15736</v>
      </c>
      <c r="F47">
        <v>10328</v>
      </c>
      <c r="G47">
        <v>10328</v>
      </c>
      <c r="J47">
        <v>1.5</v>
      </c>
      <c r="K47">
        <v>8</v>
      </c>
      <c r="L47">
        <v>0</v>
      </c>
      <c r="M47">
        <f t="shared" si="0"/>
        <v>5408</v>
      </c>
      <c r="N47">
        <v>0</v>
      </c>
      <c r="O47">
        <v>0</v>
      </c>
    </row>
    <row r="48" spans="2:15" x14ac:dyDescent="0.25">
      <c r="B48">
        <v>2</v>
      </c>
      <c r="C48">
        <v>8</v>
      </c>
      <c r="D48">
        <v>10328</v>
      </c>
      <c r="E48">
        <v>15311</v>
      </c>
      <c r="F48">
        <v>10328</v>
      </c>
      <c r="G48">
        <v>10328</v>
      </c>
      <c r="J48">
        <v>2</v>
      </c>
      <c r="K48">
        <v>8</v>
      </c>
      <c r="L48">
        <v>0</v>
      </c>
      <c r="M48">
        <f t="shared" si="0"/>
        <v>4983</v>
      </c>
      <c r="N48">
        <v>0</v>
      </c>
      <c r="O48">
        <v>0</v>
      </c>
    </row>
    <row r="49" spans="1:15" x14ac:dyDescent="0.25">
      <c r="B49">
        <v>0.5</v>
      </c>
      <c r="C49">
        <v>10</v>
      </c>
      <c r="D49">
        <v>10328</v>
      </c>
      <c r="E49">
        <v>12162</v>
      </c>
      <c r="F49">
        <v>10328</v>
      </c>
      <c r="G49">
        <v>10328</v>
      </c>
      <c r="J49">
        <v>0.5</v>
      </c>
      <c r="K49">
        <v>10</v>
      </c>
      <c r="L49">
        <v>0</v>
      </c>
      <c r="M49">
        <f t="shared" si="0"/>
        <v>1834</v>
      </c>
      <c r="N49">
        <v>0</v>
      </c>
      <c r="O49">
        <v>0</v>
      </c>
    </row>
    <row r="50" spans="1:15" x14ac:dyDescent="0.25">
      <c r="B50">
        <v>1</v>
      </c>
      <c r="C50">
        <v>10</v>
      </c>
      <c r="D50">
        <v>10328</v>
      </c>
      <c r="E50">
        <v>15976</v>
      </c>
      <c r="F50">
        <v>10328</v>
      </c>
      <c r="G50">
        <v>10328</v>
      </c>
      <c r="J50">
        <v>1</v>
      </c>
      <c r="K50">
        <v>10</v>
      </c>
      <c r="L50">
        <v>0</v>
      </c>
      <c r="M50">
        <f t="shared" si="0"/>
        <v>5648</v>
      </c>
      <c r="N50">
        <v>0</v>
      </c>
      <c r="O50">
        <v>0</v>
      </c>
    </row>
    <row r="51" spans="1:15" x14ac:dyDescent="0.25">
      <c r="B51">
        <v>1.5</v>
      </c>
      <c r="C51">
        <v>10</v>
      </c>
      <c r="D51">
        <v>10328</v>
      </c>
      <c r="E51">
        <v>15334</v>
      </c>
      <c r="F51">
        <v>10328</v>
      </c>
      <c r="G51">
        <v>10328</v>
      </c>
      <c r="J51">
        <v>1.5</v>
      </c>
      <c r="K51">
        <v>10</v>
      </c>
      <c r="L51">
        <v>0</v>
      </c>
      <c r="M51">
        <f t="shared" si="0"/>
        <v>5006</v>
      </c>
      <c r="N51">
        <v>0</v>
      </c>
      <c r="O51">
        <v>0</v>
      </c>
    </row>
    <row r="52" spans="1:15" x14ac:dyDescent="0.25">
      <c r="B52">
        <v>2</v>
      </c>
      <c r="C52">
        <v>10</v>
      </c>
      <c r="D52">
        <v>10328</v>
      </c>
      <c r="E52">
        <v>15370</v>
      </c>
      <c r="F52">
        <v>10328</v>
      </c>
      <c r="G52">
        <v>10328</v>
      </c>
      <c r="J52">
        <v>2</v>
      </c>
      <c r="K52">
        <v>10</v>
      </c>
      <c r="L52">
        <v>0</v>
      </c>
      <c r="M52">
        <f t="shared" si="0"/>
        <v>5042</v>
      </c>
      <c r="N52">
        <v>0</v>
      </c>
      <c r="O52">
        <v>0</v>
      </c>
    </row>
    <row r="54" spans="1:15" x14ac:dyDescent="0.25">
      <c r="A54" t="s">
        <v>16</v>
      </c>
      <c r="B54" t="s">
        <v>7</v>
      </c>
      <c r="C54" t="s">
        <v>4</v>
      </c>
      <c r="D54" t="s">
        <v>1</v>
      </c>
      <c r="E54" t="s">
        <v>2</v>
      </c>
      <c r="F54" t="s">
        <v>0</v>
      </c>
      <c r="G54" t="s">
        <v>8</v>
      </c>
      <c r="I54" t="s">
        <v>16</v>
      </c>
      <c r="J54" t="s">
        <v>7</v>
      </c>
      <c r="K54" t="s">
        <v>4</v>
      </c>
      <c r="L54" t="s">
        <v>1</v>
      </c>
      <c r="M54" t="s">
        <v>2</v>
      </c>
      <c r="N54" t="s">
        <v>0</v>
      </c>
      <c r="O54" t="s">
        <v>8</v>
      </c>
    </row>
    <row r="55" spans="1:15" x14ac:dyDescent="0.25">
      <c r="B55">
        <v>0.5</v>
      </c>
      <c r="C55">
        <v>3</v>
      </c>
      <c r="D55">
        <v>53281</v>
      </c>
      <c r="E55">
        <v>40146</v>
      </c>
      <c r="F55">
        <v>56695</v>
      </c>
      <c r="G55">
        <v>48857</v>
      </c>
      <c r="J55">
        <v>0.5</v>
      </c>
      <c r="K55">
        <v>3</v>
      </c>
      <c r="L55">
        <f>D55/D55</f>
        <v>1</v>
      </c>
      <c r="M55">
        <f>E55/D55</f>
        <v>0.75347684915823654</v>
      </c>
      <c r="N55">
        <f>F55/D55</f>
        <v>1.064075373960699</v>
      </c>
      <c r="O55">
        <f>G55/D55</f>
        <v>0.91696852536551487</v>
      </c>
    </row>
    <row r="56" spans="1:15" x14ac:dyDescent="0.25">
      <c r="B56">
        <v>0.5</v>
      </c>
      <c r="C56">
        <v>5</v>
      </c>
      <c r="D56">
        <v>56531</v>
      </c>
      <c r="E56">
        <v>52444</v>
      </c>
      <c r="F56">
        <v>88000</v>
      </c>
      <c r="G56">
        <v>68688</v>
      </c>
      <c r="J56">
        <v>0.5</v>
      </c>
      <c r="K56">
        <v>5</v>
      </c>
      <c r="L56">
        <f t="shared" ref="L56:L60" si="1">D56/D56</f>
        <v>1</v>
      </c>
      <c r="M56">
        <f t="shared" ref="M56:M60" si="2">E56/D56</f>
        <v>0.92770338398400876</v>
      </c>
      <c r="N56">
        <f t="shared" ref="N56:N60" si="3">F56/D56</f>
        <v>1.5566680228547169</v>
      </c>
      <c r="O56">
        <f t="shared" ref="O56:O60" si="4">G56/D56</f>
        <v>1.215050149475509</v>
      </c>
    </row>
    <row r="57" spans="1:15" x14ac:dyDescent="0.25">
      <c r="B57">
        <v>0.5</v>
      </c>
      <c r="C57">
        <v>8</v>
      </c>
      <c r="D57">
        <v>124838</v>
      </c>
      <c r="E57">
        <v>128498</v>
      </c>
      <c r="F57">
        <v>275000</v>
      </c>
      <c r="G57">
        <v>151002</v>
      </c>
      <c r="J57">
        <v>0.5</v>
      </c>
      <c r="K57">
        <v>8</v>
      </c>
      <c r="L57">
        <f t="shared" si="1"/>
        <v>1</v>
      </c>
      <c r="M57">
        <f t="shared" si="2"/>
        <v>1.0293179961229755</v>
      </c>
      <c r="N57">
        <f t="shared" si="3"/>
        <v>2.2028548999503355</v>
      </c>
      <c r="O57">
        <f t="shared" si="4"/>
        <v>1.2095836203720021</v>
      </c>
    </row>
    <row r="58" spans="1:15" x14ac:dyDescent="0.25">
      <c r="B58">
        <v>1</v>
      </c>
      <c r="C58">
        <v>3</v>
      </c>
      <c r="D58">
        <v>92290</v>
      </c>
      <c r="E58">
        <v>53669</v>
      </c>
      <c r="F58">
        <v>61976</v>
      </c>
      <c r="G58">
        <v>57967</v>
      </c>
      <c r="J58">
        <v>1</v>
      </c>
      <c r="K58">
        <v>3</v>
      </c>
      <c r="L58">
        <f t="shared" si="1"/>
        <v>1</v>
      </c>
      <c r="M58">
        <f t="shared" si="2"/>
        <v>0.58152562574493449</v>
      </c>
      <c r="N58">
        <f t="shared" si="3"/>
        <v>0.67153537761404269</v>
      </c>
      <c r="O58">
        <f t="shared" si="4"/>
        <v>0.62809621844186803</v>
      </c>
    </row>
    <row r="59" spans="1:15" x14ac:dyDescent="0.25">
      <c r="B59">
        <v>1</v>
      </c>
      <c r="C59">
        <v>5</v>
      </c>
      <c r="D59">
        <v>114666</v>
      </c>
      <c r="E59">
        <v>79813</v>
      </c>
      <c r="F59">
        <v>105674</v>
      </c>
      <c r="G59">
        <v>91292</v>
      </c>
      <c r="J59">
        <v>1</v>
      </c>
      <c r="K59">
        <v>5</v>
      </c>
      <c r="L59">
        <f t="shared" si="1"/>
        <v>1</v>
      </c>
      <c r="M59">
        <f t="shared" si="2"/>
        <v>0.69604765143983394</v>
      </c>
      <c r="N59">
        <f t="shared" si="3"/>
        <v>0.92158093942406638</v>
      </c>
      <c r="O59">
        <f t="shared" si="4"/>
        <v>0.79615579160343952</v>
      </c>
    </row>
    <row r="60" spans="1:15" x14ac:dyDescent="0.25">
      <c r="B60">
        <v>1</v>
      </c>
      <c r="C60">
        <v>8</v>
      </c>
      <c r="D60">
        <v>161264</v>
      </c>
      <c r="E60">
        <v>143921</v>
      </c>
      <c r="F60">
        <v>240000</v>
      </c>
      <c r="G60">
        <v>164759</v>
      </c>
      <c r="J60">
        <v>1</v>
      </c>
      <c r="K60">
        <v>8</v>
      </c>
      <c r="L60">
        <f t="shared" si="1"/>
        <v>1</v>
      </c>
      <c r="M60">
        <f t="shared" si="2"/>
        <v>0.89245584879452322</v>
      </c>
      <c r="N60">
        <f t="shared" si="3"/>
        <v>1.488242881238218</v>
      </c>
      <c r="O60">
        <f t="shared" si="4"/>
        <v>1.0216725369580315</v>
      </c>
    </row>
    <row r="65" spans="4:17" ht="17.25" thickBot="1" x14ac:dyDescent="0.3">
      <c r="D65" t="s">
        <v>24</v>
      </c>
      <c r="L65" s="4">
        <v>0.2</v>
      </c>
      <c r="M65" s="4">
        <v>0.5</v>
      </c>
      <c r="N65" s="4">
        <v>0.8</v>
      </c>
      <c r="P65">
        <v>0.2</v>
      </c>
      <c r="Q65">
        <v>0.8</v>
      </c>
    </row>
    <row r="66" spans="4:17" x14ac:dyDescent="0.25">
      <c r="D66">
        <v>7825</v>
      </c>
      <c r="E66">
        <v>8269</v>
      </c>
      <c r="F66">
        <v>7825</v>
      </c>
      <c r="G66">
        <v>8274</v>
      </c>
      <c r="H66">
        <v>7825</v>
      </c>
      <c r="I66">
        <v>8399</v>
      </c>
      <c r="L66" s="5">
        <f>E66-D66</f>
        <v>444</v>
      </c>
      <c r="M66" s="6">
        <f>G66-F66</f>
        <v>449</v>
      </c>
      <c r="N66" s="7">
        <f>I66-H66</f>
        <v>574</v>
      </c>
      <c r="P66" s="5">
        <f>(L66-M66)/M66</f>
        <v>-1.1135857461024499E-2</v>
      </c>
      <c r="Q66" s="7">
        <f>(N66-M66)/M66</f>
        <v>0.27839643652561247</v>
      </c>
    </row>
    <row r="67" spans="4:17" x14ac:dyDescent="0.25">
      <c r="D67">
        <v>7825</v>
      </c>
      <c r="E67">
        <v>9057</v>
      </c>
      <c r="F67">
        <v>7825</v>
      </c>
      <c r="G67">
        <v>9084</v>
      </c>
      <c r="H67">
        <v>7825</v>
      </c>
      <c r="I67">
        <v>9235</v>
      </c>
      <c r="L67" s="8">
        <f t="shared" ref="L67:L89" si="5">E67-D67</f>
        <v>1232</v>
      </c>
      <c r="M67" s="4">
        <f t="shared" ref="M67:M89" si="6">G67-F67</f>
        <v>1259</v>
      </c>
      <c r="N67" s="9">
        <f t="shared" ref="N67:N89" si="7">I67-H67</f>
        <v>1410</v>
      </c>
      <c r="P67" s="8">
        <f t="shared" ref="P67:P89" si="8">(L67-M67)/M67</f>
        <v>-2.1445591739475776E-2</v>
      </c>
      <c r="Q67" s="9">
        <f t="shared" ref="Q67:Q89" si="9">(N67-M67)/M67</f>
        <v>0.11993645750595711</v>
      </c>
    </row>
    <row r="68" spans="4:17" x14ac:dyDescent="0.25">
      <c r="D68">
        <v>7825</v>
      </c>
      <c r="E68">
        <v>8379</v>
      </c>
      <c r="F68">
        <v>7825</v>
      </c>
      <c r="G68">
        <v>8390</v>
      </c>
      <c r="H68">
        <v>7825</v>
      </c>
      <c r="I68">
        <v>8435</v>
      </c>
      <c r="L68" s="8">
        <f t="shared" si="5"/>
        <v>554</v>
      </c>
      <c r="M68" s="4">
        <f t="shared" si="6"/>
        <v>565</v>
      </c>
      <c r="N68" s="9">
        <f t="shared" si="7"/>
        <v>610</v>
      </c>
      <c r="P68" s="8">
        <f t="shared" si="8"/>
        <v>-1.9469026548672566E-2</v>
      </c>
      <c r="Q68" s="9">
        <f t="shared" si="9"/>
        <v>7.9646017699115043E-2</v>
      </c>
    </row>
    <row r="69" spans="4:17" ht="17.25" thickBot="1" x14ac:dyDescent="0.3">
      <c r="D69">
        <v>7825</v>
      </c>
      <c r="E69">
        <v>8114</v>
      </c>
      <c r="F69">
        <v>7825</v>
      </c>
      <c r="G69">
        <v>8140</v>
      </c>
      <c r="H69">
        <v>7825</v>
      </c>
      <c r="I69">
        <v>8169</v>
      </c>
      <c r="L69" s="10">
        <f t="shared" si="5"/>
        <v>289</v>
      </c>
      <c r="M69" s="11">
        <f t="shared" si="6"/>
        <v>315</v>
      </c>
      <c r="N69" s="12">
        <f t="shared" si="7"/>
        <v>344</v>
      </c>
      <c r="P69" s="10">
        <f t="shared" si="8"/>
        <v>-8.2539682539682538E-2</v>
      </c>
      <c r="Q69" s="12">
        <f t="shared" si="9"/>
        <v>9.2063492063492069E-2</v>
      </c>
    </row>
    <row r="70" spans="4:17" x14ac:dyDescent="0.25">
      <c r="D70">
        <v>7825</v>
      </c>
      <c r="E70">
        <v>8519</v>
      </c>
      <c r="F70">
        <v>7825</v>
      </c>
      <c r="G70">
        <v>8532</v>
      </c>
      <c r="H70">
        <v>7825</v>
      </c>
      <c r="I70">
        <v>8584</v>
      </c>
      <c r="L70" s="5">
        <f t="shared" si="5"/>
        <v>694</v>
      </c>
      <c r="M70" s="6">
        <f t="shared" si="6"/>
        <v>707</v>
      </c>
      <c r="N70" s="7">
        <f t="shared" si="7"/>
        <v>759</v>
      </c>
      <c r="P70">
        <f t="shared" si="8"/>
        <v>-1.8387553041018388E-2</v>
      </c>
      <c r="Q70">
        <f t="shared" si="9"/>
        <v>7.355021216407355E-2</v>
      </c>
    </row>
    <row r="71" spans="4:17" x14ac:dyDescent="0.25">
      <c r="D71">
        <v>7825</v>
      </c>
      <c r="E71">
        <v>9339</v>
      </c>
      <c r="F71">
        <v>7825</v>
      </c>
      <c r="G71">
        <v>9368</v>
      </c>
      <c r="H71">
        <v>7825</v>
      </c>
      <c r="I71">
        <v>9509</v>
      </c>
      <c r="L71" s="8">
        <f t="shared" si="5"/>
        <v>1514</v>
      </c>
      <c r="M71" s="4">
        <f t="shared" si="6"/>
        <v>1543</v>
      </c>
      <c r="N71" s="9">
        <f t="shared" si="7"/>
        <v>1684</v>
      </c>
      <c r="P71">
        <f t="shared" si="8"/>
        <v>-1.8794556059624108E-2</v>
      </c>
      <c r="Q71">
        <f t="shared" si="9"/>
        <v>9.1380427738172385E-2</v>
      </c>
    </row>
    <row r="72" spans="4:17" x14ac:dyDescent="0.25">
      <c r="D72">
        <v>7825</v>
      </c>
      <c r="E72">
        <v>9160</v>
      </c>
      <c r="F72">
        <v>7825</v>
      </c>
      <c r="G72">
        <v>9171</v>
      </c>
      <c r="H72">
        <v>7825</v>
      </c>
      <c r="I72">
        <v>9261</v>
      </c>
      <c r="L72" s="8">
        <f t="shared" si="5"/>
        <v>1335</v>
      </c>
      <c r="M72" s="4">
        <f t="shared" si="6"/>
        <v>1346</v>
      </c>
      <c r="N72" s="9">
        <f t="shared" si="7"/>
        <v>1436</v>
      </c>
      <c r="P72">
        <f t="shared" si="8"/>
        <v>-8.1723625557206542E-3</v>
      </c>
      <c r="Q72">
        <f t="shared" si="9"/>
        <v>6.6864784546805348E-2</v>
      </c>
    </row>
    <row r="73" spans="4:17" ht="17.25" thickBot="1" x14ac:dyDescent="0.3">
      <c r="D73">
        <v>7825</v>
      </c>
      <c r="E73">
        <v>8806</v>
      </c>
      <c r="F73">
        <v>7825</v>
      </c>
      <c r="G73">
        <v>8800</v>
      </c>
      <c r="H73">
        <v>7825</v>
      </c>
      <c r="I73">
        <v>8861</v>
      </c>
      <c r="L73" s="10">
        <f t="shared" si="5"/>
        <v>981</v>
      </c>
      <c r="M73" s="11">
        <f t="shared" si="6"/>
        <v>975</v>
      </c>
      <c r="N73" s="12">
        <f t="shared" si="7"/>
        <v>1036</v>
      </c>
      <c r="P73">
        <f t="shared" si="8"/>
        <v>6.1538461538461538E-3</v>
      </c>
      <c r="Q73">
        <f t="shared" si="9"/>
        <v>6.2564102564102567E-2</v>
      </c>
    </row>
    <row r="74" spans="4:17" x14ac:dyDescent="0.25">
      <c r="D74">
        <v>7825</v>
      </c>
      <c r="E74">
        <v>8307</v>
      </c>
      <c r="F74">
        <v>7825</v>
      </c>
      <c r="G74">
        <v>8314</v>
      </c>
      <c r="H74">
        <v>7825</v>
      </c>
      <c r="I74">
        <v>8332</v>
      </c>
      <c r="L74" s="5">
        <f t="shared" si="5"/>
        <v>482</v>
      </c>
      <c r="M74" s="6">
        <f t="shared" si="6"/>
        <v>489</v>
      </c>
      <c r="N74" s="7">
        <f t="shared" si="7"/>
        <v>507</v>
      </c>
      <c r="P74">
        <f t="shared" si="8"/>
        <v>-1.4314928425357873E-2</v>
      </c>
      <c r="Q74">
        <f t="shared" si="9"/>
        <v>3.6809815950920248E-2</v>
      </c>
    </row>
    <row r="75" spans="4:17" x14ac:dyDescent="0.25">
      <c r="D75">
        <v>7825</v>
      </c>
      <c r="E75">
        <v>9532</v>
      </c>
      <c r="F75">
        <v>7825</v>
      </c>
      <c r="G75">
        <v>9577</v>
      </c>
      <c r="H75">
        <v>7825</v>
      </c>
      <c r="I75">
        <v>9706</v>
      </c>
      <c r="L75" s="8">
        <f t="shared" si="5"/>
        <v>1707</v>
      </c>
      <c r="M75" s="4">
        <f t="shared" si="6"/>
        <v>1752</v>
      </c>
      <c r="N75" s="9">
        <f t="shared" si="7"/>
        <v>1881</v>
      </c>
      <c r="P75">
        <f t="shared" si="8"/>
        <v>-2.5684931506849314E-2</v>
      </c>
      <c r="Q75">
        <f t="shared" si="9"/>
        <v>7.3630136986301373E-2</v>
      </c>
    </row>
    <row r="76" spans="4:17" x14ac:dyDescent="0.25">
      <c r="D76">
        <v>7825</v>
      </c>
      <c r="E76">
        <v>9892</v>
      </c>
      <c r="F76">
        <v>7825</v>
      </c>
      <c r="G76">
        <v>9914</v>
      </c>
      <c r="H76">
        <v>7825</v>
      </c>
      <c r="I76">
        <v>10048</v>
      </c>
      <c r="L76" s="8">
        <f t="shared" si="5"/>
        <v>2067</v>
      </c>
      <c r="M76" s="4">
        <f t="shared" si="6"/>
        <v>2089</v>
      </c>
      <c r="N76" s="9">
        <f t="shared" si="7"/>
        <v>2223</v>
      </c>
      <c r="P76">
        <f t="shared" si="8"/>
        <v>-1.0531354715174725E-2</v>
      </c>
      <c r="Q76">
        <f t="shared" si="9"/>
        <v>6.4145524174246057E-2</v>
      </c>
    </row>
    <row r="77" spans="4:17" ht="17.25" thickBot="1" x14ac:dyDescent="0.3">
      <c r="D77">
        <v>7825</v>
      </c>
      <c r="E77">
        <v>9297</v>
      </c>
      <c r="F77">
        <v>7825</v>
      </c>
      <c r="G77">
        <v>9303</v>
      </c>
      <c r="H77">
        <v>7825</v>
      </c>
      <c r="I77">
        <v>9357</v>
      </c>
      <c r="L77" s="10">
        <f t="shared" si="5"/>
        <v>1472</v>
      </c>
      <c r="M77" s="11">
        <f t="shared" si="6"/>
        <v>1478</v>
      </c>
      <c r="N77" s="12">
        <f t="shared" si="7"/>
        <v>1532</v>
      </c>
      <c r="P77">
        <f t="shared" si="8"/>
        <v>-4.0595399188092015E-3</v>
      </c>
      <c r="Q77">
        <f t="shared" si="9"/>
        <v>3.6535859269282815E-2</v>
      </c>
    </row>
    <row r="78" spans="4:17" x14ac:dyDescent="0.25">
      <c r="D78">
        <v>7825</v>
      </c>
      <c r="E78">
        <v>8123</v>
      </c>
      <c r="F78">
        <v>7825</v>
      </c>
      <c r="G78">
        <v>8124</v>
      </c>
      <c r="H78">
        <v>7825</v>
      </c>
      <c r="I78">
        <v>8124</v>
      </c>
      <c r="L78" s="5">
        <f t="shared" si="5"/>
        <v>298</v>
      </c>
      <c r="M78" s="6">
        <f t="shared" si="6"/>
        <v>299</v>
      </c>
      <c r="N78" s="7">
        <f t="shared" si="7"/>
        <v>299</v>
      </c>
      <c r="P78">
        <f t="shared" si="8"/>
        <v>-3.3444816053511705E-3</v>
      </c>
      <c r="Q78">
        <f t="shared" si="9"/>
        <v>0</v>
      </c>
    </row>
    <row r="79" spans="4:17" x14ac:dyDescent="0.25">
      <c r="D79">
        <v>7825</v>
      </c>
      <c r="E79">
        <v>9764</v>
      </c>
      <c r="F79">
        <v>7825</v>
      </c>
      <c r="G79">
        <v>9798</v>
      </c>
      <c r="H79">
        <v>7825</v>
      </c>
      <c r="I79">
        <v>9834</v>
      </c>
      <c r="L79" s="8">
        <f t="shared" si="5"/>
        <v>1939</v>
      </c>
      <c r="M79" s="4">
        <f t="shared" si="6"/>
        <v>1973</v>
      </c>
      <c r="N79" s="9">
        <f t="shared" si="7"/>
        <v>2009</v>
      </c>
      <c r="P79">
        <f t="shared" si="8"/>
        <v>-1.7232640648758235E-2</v>
      </c>
      <c r="Q79">
        <f t="shared" si="9"/>
        <v>1.824632539280284E-2</v>
      </c>
    </row>
    <row r="80" spans="4:17" x14ac:dyDescent="0.25">
      <c r="D80">
        <v>7825</v>
      </c>
      <c r="E80">
        <v>9845</v>
      </c>
      <c r="F80">
        <v>7825</v>
      </c>
      <c r="G80">
        <v>9873</v>
      </c>
      <c r="H80">
        <v>7825</v>
      </c>
      <c r="I80">
        <v>9922</v>
      </c>
      <c r="L80" s="8">
        <f t="shared" si="5"/>
        <v>2020</v>
      </c>
      <c r="M80" s="4">
        <f t="shared" si="6"/>
        <v>2048</v>
      </c>
      <c r="N80" s="9">
        <f t="shared" si="7"/>
        <v>2097</v>
      </c>
      <c r="P80">
        <f t="shared" si="8"/>
        <v>-1.3671875E-2</v>
      </c>
      <c r="Q80">
        <f t="shared" si="9"/>
        <v>2.392578125E-2</v>
      </c>
    </row>
    <row r="81" spans="1:17" ht="17.25" thickBot="1" x14ac:dyDescent="0.3">
      <c r="D81">
        <v>7825</v>
      </c>
      <c r="E81">
        <v>9777</v>
      </c>
      <c r="F81">
        <v>7825</v>
      </c>
      <c r="G81">
        <v>9787</v>
      </c>
      <c r="H81">
        <v>7825</v>
      </c>
      <c r="I81">
        <v>9864</v>
      </c>
      <c r="L81" s="10">
        <f t="shared" si="5"/>
        <v>1952</v>
      </c>
      <c r="M81" s="11">
        <f t="shared" si="6"/>
        <v>1962</v>
      </c>
      <c r="N81" s="12">
        <f t="shared" si="7"/>
        <v>2039</v>
      </c>
      <c r="P81">
        <f t="shared" si="8"/>
        <v>-5.0968399592252805E-3</v>
      </c>
      <c r="Q81">
        <f t="shared" si="9"/>
        <v>3.9245667686034658E-2</v>
      </c>
    </row>
    <row r="82" spans="1:17" x14ac:dyDescent="0.25">
      <c r="D82">
        <v>7825</v>
      </c>
      <c r="E82">
        <v>7834</v>
      </c>
      <c r="F82">
        <v>7825</v>
      </c>
      <c r="G82">
        <v>7834</v>
      </c>
      <c r="H82">
        <v>7825</v>
      </c>
      <c r="I82">
        <v>7834</v>
      </c>
      <c r="L82" s="5">
        <f t="shared" si="5"/>
        <v>9</v>
      </c>
      <c r="M82" s="6">
        <f t="shared" si="6"/>
        <v>9</v>
      </c>
      <c r="N82" s="7">
        <f t="shared" si="7"/>
        <v>9</v>
      </c>
      <c r="P82">
        <f t="shared" si="8"/>
        <v>0</v>
      </c>
      <c r="Q82">
        <f t="shared" si="9"/>
        <v>0</v>
      </c>
    </row>
    <row r="83" spans="1:17" x14ac:dyDescent="0.25">
      <c r="D83">
        <v>7825</v>
      </c>
      <c r="E83">
        <v>9675</v>
      </c>
      <c r="F83">
        <v>7825</v>
      </c>
      <c r="G83">
        <v>9675</v>
      </c>
      <c r="H83">
        <v>7825</v>
      </c>
      <c r="I83">
        <v>9645</v>
      </c>
      <c r="L83" s="8">
        <f t="shared" si="5"/>
        <v>1850</v>
      </c>
      <c r="M83" s="4">
        <f t="shared" si="6"/>
        <v>1850</v>
      </c>
      <c r="N83" s="9">
        <f t="shared" si="7"/>
        <v>1820</v>
      </c>
      <c r="P83">
        <f t="shared" si="8"/>
        <v>0</v>
      </c>
      <c r="Q83">
        <f t="shared" si="9"/>
        <v>-1.6216216216216217E-2</v>
      </c>
    </row>
    <row r="84" spans="1:17" x14ac:dyDescent="0.25">
      <c r="D84">
        <v>7825</v>
      </c>
      <c r="E84">
        <v>9887</v>
      </c>
      <c r="F84">
        <v>7825</v>
      </c>
      <c r="G84">
        <v>9896</v>
      </c>
      <c r="H84">
        <v>7825</v>
      </c>
      <c r="I84">
        <v>9885</v>
      </c>
      <c r="L84" s="8">
        <f t="shared" si="5"/>
        <v>2062</v>
      </c>
      <c r="M84" s="4">
        <f t="shared" si="6"/>
        <v>2071</v>
      </c>
      <c r="N84" s="9">
        <f t="shared" si="7"/>
        <v>2060</v>
      </c>
      <c r="P84">
        <f t="shared" si="8"/>
        <v>-4.3457267020762915E-3</v>
      </c>
      <c r="Q84">
        <f t="shared" si="9"/>
        <v>-5.311443746982134E-3</v>
      </c>
    </row>
    <row r="85" spans="1:17" ht="17.25" thickBot="1" x14ac:dyDescent="0.3">
      <c r="D85">
        <v>7825</v>
      </c>
      <c r="E85">
        <v>10257</v>
      </c>
      <c r="F85">
        <v>7825</v>
      </c>
      <c r="G85">
        <v>10266</v>
      </c>
      <c r="H85">
        <v>7825</v>
      </c>
      <c r="I85">
        <v>10287</v>
      </c>
      <c r="L85" s="10">
        <f t="shared" si="5"/>
        <v>2432</v>
      </c>
      <c r="M85" s="11">
        <f t="shared" si="6"/>
        <v>2441</v>
      </c>
      <c r="N85" s="12">
        <f t="shared" si="7"/>
        <v>2462</v>
      </c>
      <c r="P85">
        <f t="shared" si="8"/>
        <v>-3.6870135190495697E-3</v>
      </c>
      <c r="Q85">
        <f t="shared" si="9"/>
        <v>8.6030315444489969E-3</v>
      </c>
    </row>
    <row r="86" spans="1:17" x14ac:dyDescent="0.25">
      <c r="D86">
        <v>7825</v>
      </c>
      <c r="E86">
        <v>7825</v>
      </c>
      <c r="F86">
        <v>7825</v>
      </c>
      <c r="G86">
        <v>7825</v>
      </c>
      <c r="H86">
        <v>7825</v>
      </c>
      <c r="I86">
        <v>7825</v>
      </c>
      <c r="L86" s="5">
        <f t="shared" si="5"/>
        <v>0</v>
      </c>
      <c r="M86" s="6">
        <f t="shared" si="6"/>
        <v>0</v>
      </c>
      <c r="N86" s="7">
        <f t="shared" si="7"/>
        <v>0</v>
      </c>
      <c r="P86" t="e">
        <f t="shared" si="8"/>
        <v>#DIV/0!</v>
      </c>
      <c r="Q86" t="e">
        <f t="shared" si="9"/>
        <v>#DIV/0!</v>
      </c>
    </row>
    <row r="87" spans="1:17" x14ac:dyDescent="0.25">
      <c r="D87">
        <v>7825</v>
      </c>
      <c r="E87">
        <v>8892</v>
      </c>
      <c r="F87">
        <v>7825</v>
      </c>
      <c r="G87">
        <v>8892</v>
      </c>
      <c r="H87">
        <v>7825</v>
      </c>
      <c r="I87">
        <v>8863</v>
      </c>
      <c r="L87" s="8">
        <f t="shared" si="5"/>
        <v>1067</v>
      </c>
      <c r="M87" s="4">
        <f t="shared" si="6"/>
        <v>1067</v>
      </c>
      <c r="N87" s="9">
        <f t="shared" si="7"/>
        <v>1038</v>
      </c>
      <c r="P87">
        <f t="shared" si="8"/>
        <v>0</v>
      </c>
      <c r="Q87">
        <f t="shared" si="9"/>
        <v>-2.7179006560449859E-2</v>
      </c>
    </row>
    <row r="88" spans="1:17" x14ac:dyDescent="0.25">
      <c r="D88">
        <v>7825</v>
      </c>
      <c r="E88">
        <v>9887</v>
      </c>
      <c r="F88">
        <v>7825</v>
      </c>
      <c r="G88">
        <v>9887</v>
      </c>
      <c r="H88">
        <v>7825</v>
      </c>
      <c r="I88">
        <v>9882</v>
      </c>
      <c r="L88" s="8">
        <f t="shared" si="5"/>
        <v>2062</v>
      </c>
      <c r="M88" s="4">
        <f t="shared" si="6"/>
        <v>2062</v>
      </c>
      <c r="N88" s="9">
        <f t="shared" si="7"/>
        <v>2057</v>
      </c>
      <c r="P88">
        <f t="shared" si="8"/>
        <v>0</v>
      </c>
      <c r="Q88">
        <f t="shared" si="9"/>
        <v>-2.4248302618816685E-3</v>
      </c>
    </row>
    <row r="89" spans="1:17" ht="17.25" thickBot="1" x14ac:dyDescent="0.3">
      <c r="D89">
        <v>7825</v>
      </c>
      <c r="E89">
        <v>10128</v>
      </c>
      <c r="F89">
        <v>7825</v>
      </c>
      <c r="G89">
        <v>10129</v>
      </c>
      <c r="H89">
        <v>7825</v>
      </c>
      <c r="I89">
        <v>10128</v>
      </c>
      <c r="L89" s="10">
        <f t="shared" si="5"/>
        <v>2303</v>
      </c>
      <c r="M89" s="11">
        <f t="shared" si="6"/>
        <v>2304</v>
      </c>
      <c r="N89" s="12">
        <f t="shared" si="7"/>
        <v>2303</v>
      </c>
      <c r="P89">
        <f t="shared" si="8"/>
        <v>-4.3402777777777775E-4</v>
      </c>
      <c r="Q89">
        <f t="shared" si="9"/>
        <v>-4.3402777777777775E-4</v>
      </c>
    </row>
    <row r="91" spans="1:17" x14ac:dyDescent="0.25">
      <c r="A91" t="str">
        <f t="shared" ref="A91:A115" si="10">I28</f>
        <v>FogEng</v>
      </c>
      <c r="B91" t="str">
        <f t="shared" ref="B91:B115" si="11">J28</f>
        <v>totoal_U</v>
      </c>
      <c r="C91" t="str">
        <f t="shared" ref="C91:C115" si="12">K28</f>
        <v>TaskNum</v>
      </c>
      <c r="D91" t="str">
        <f t="shared" ref="D91:D115" si="13">L28</f>
        <v>NOFLD</v>
      </c>
      <c r="E91" t="str">
        <f t="shared" ref="E91:E115" si="14">M28</f>
        <v>myOFLD</v>
      </c>
      <c r="F91" t="str">
        <f t="shared" ref="F91:F115" si="15">N28</f>
        <v>AOFLDC</v>
      </c>
      <c r="G91" t="str">
        <f t="shared" ref="G91:G115" si="16">O28</f>
        <v>SeGW</v>
      </c>
    </row>
    <row r="92" spans="1:17" x14ac:dyDescent="0.25">
      <c r="A92">
        <f t="shared" si="10"/>
        <v>0</v>
      </c>
      <c r="B92">
        <f t="shared" si="11"/>
        <v>0.5</v>
      </c>
      <c r="C92">
        <f t="shared" si="12"/>
        <v>3</v>
      </c>
      <c r="D92">
        <f>L29</f>
        <v>0</v>
      </c>
      <c r="E92">
        <f>M29/2</f>
        <v>1225.5</v>
      </c>
      <c r="F92">
        <f t="shared" si="15"/>
        <v>0</v>
      </c>
      <c r="G92">
        <f t="shared" si="16"/>
        <v>0</v>
      </c>
    </row>
    <row r="93" spans="1:17" x14ac:dyDescent="0.25">
      <c r="A93">
        <f t="shared" si="10"/>
        <v>0</v>
      </c>
      <c r="B93">
        <f t="shared" si="11"/>
        <v>1</v>
      </c>
      <c r="C93">
        <f t="shared" si="12"/>
        <v>3</v>
      </c>
      <c r="D93">
        <f t="shared" si="13"/>
        <v>0</v>
      </c>
      <c r="E93">
        <f t="shared" ref="E93:E115" si="17">M30/2</f>
        <v>1331.5</v>
      </c>
      <c r="F93">
        <f t="shared" si="15"/>
        <v>0</v>
      </c>
      <c r="G93">
        <f t="shared" si="16"/>
        <v>0</v>
      </c>
    </row>
    <row r="94" spans="1:17" x14ac:dyDescent="0.25">
      <c r="A94">
        <f t="shared" si="10"/>
        <v>0</v>
      </c>
      <c r="B94">
        <f t="shared" si="11"/>
        <v>1.5</v>
      </c>
      <c r="C94">
        <f t="shared" si="12"/>
        <v>3</v>
      </c>
      <c r="D94">
        <f t="shared" si="13"/>
        <v>0</v>
      </c>
      <c r="E94">
        <f t="shared" si="17"/>
        <v>619.5</v>
      </c>
      <c r="F94">
        <f t="shared" si="15"/>
        <v>0</v>
      </c>
      <c r="G94">
        <f t="shared" si="16"/>
        <v>0</v>
      </c>
    </row>
    <row r="95" spans="1:17" x14ac:dyDescent="0.25">
      <c r="A95">
        <f t="shared" si="10"/>
        <v>0</v>
      </c>
      <c r="B95">
        <f t="shared" si="11"/>
        <v>2</v>
      </c>
      <c r="C95">
        <f t="shared" si="12"/>
        <v>3</v>
      </c>
      <c r="D95">
        <f t="shared" si="13"/>
        <v>0</v>
      </c>
      <c r="E95">
        <f t="shared" si="17"/>
        <v>337.5</v>
      </c>
      <c r="F95">
        <f t="shared" si="15"/>
        <v>0</v>
      </c>
      <c r="G95">
        <f t="shared" si="16"/>
        <v>0</v>
      </c>
    </row>
    <row r="96" spans="1:17" x14ac:dyDescent="0.25">
      <c r="A96">
        <f t="shared" si="10"/>
        <v>0</v>
      </c>
      <c r="B96">
        <f t="shared" si="11"/>
        <v>0.5</v>
      </c>
      <c r="C96">
        <f t="shared" si="12"/>
        <v>4</v>
      </c>
      <c r="D96">
        <f t="shared" si="13"/>
        <v>0</v>
      </c>
      <c r="E96">
        <f t="shared" si="17"/>
        <v>1155</v>
      </c>
      <c r="F96">
        <f t="shared" si="15"/>
        <v>0</v>
      </c>
      <c r="G96">
        <f t="shared" si="16"/>
        <v>0</v>
      </c>
    </row>
    <row r="97" spans="1:7" x14ac:dyDescent="0.25">
      <c r="A97">
        <f t="shared" si="10"/>
        <v>0</v>
      </c>
      <c r="B97">
        <f t="shared" si="11"/>
        <v>1</v>
      </c>
      <c r="C97">
        <f t="shared" si="12"/>
        <v>4</v>
      </c>
      <c r="D97">
        <f t="shared" si="13"/>
        <v>0</v>
      </c>
      <c r="E97">
        <f t="shared" si="17"/>
        <v>1760.5</v>
      </c>
      <c r="F97">
        <f t="shared" si="15"/>
        <v>0</v>
      </c>
      <c r="G97">
        <f t="shared" si="16"/>
        <v>0</v>
      </c>
    </row>
    <row r="98" spans="1:7" x14ac:dyDescent="0.25">
      <c r="A98">
        <f t="shared" si="10"/>
        <v>0</v>
      </c>
      <c r="B98">
        <f t="shared" si="11"/>
        <v>1.5</v>
      </c>
      <c r="C98">
        <f t="shared" si="12"/>
        <v>4</v>
      </c>
      <c r="D98">
        <f t="shared" si="13"/>
        <v>0</v>
      </c>
      <c r="E98">
        <f t="shared" si="17"/>
        <v>1531</v>
      </c>
      <c r="F98">
        <f t="shared" si="15"/>
        <v>0</v>
      </c>
      <c r="G98">
        <f t="shared" si="16"/>
        <v>0</v>
      </c>
    </row>
    <row r="99" spans="1:7" x14ac:dyDescent="0.25">
      <c r="A99">
        <f t="shared" si="10"/>
        <v>0</v>
      </c>
      <c r="B99">
        <f t="shared" si="11"/>
        <v>2</v>
      </c>
      <c r="C99">
        <f t="shared" si="12"/>
        <v>4</v>
      </c>
      <c r="D99">
        <f t="shared" si="13"/>
        <v>0</v>
      </c>
      <c r="E99">
        <f t="shared" si="17"/>
        <v>943.5</v>
      </c>
      <c r="F99">
        <f t="shared" si="15"/>
        <v>0</v>
      </c>
      <c r="G99">
        <f t="shared" si="16"/>
        <v>0</v>
      </c>
    </row>
    <row r="100" spans="1:7" x14ac:dyDescent="0.25">
      <c r="A100">
        <f t="shared" si="10"/>
        <v>0</v>
      </c>
      <c r="B100">
        <f t="shared" si="11"/>
        <v>0.5</v>
      </c>
      <c r="C100">
        <f t="shared" si="12"/>
        <v>5</v>
      </c>
      <c r="D100">
        <f t="shared" si="13"/>
        <v>0</v>
      </c>
      <c r="E100">
        <f t="shared" si="17"/>
        <v>1062.5</v>
      </c>
      <c r="F100">
        <f t="shared" si="15"/>
        <v>0</v>
      </c>
      <c r="G100">
        <f t="shared" si="16"/>
        <v>0</v>
      </c>
    </row>
    <row r="101" spans="1:7" x14ac:dyDescent="0.25">
      <c r="A101">
        <f t="shared" si="10"/>
        <v>0</v>
      </c>
      <c r="B101">
        <f t="shared" si="11"/>
        <v>1</v>
      </c>
      <c r="C101">
        <f t="shared" si="12"/>
        <v>5</v>
      </c>
      <c r="D101">
        <f t="shared" si="13"/>
        <v>0</v>
      </c>
      <c r="E101">
        <f t="shared" si="17"/>
        <v>2178</v>
      </c>
      <c r="F101">
        <f t="shared" si="15"/>
        <v>0</v>
      </c>
      <c r="G101">
        <f t="shared" si="16"/>
        <v>0</v>
      </c>
    </row>
    <row r="102" spans="1:7" x14ac:dyDescent="0.25">
      <c r="A102">
        <f t="shared" si="10"/>
        <v>0</v>
      </c>
      <c r="B102">
        <f t="shared" si="11"/>
        <v>1.5</v>
      </c>
      <c r="C102">
        <f t="shared" si="12"/>
        <v>5</v>
      </c>
      <c r="D102">
        <f t="shared" si="13"/>
        <v>0</v>
      </c>
      <c r="E102">
        <f t="shared" si="17"/>
        <v>2121.5</v>
      </c>
      <c r="F102">
        <f t="shared" si="15"/>
        <v>0</v>
      </c>
      <c r="G102">
        <f t="shared" si="16"/>
        <v>0</v>
      </c>
    </row>
    <row r="103" spans="1:7" x14ac:dyDescent="0.25">
      <c r="A103">
        <f t="shared" si="10"/>
        <v>0</v>
      </c>
      <c r="B103">
        <f t="shared" si="11"/>
        <v>2</v>
      </c>
      <c r="C103">
        <f t="shared" si="12"/>
        <v>5</v>
      </c>
      <c r="D103">
        <f t="shared" si="13"/>
        <v>0</v>
      </c>
      <c r="E103">
        <f t="shared" si="17"/>
        <v>1575</v>
      </c>
      <c r="F103">
        <f t="shared" si="15"/>
        <v>0</v>
      </c>
      <c r="G103">
        <f t="shared" si="16"/>
        <v>0</v>
      </c>
    </row>
    <row r="104" spans="1:7" x14ac:dyDescent="0.25">
      <c r="A104">
        <f t="shared" si="10"/>
        <v>0</v>
      </c>
      <c r="B104">
        <f t="shared" si="11"/>
        <v>0.5</v>
      </c>
      <c r="C104">
        <f t="shared" si="12"/>
        <v>6</v>
      </c>
      <c r="D104">
        <f t="shared" si="13"/>
        <v>0</v>
      </c>
      <c r="E104">
        <f t="shared" si="17"/>
        <v>958</v>
      </c>
      <c r="F104">
        <f t="shared" si="15"/>
        <v>0</v>
      </c>
      <c r="G104">
        <f t="shared" si="16"/>
        <v>0</v>
      </c>
    </row>
    <row r="105" spans="1:7" x14ac:dyDescent="0.25">
      <c r="A105">
        <f t="shared" si="10"/>
        <v>0</v>
      </c>
      <c r="B105">
        <f t="shared" si="11"/>
        <v>1</v>
      </c>
      <c r="C105">
        <f t="shared" si="12"/>
        <v>6</v>
      </c>
      <c r="D105">
        <f t="shared" si="13"/>
        <v>0</v>
      </c>
      <c r="E105">
        <f t="shared" si="17"/>
        <v>2457.5</v>
      </c>
      <c r="F105">
        <f t="shared" si="15"/>
        <v>0</v>
      </c>
      <c r="G105">
        <f t="shared" si="16"/>
        <v>0</v>
      </c>
    </row>
    <row r="106" spans="1:7" x14ac:dyDescent="0.25">
      <c r="A106">
        <f t="shared" si="10"/>
        <v>0</v>
      </c>
      <c r="B106">
        <f t="shared" si="11"/>
        <v>1.5</v>
      </c>
      <c r="C106">
        <f t="shared" si="12"/>
        <v>6</v>
      </c>
      <c r="D106">
        <f t="shared" si="13"/>
        <v>0</v>
      </c>
      <c r="E106">
        <f t="shared" si="17"/>
        <v>2419</v>
      </c>
      <c r="F106">
        <f t="shared" si="15"/>
        <v>0</v>
      </c>
      <c r="G106">
        <f t="shared" si="16"/>
        <v>0</v>
      </c>
    </row>
    <row r="107" spans="1:7" x14ac:dyDescent="0.25">
      <c r="A107">
        <f t="shared" si="10"/>
        <v>0</v>
      </c>
      <c r="B107">
        <f t="shared" si="11"/>
        <v>2</v>
      </c>
      <c r="C107">
        <f t="shared" si="12"/>
        <v>6</v>
      </c>
      <c r="D107">
        <f t="shared" si="13"/>
        <v>0</v>
      </c>
      <c r="E107">
        <f t="shared" si="17"/>
        <v>2228</v>
      </c>
      <c r="F107">
        <f t="shared" si="15"/>
        <v>0</v>
      </c>
      <c r="G107">
        <f t="shared" si="16"/>
        <v>0</v>
      </c>
    </row>
    <row r="108" spans="1:7" x14ac:dyDescent="0.25">
      <c r="A108">
        <f t="shared" si="10"/>
        <v>0</v>
      </c>
      <c r="B108">
        <f t="shared" si="11"/>
        <v>0.5</v>
      </c>
      <c r="C108">
        <f t="shared" si="12"/>
        <v>8</v>
      </c>
      <c r="D108">
        <f t="shared" si="13"/>
        <v>0</v>
      </c>
      <c r="E108">
        <f t="shared" si="17"/>
        <v>840.5</v>
      </c>
      <c r="F108">
        <f t="shared" si="15"/>
        <v>0</v>
      </c>
      <c r="G108">
        <f t="shared" si="16"/>
        <v>0</v>
      </c>
    </row>
    <row r="109" spans="1:7" x14ac:dyDescent="0.25">
      <c r="A109">
        <f t="shared" si="10"/>
        <v>0</v>
      </c>
      <c r="B109">
        <f t="shared" si="11"/>
        <v>1</v>
      </c>
      <c r="C109">
        <f t="shared" si="12"/>
        <v>8</v>
      </c>
      <c r="D109">
        <f t="shared" si="13"/>
        <v>0</v>
      </c>
      <c r="E109">
        <f t="shared" si="17"/>
        <v>3009.5</v>
      </c>
      <c r="F109">
        <f t="shared" si="15"/>
        <v>0</v>
      </c>
      <c r="G109">
        <f t="shared" si="16"/>
        <v>0</v>
      </c>
    </row>
    <row r="110" spans="1:7" x14ac:dyDescent="0.25">
      <c r="A110">
        <f t="shared" si="10"/>
        <v>0</v>
      </c>
      <c r="B110">
        <f t="shared" si="11"/>
        <v>1.5</v>
      </c>
      <c r="C110">
        <f t="shared" si="12"/>
        <v>8</v>
      </c>
      <c r="D110">
        <f t="shared" si="13"/>
        <v>0</v>
      </c>
      <c r="E110">
        <f t="shared" si="17"/>
        <v>2704</v>
      </c>
      <c r="F110">
        <f t="shared" si="15"/>
        <v>0</v>
      </c>
      <c r="G110">
        <f t="shared" si="16"/>
        <v>0</v>
      </c>
    </row>
    <row r="111" spans="1:7" x14ac:dyDescent="0.25">
      <c r="A111">
        <f t="shared" si="10"/>
        <v>0</v>
      </c>
      <c r="B111">
        <f t="shared" si="11"/>
        <v>2</v>
      </c>
      <c r="C111">
        <f t="shared" si="12"/>
        <v>8</v>
      </c>
      <c r="D111">
        <f t="shared" si="13"/>
        <v>0</v>
      </c>
      <c r="E111">
        <f t="shared" si="17"/>
        <v>2491.5</v>
      </c>
      <c r="F111">
        <f t="shared" si="15"/>
        <v>0</v>
      </c>
      <c r="G111">
        <f t="shared" si="16"/>
        <v>0</v>
      </c>
    </row>
    <row r="112" spans="1:7" x14ac:dyDescent="0.25">
      <c r="A112">
        <f t="shared" si="10"/>
        <v>0</v>
      </c>
      <c r="B112">
        <f t="shared" si="11"/>
        <v>0.5</v>
      </c>
      <c r="C112">
        <f t="shared" si="12"/>
        <v>10</v>
      </c>
      <c r="D112">
        <f t="shared" si="13"/>
        <v>0</v>
      </c>
      <c r="E112">
        <f t="shared" si="17"/>
        <v>917</v>
      </c>
      <c r="F112">
        <f t="shared" si="15"/>
        <v>0</v>
      </c>
      <c r="G112">
        <f t="shared" si="16"/>
        <v>0</v>
      </c>
    </row>
    <row r="113" spans="1:7" x14ac:dyDescent="0.25">
      <c r="A113">
        <f t="shared" si="10"/>
        <v>0</v>
      </c>
      <c r="B113">
        <f t="shared" si="11"/>
        <v>1</v>
      </c>
      <c r="C113">
        <f t="shared" si="12"/>
        <v>10</v>
      </c>
      <c r="D113">
        <f t="shared" si="13"/>
        <v>0</v>
      </c>
      <c r="E113">
        <f t="shared" si="17"/>
        <v>2824</v>
      </c>
      <c r="F113">
        <f t="shared" si="15"/>
        <v>0</v>
      </c>
      <c r="G113">
        <f t="shared" si="16"/>
        <v>0</v>
      </c>
    </row>
    <row r="114" spans="1:7" x14ac:dyDescent="0.25">
      <c r="A114">
        <f t="shared" si="10"/>
        <v>0</v>
      </c>
      <c r="B114">
        <f t="shared" si="11"/>
        <v>1.5</v>
      </c>
      <c r="C114">
        <f t="shared" si="12"/>
        <v>10</v>
      </c>
      <c r="D114">
        <f t="shared" si="13"/>
        <v>0</v>
      </c>
      <c r="E114">
        <f t="shared" si="17"/>
        <v>2503</v>
      </c>
      <c r="F114">
        <f t="shared" si="15"/>
        <v>0</v>
      </c>
      <c r="G114">
        <f t="shared" si="16"/>
        <v>0</v>
      </c>
    </row>
    <row r="115" spans="1:7" x14ac:dyDescent="0.25">
      <c r="A115">
        <f t="shared" si="10"/>
        <v>0</v>
      </c>
      <c r="B115">
        <f t="shared" si="11"/>
        <v>2</v>
      </c>
      <c r="C115">
        <f t="shared" si="12"/>
        <v>10</v>
      </c>
      <c r="D115">
        <f t="shared" si="13"/>
        <v>0</v>
      </c>
      <c r="E115">
        <f t="shared" si="17"/>
        <v>2521</v>
      </c>
      <c r="F115">
        <f t="shared" si="15"/>
        <v>0</v>
      </c>
      <c r="G115">
        <f t="shared" si="16"/>
        <v>0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GWm05</vt:lpstr>
      <vt:lpstr>GWm02</vt:lpstr>
      <vt:lpstr>GWm08</vt:lpstr>
      <vt:lpstr>GWBW05</vt:lpstr>
      <vt:lpstr>GWBW075</vt:lpstr>
      <vt:lpstr>BW 分布</vt:lpstr>
      <vt:lpstr>Energy 分布</vt:lpstr>
      <vt:lpstr>實作</vt:lpstr>
      <vt:lpstr>系統數據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2017-01-04T01:38:05Z</dcterms:modified>
</cp:coreProperties>
</file>