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ml.chartshapes+xml"/>
  <Override PartName="/xl/charts/chart10.xml" ContentType="application/vnd.openxmlformats-officedocument.drawingml.chart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drawings/drawing8.xml" ContentType="application/vnd.openxmlformats-officedocument.drawingml.chartshapes+xml"/>
  <Override PartName="/xl/charts/chart16.xml" ContentType="application/vnd.openxmlformats-officedocument.drawingml.chart+xml"/>
  <Override PartName="/xl/drawings/drawing9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2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3.xml" ContentType="application/vnd.openxmlformats-officedocument.drawingml.chartshapes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4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15.xml" ContentType="application/vnd.openxmlformats-officedocument.drawingml.chartshapes+xml"/>
  <Override PartName="/xl/charts/chart70.xml" ContentType="application/vnd.openxmlformats-officedocument.drawingml.chart+xml"/>
  <Override PartName="/xl/drawings/drawing16.xml" ContentType="application/vnd.openxmlformats-officedocument.drawingml.chartshapes+xml"/>
  <Override PartName="/xl/charts/chart71.xml" ContentType="application/vnd.openxmlformats-officedocument.drawingml.chart+xml"/>
  <Override PartName="/xl/drawings/drawing17.xml" ContentType="application/vnd.openxmlformats-officedocument.drawingml.chartshapes+xml"/>
  <Override PartName="/xl/charts/chart72.xml" ContentType="application/vnd.openxmlformats-officedocument.drawingml.chart+xml"/>
  <Override PartName="/xl/drawings/drawing18.xml" ContentType="application/vnd.openxmlformats-officedocument.drawingml.chartshapes+xml"/>
  <Override PartName="/xl/charts/chart73.xml" ContentType="application/vnd.openxmlformats-officedocument.drawingml.chart+xml"/>
  <Override PartName="/xl/drawings/drawing19.xml" ContentType="application/vnd.openxmlformats-officedocument.drawingml.chartshapes+xml"/>
  <Override PartName="/xl/charts/chart74.xml" ContentType="application/vnd.openxmlformats-officedocument.drawingml.chart+xml"/>
  <Override PartName="/xl/drawings/drawing20.xml" ContentType="application/vnd.openxmlformats-officedocument.drawingml.chartshapes+xml"/>
  <Override PartName="/xl/charts/chart75.xml" ContentType="application/vnd.openxmlformats-officedocument.drawingml.chart+xml"/>
  <Override PartName="/xl/drawings/drawing21.xml" ContentType="application/vnd.openxmlformats-officedocument.drawingml.chartshapes+xml"/>
  <Override PartName="/xl/charts/chart76.xml" ContentType="application/vnd.openxmlformats-officedocument.drawingml.chart+xml"/>
  <Override PartName="/xl/drawings/drawing22.xml" ContentType="application/vnd.openxmlformats-officedocument.drawingml.chartshapes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23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24.xml" ContentType="application/vnd.openxmlformats-officedocument.drawingml.chartshapes+xml"/>
  <Override PartName="/xl/charts/chart90.xml" ContentType="application/vnd.openxmlformats-officedocument.drawingml.chart+xml"/>
  <Override PartName="/xl/drawings/drawing25.xml" ContentType="application/vnd.openxmlformats-officedocument.drawingml.chartshapes+xml"/>
  <Override PartName="/xl/charts/chart91.xml" ContentType="application/vnd.openxmlformats-officedocument.drawingml.chart+xml"/>
  <Override PartName="/xl/drawings/drawing26.xml" ContentType="application/vnd.openxmlformats-officedocument.drawingml.chartshapes+xml"/>
  <Override PartName="/xl/charts/chart92.xml" ContentType="application/vnd.openxmlformats-officedocument.drawingml.chart+xml"/>
  <Override PartName="/xl/drawings/drawing27.xml" ContentType="application/vnd.openxmlformats-officedocument.drawingml.chartshapes+xml"/>
  <Override PartName="/xl/charts/chart93.xml" ContentType="application/vnd.openxmlformats-officedocument.drawingml.chart+xml"/>
  <Override PartName="/xl/drawings/drawing28.xml" ContentType="application/vnd.openxmlformats-officedocument.drawingml.chartshapes+xml"/>
  <Override PartName="/xl/charts/chart94.xml" ContentType="application/vnd.openxmlformats-officedocument.drawingml.chart+xml"/>
  <Override PartName="/xl/drawings/drawing29.xml" ContentType="application/vnd.openxmlformats-officedocument.drawingml.chartshapes+xml"/>
  <Override PartName="/xl/charts/chart95.xml" ContentType="application/vnd.openxmlformats-officedocument.drawingml.chart+xml"/>
  <Override PartName="/xl/drawings/drawing30.xml" ContentType="application/vnd.openxmlformats-officedocument.drawingml.chartshapes+xml"/>
  <Override PartName="/xl/charts/chart96.xml" ContentType="application/vnd.openxmlformats-officedocument.drawingml.chart+xml"/>
  <Override PartName="/xl/drawings/drawing31.xml" ContentType="application/vnd.openxmlformats-officedocument.drawingml.chartshapes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32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drawings/drawing33.xml" ContentType="application/vnd.openxmlformats-officedocument.drawing+xml"/>
  <Override PartName="/xl/charts/chart107.xml" ContentType="application/vnd.openxmlformats-officedocument.drawingml.chart+xml"/>
  <Override PartName="/xl/drawings/drawing34.xml" ContentType="application/vnd.openxmlformats-officedocument.drawingml.chartshapes+xml"/>
  <Override PartName="/xl/charts/chart108.xml" ContentType="application/vnd.openxmlformats-officedocument.drawingml.chart+xml"/>
  <Override PartName="/xl/drawings/drawing35.xml" ContentType="application/vnd.openxmlformats-officedocument.drawingml.chartshapes+xml"/>
  <Override PartName="/xl/charts/chart109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38.xml" ContentType="application/vnd.openxmlformats-officedocument.drawing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39.xml" ContentType="application/vnd.openxmlformats-officedocument.drawingml.chartshapes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50" windowWidth="14805" windowHeight="7965" activeTab="5"/>
  </bookViews>
  <sheets>
    <sheet name="GWm05" sheetId="13" r:id="rId1"/>
    <sheet name="GWm02" sheetId="15" r:id="rId2"/>
    <sheet name="GWm08" sheetId="16" r:id="rId3"/>
    <sheet name="GWBW05" sheetId="17" r:id="rId4"/>
    <sheet name="GWBW075" sheetId="18" r:id="rId5"/>
    <sheet name="BW 分布" sheetId="21" r:id="rId6"/>
    <sheet name="cost func" sheetId="20" r:id="rId7"/>
    <sheet name="實作" sheetId="19" r:id="rId8"/>
    <sheet name="系統數據" sheetId="14" r:id="rId9"/>
  </sheets>
  <calcPr calcId="145621"/>
</workbook>
</file>

<file path=xl/calcChain.xml><?xml version="1.0" encoding="utf-8"?>
<calcChain xmlns="http://schemas.openxmlformats.org/spreadsheetml/2006/main">
  <c r="M5" i="21" l="1"/>
  <c r="O5" i="21"/>
  <c r="P5" i="21"/>
  <c r="M6" i="21"/>
  <c r="O6" i="21"/>
  <c r="P6" i="21"/>
  <c r="M7" i="21"/>
  <c r="O7" i="21"/>
  <c r="P7" i="21"/>
  <c r="M10" i="21"/>
  <c r="O10" i="21"/>
  <c r="P10" i="21"/>
  <c r="M11" i="21"/>
  <c r="O11" i="21"/>
  <c r="P11" i="21"/>
  <c r="M12" i="21"/>
  <c r="O12" i="21"/>
  <c r="P12" i="21"/>
  <c r="M13" i="21"/>
  <c r="O13" i="21"/>
  <c r="P13" i="21"/>
  <c r="M16" i="21"/>
  <c r="O16" i="21"/>
  <c r="P16" i="21"/>
  <c r="M17" i="21"/>
  <c r="O17" i="21"/>
  <c r="P17" i="21"/>
  <c r="M18" i="21"/>
  <c r="O18" i="21"/>
  <c r="P18" i="21"/>
  <c r="M19" i="21"/>
  <c r="O19" i="21"/>
  <c r="P19" i="21"/>
  <c r="O4" i="21"/>
  <c r="P4" i="21"/>
  <c r="M4" i="21"/>
  <c r="D17" i="21"/>
  <c r="E17" i="21"/>
  <c r="F17" i="21"/>
  <c r="G17" i="21"/>
  <c r="D18" i="21"/>
  <c r="E18" i="21"/>
  <c r="F18" i="21"/>
  <c r="G18" i="21"/>
  <c r="D19" i="21"/>
  <c r="E19" i="21"/>
  <c r="F19" i="21"/>
  <c r="G19" i="21"/>
  <c r="E16" i="21"/>
  <c r="F16" i="21"/>
  <c r="G16" i="21"/>
  <c r="D16" i="21"/>
  <c r="D11" i="21"/>
  <c r="E11" i="21"/>
  <c r="F11" i="21"/>
  <c r="G11" i="21"/>
  <c r="D12" i="21"/>
  <c r="E12" i="21"/>
  <c r="F12" i="21"/>
  <c r="G12" i="21"/>
  <c r="D13" i="21"/>
  <c r="E13" i="21"/>
  <c r="F13" i="21"/>
  <c r="G13" i="21"/>
  <c r="E10" i="21"/>
  <c r="F10" i="21"/>
  <c r="G10" i="21"/>
  <c r="D10" i="21"/>
  <c r="D5" i="21"/>
  <c r="E5" i="21"/>
  <c r="F5" i="21"/>
  <c r="G5" i="21"/>
  <c r="D6" i="21"/>
  <c r="E6" i="21"/>
  <c r="F6" i="21"/>
  <c r="G6" i="21"/>
  <c r="D7" i="21"/>
  <c r="E7" i="21"/>
  <c r="F7" i="21"/>
  <c r="G7" i="21"/>
  <c r="E4" i="21"/>
  <c r="F4" i="21"/>
  <c r="G4" i="21"/>
  <c r="D4" i="2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3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92" i="14"/>
  <c r="O5" i="18" l="1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4" i="18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O4" i="17"/>
  <c r="N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4" i="17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4" i="16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4" i="15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4" i="13"/>
  <c r="M5" i="13"/>
  <c r="M4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4" i="13"/>
  <c r="G17" i="19" l="1"/>
  <c r="F17" i="19"/>
  <c r="E17" i="19"/>
  <c r="D92" i="14" l="1"/>
  <c r="A91" i="14"/>
  <c r="B91" i="14"/>
  <c r="C91" i="14"/>
  <c r="D91" i="14"/>
  <c r="E91" i="14"/>
  <c r="F91" i="14"/>
  <c r="G91" i="14"/>
  <c r="A92" i="14"/>
  <c r="B92" i="14"/>
  <c r="C92" i="14"/>
  <c r="F92" i="14"/>
  <c r="G92" i="14"/>
  <c r="A93" i="14"/>
  <c r="B93" i="14"/>
  <c r="C93" i="14"/>
  <c r="D93" i="14"/>
  <c r="F93" i="14"/>
  <c r="G93" i="14"/>
  <c r="A94" i="14"/>
  <c r="B94" i="14"/>
  <c r="C94" i="14"/>
  <c r="D94" i="14"/>
  <c r="F94" i="14"/>
  <c r="G94" i="14"/>
  <c r="A95" i="14"/>
  <c r="B95" i="14"/>
  <c r="C95" i="14"/>
  <c r="D95" i="14"/>
  <c r="F95" i="14"/>
  <c r="G95" i="14"/>
  <c r="A96" i="14"/>
  <c r="B96" i="14"/>
  <c r="C96" i="14"/>
  <c r="D96" i="14"/>
  <c r="F96" i="14"/>
  <c r="G96" i="14"/>
  <c r="A97" i="14"/>
  <c r="B97" i="14"/>
  <c r="C97" i="14"/>
  <c r="D97" i="14"/>
  <c r="F97" i="14"/>
  <c r="G97" i="14"/>
  <c r="A98" i="14"/>
  <c r="B98" i="14"/>
  <c r="C98" i="14"/>
  <c r="D98" i="14"/>
  <c r="F98" i="14"/>
  <c r="G98" i="14"/>
  <c r="A99" i="14"/>
  <c r="B99" i="14"/>
  <c r="C99" i="14"/>
  <c r="D99" i="14"/>
  <c r="F99" i="14"/>
  <c r="G99" i="14"/>
  <c r="A100" i="14"/>
  <c r="B100" i="14"/>
  <c r="C100" i="14"/>
  <c r="D100" i="14"/>
  <c r="F100" i="14"/>
  <c r="G100" i="14"/>
  <c r="A101" i="14"/>
  <c r="B101" i="14"/>
  <c r="C101" i="14"/>
  <c r="D101" i="14"/>
  <c r="F101" i="14"/>
  <c r="G101" i="14"/>
  <c r="A102" i="14"/>
  <c r="B102" i="14"/>
  <c r="C102" i="14"/>
  <c r="D102" i="14"/>
  <c r="F102" i="14"/>
  <c r="G102" i="14"/>
  <c r="A103" i="14"/>
  <c r="B103" i="14"/>
  <c r="C103" i="14"/>
  <c r="D103" i="14"/>
  <c r="F103" i="14"/>
  <c r="G103" i="14"/>
  <c r="A104" i="14"/>
  <c r="B104" i="14"/>
  <c r="C104" i="14"/>
  <c r="D104" i="14"/>
  <c r="F104" i="14"/>
  <c r="G104" i="14"/>
  <c r="A105" i="14"/>
  <c r="B105" i="14"/>
  <c r="C105" i="14"/>
  <c r="D105" i="14"/>
  <c r="F105" i="14"/>
  <c r="G105" i="14"/>
  <c r="A106" i="14"/>
  <c r="B106" i="14"/>
  <c r="C106" i="14"/>
  <c r="D106" i="14"/>
  <c r="F106" i="14"/>
  <c r="G106" i="14"/>
  <c r="A107" i="14"/>
  <c r="B107" i="14"/>
  <c r="C107" i="14"/>
  <c r="D107" i="14"/>
  <c r="F107" i="14"/>
  <c r="G107" i="14"/>
  <c r="A108" i="14"/>
  <c r="B108" i="14"/>
  <c r="C108" i="14"/>
  <c r="D108" i="14"/>
  <c r="F108" i="14"/>
  <c r="G108" i="14"/>
  <c r="A109" i="14"/>
  <c r="B109" i="14"/>
  <c r="C109" i="14"/>
  <c r="D109" i="14"/>
  <c r="F109" i="14"/>
  <c r="G109" i="14"/>
  <c r="A110" i="14"/>
  <c r="B110" i="14"/>
  <c r="C110" i="14"/>
  <c r="D110" i="14"/>
  <c r="F110" i="14"/>
  <c r="G110" i="14"/>
  <c r="A111" i="14"/>
  <c r="B111" i="14"/>
  <c r="C111" i="14"/>
  <c r="D111" i="14"/>
  <c r="F111" i="14"/>
  <c r="G111" i="14"/>
  <c r="A112" i="14"/>
  <c r="B112" i="14"/>
  <c r="C112" i="14"/>
  <c r="D112" i="14"/>
  <c r="F112" i="14"/>
  <c r="G112" i="14"/>
  <c r="A113" i="14"/>
  <c r="B113" i="14"/>
  <c r="C113" i="14"/>
  <c r="D113" i="14"/>
  <c r="F113" i="14"/>
  <c r="G113" i="14"/>
  <c r="A114" i="14"/>
  <c r="B114" i="14"/>
  <c r="C114" i="14"/>
  <c r="D114" i="14"/>
  <c r="F114" i="14"/>
  <c r="G114" i="14"/>
  <c r="A115" i="14"/>
  <c r="B115" i="14"/>
  <c r="C115" i="14"/>
  <c r="D115" i="14"/>
  <c r="F115" i="14"/>
  <c r="G115" i="14"/>
  <c r="D4" i="14"/>
  <c r="E4" i="14"/>
  <c r="F4" i="14"/>
  <c r="G4" i="14"/>
  <c r="D5" i="14"/>
  <c r="E5" i="14"/>
  <c r="F5" i="14"/>
  <c r="G5" i="14"/>
  <c r="D6" i="14"/>
  <c r="E6" i="14"/>
  <c r="F6" i="14"/>
  <c r="G6" i="14"/>
  <c r="D7" i="14"/>
  <c r="E7" i="14"/>
  <c r="F7" i="14"/>
  <c r="G7" i="14"/>
  <c r="D8" i="14"/>
  <c r="E8" i="14"/>
  <c r="F8" i="14"/>
  <c r="G8" i="14"/>
  <c r="D9" i="14"/>
  <c r="E9" i="14"/>
  <c r="F9" i="14"/>
  <c r="G9" i="14"/>
  <c r="D10" i="14"/>
  <c r="E10" i="14"/>
  <c r="F10" i="14"/>
  <c r="G10" i="14"/>
  <c r="D11" i="14"/>
  <c r="E11" i="14"/>
  <c r="F11" i="14"/>
  <c r="G11" i="14"/>
  <c r="D12" i="14"/>
  <c r="E12" i="14"/>
  <c r="F12" i="14"/>
  <c r="G12" i="14"/>
  <c r="D13" i="14"/>
  <c r="E13" i="14"/>
  <c r="F13" i="14"/>
  <c r="G13" i="14"/>
  <c r="D14" i="14"/>
  <c r="E14" i="14"/>
  <c r="F14" i="14"/>
  <c r="G14" i="14"/>
  <c r="D15" i="14"/>
  <c r="E15" i="14"/>
  <c r="F15" i="14"/>
  <c r="G15" i="14"/>
  <c r="D16" i="14"/>
  <c r="E16" i="14"/>
  <c r="F16" i="14"/>
  <c r="G16" i="14"/>
  <c r="D17" i="14"/>
  <c r="E17" i="14"/>
  <c r="F17" i="14"/>
  <c r="G17" i="14"/>
  <c r="D18" i="14"/>
  <c r="E18" i="14"/>
  <c r="F18" i="14"/>
  <c r="G18" i="14"/>
  <c r="D19" i="14"/>
  <c r="E19" i="14"/>
  <c r="F19" i="14"/>
  <c r="G19" i="14"/>
  <c r="D20" i="14"/>
  <c r="E20" i="14"/>
  <c r="F20" i="14"/>
  <c r="G20" i="14"/>
  <c r="D21" i="14"/>
  <c r="E21" i="14"/>
  <c r="F21" i="14"/>
  <c r="G21" i="14"/>
  <c r="D22" i="14"/>
  <c r="E22" i="14"/>
  <c r="F22" i="14"/>
  <c r="G22" i="14"/>
  <c r="D23" i="14"/>
  <c r="E23" i="14"/>
  <c r="F23" i="14"/>
  <c r="G23" i="14"/>
  <c r="D24" i="14"/>
  <c r="E24" i="14"/>
  <c r="F24" i="14"/>
  <c r="G24" i="14"/>
  <c r="D25" i="14"/>
  <c r="E25" i="14"/>
  <c r="F25" i="14"/>
  <c r="G25" i="14"/>
  <c r="D26" i="14"/>
  <c r="E26" i="14"/>
  <c r="F26" i="14"/>
  <c r="G26" i="14"/>
  <c r="E3" i="14"/>
  <c r="F3" i="14"/>
  <c r="G3" i="14"/>
  <c r="D3" i="14"/>
  <c r="H40" i="20"/>
  <c r="L32" i="20" l="1"/>
  <c r="M32" i="20"/>
  <c r="N32" i="20"/>
  <c r="L33" i="20"/>
  <c r="M33" i="20"/>
  <c r="N33" i="20"/>
  <c r="L34" i="20"/>
  <c r="M34" i="20"/>
  <c r="N34" i="20"/>
  <c r="L35" i="20"/>
  <c r="M35" i="20"/>
  <c r="N35" i="20"/>
  <c r="L36" i="20"/>
  <c r="M36" i="20"/>
  <c r="N36" i="20"/>
  <c r="L37" i="20"/>
  <c r="M37" i="20"/>
  <c r="N37" i="20"/>
  <c r="L38" i="20"/>
  <c r="M38" i="20"/>
  <c r="N38" i="20"/>
  <c r="L39" i="20"/>
  <c r="M39" i="20"/>
  <c r="N39" i="20"/>
  <c r="L40" i="20"/>
  <c r="M40" i="20"/>
  <c r="N40" i="20"/>
  <c r="L41" i="20"/>
  <c r="M41" i="20"/>
  <c r="N41" i="20"/>
  <c r="L42" i="20"/>
  <c r="M42" i="20"/>
  <c r="N42" i="20"/>
  <c r="L43" i="20"/>
  <c r="M43" i="20"/>
  <c r="N43" i="20"/>
  <c r="L44" i="20"/>
  <c r="M44" i="20"/>
  <c r="N44" i="20"/>
  <c r="L45" i="20"/>
  <c r="M45" i="20"/>
  <c r="N45" i="20"/>
  <c r="L46" i="20"/>
  <c r="M46" i="20"/>
  <c r="N46" i="20"/>
  <c r="L47" i="20"/>
  <c r="M47" i="20"/>
  <c r="N47" i="20"/>
  <c r="L48" i="20"/>
  <c r="M48" i="20"/>
  <c r="N48" i="20"/>
  <c r="L49" i="20"/>
  <c r="M49" i="20"/>
  <c r="N49" i="20"/>
  <c r="L50" i="20"/>
  <c r="M50" i="20"/>
  <c r="N50" i="20"/>
  <c r="L51" i="20"/>
  <c r="M51" i="20"/>
  <c r="N51" i="20"/>
  <c r="L52" i="20"/>
  <c r="M52" i="20"/>
  <c r="N52" i="20"/>
  <c r="L53" i="20"/>
  <c r="M53" i="20"/>
  <c r="N53" i="20"/>
  <c r="L54" i="20"/>
  <c r="M54" i="20"/>
  <c r="N54" i="20"/>
  <c r="M31" i="20"/>
  <c r="N31" i="20"/>
  <c r="L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D36" i="20"/>
  <c r="E36" i="20"/>
  <c r="F36" i="20"/>
  <c r="D37" i="20"/>
  <c r="E37" i="20"/>
  <c r="F37" i="20"/>
  <c r="D38" i="20"/>
  <c r="E38" i="20"/>
  <c r="F38" i="20"/>
  <c r="D39" i="20"/>
  <c r="E39" i="20"/>
  <c r="F39" i="20"/>
  <c r="D40" i="20"/>
  <c r="E40" i="20"/>
  <c r="F40" i="20"/>
  <c r="D41" i="20"/>
  <c r="E41" i="20"/>
  <c r="F41" i="20"/>
  <c r="D42" i="20"/>
  <c r="E42" i="20"/>
  <c r="F42" i="20"/>
  <c r="D43" i="20"/>
  <c r="E43" i="20"/>
  <c r="F43" i="20"/>
  <c r="D44" i="20"/>
  <c r="E44" i="20"/>
  <c r="F44" i="20"/>
  <c r="D45" i="20"/>
  <c r="E45" i="20"/>
  <c r="F45" i="20"/>
  <c r="D46" i="20"/>
  <c r="E46" i="20"/>
  <c r="F46" i="20"/>
  <c r="D47" i="20"/>
  <c r="E47" i="20"/>
  <c r="F47" i="20"/>
  <c r="D48" i="20"/>
  <c r="E48" i="20"/>
  <c r="F48" i="20"/>
  <c r="D49" i="20"/>
  <c r="E49" i="20"/>
  <c r="F49" i="20"/>
  <c r="D50" i="20"/>
  <c r="E50" i="20"/>
  <c r="F50" i="20"/>
  <c r="D51" i="20"/>
  <c r="E51" i="20"/>
  <c r="F51" i="20"/>
  <c r="D52" i="20"/>
  <c r="E52" i="20"/>
  <c r="F52" i="20"/>
  <c r="D53" i="20"/>
  <c r="E53" i="20"/>
  <c r="F53" i="20"/>
  <c r="D54" i="20"/>
  <c r="E54" i="20"/>
  <c r="F54" i="20"/>
  <c r="E31" i="20"/>
  <c r="F31" i="20"/>
  <c r="D31" i="20"/>
  <c r="H32" i="20"/>
  <c r="I32" i="20"/>
  <c r="J32" i="20"/>
  <c r="H33" i="20"/>
  <c r="I33" i="20"/>
  <c r="J33" i="20"/>
  <c r="H34" i="20"/>
  <c r="I34" i="20"/>
  <c r="J34" i="20"/>
  <c r="H35" i="20"/>
  <c r="I35" i="20"/>
  <c r="J35" i="20"/>
  <c r="H36" i="20"/>
  <c r="I36" i="20"/>
  <c r="J36" i="20"/>
  <c r="H37" i="20"/>
  <c r="I37" i="20"/>
  <c r="J37" i="20"/>
  <c r="H38" i="20"/>
  <c r="I38" i="20"/>
  <c r="J38" i="20"/>
  <c r="H39" i="20"/>
  <c r="I39" i="20"/>
  <c r="J39" i="20"/>
  <c r="I40" i="20"/>
  <c r="J40" i="20"/>
  <c r="H41" i="20"/>
  <c r="I41" i="20"/>
  <c r="J41" i="20"/>
  <c r="H42" i="20"/>
  <c r="I42" i="20"/>
  <c r="J42" i="20"/>
  <c r="H43" i="20"/>
  <c r="I43" i="20"/>
  <c r="J43" i="20"/>
  <c r="H44" i="20"/>
  <c r="I44" i="20"/>
  <c r="J44" i="20"/>
  <c r="H45" i="20"/>
  <c r="I45" i="20"/>
  <c r="J45" i="20"/>
  <c r="H46" i="20"/>
  <c r="I46" i="20"/>
  <c r="J46" i="20"/>
  <c r="H47" i="20"/>
  <c r="I47" i="20"/>
  <c r="J47" i="20"/>
  <c r="H48" i="20"/>
  <c r="I48" i="20"/>
  <c r="J48" i="20"/>
  <c r="H49" i="20"/>
  <c r="I49" i="20"/>
  <c r="J49" i="20"/>
  <c r="H50" i="20"/>
  <c r="I50" i="20"/>
  <c r="J50" i="20"/>
  <c r="H51" i="20"/>
  <c r="I51" i="20"/>
  <c r="J51" i="20"/>
  <c r="H52" i="20"/>
  <c r="I52" i="20"/>
  <c r="J52" i="20"/>
  <c r="H53" i="20"/>
  <c r="I53" i="20"/>
  <c r="J53" i="20"/>
  <c r="H54" i="20"/>
  <c r="I54" i="20"/>
  <c r="J54" i="20"/>
  <c r="I31" i="20"/>
  <c r="J31" i="20"/>
  <c r="H31" i="20"/>
  <c r="G11" i="19" l="1"/>
  <c r="F11" i="19"/>
  <c r="E11" i="19"/>
  <c r="D11" i="19"/>
  <c r="L141" i="18" l="1"/>
  <c r="E141" i="18"/>
  <c r="L140" i="18"/>
  <c r="E140" i="18"/>
  <c r="G139" i="18"/>
  <c r="F139" i="18"/>
  <c r="D139" i="18"/>
  <c r="G138" i="18"/>
  <c r="F138" i="18"/>
  <c r="D138" i="18"/>
  <c r="G137" i="18"/>
  <c r="F137" i="18"/>
  <c r="D137" i="18"/>
  <c r="G136" i="18"/>
  <c r="F136" i="18"/>
  <c r="D136" i="18"/>
  <c r="G135" i="18"/>
  <c r="F135" i="18"/>
  <c r="D135" i="18"/>
  <c r="G134" i="18"/>
  <c r="F134" i="18"/>
  <c r="D134" i="18"/>
  <c r="G133" i="18"/>
  <c r="F133" i="18"/>
  <c r="D133" i="18"/>
  <c r="G132" i="18"/>
  <c r="F132" i="18"/>
  <c r="D132" i="18"/>
  <c r="G131" i="18"/>
  <c r="F131" i="18"/>
  <c r="D131" i="18"/>
  <c r="G130" i="18"/>
  <c r="F130" i="18"/>
  <c r="D130" i="18"/>
  <c r="G129" i="18"/>
  <c r="F129" i="18"/>
  <c r="D129" i="18"/>
  <c r="G128" i="18"/>
  <c r="F128" i="18"/>
  <c r="D128" i="18"/>
  <c r="G127" i="18"/>
  <c r="F127" i="18"/>
  <c r="D127" i="18"/>
  <c r="G126" i="18"/>
  <c r="F126" i="18"/>
  <c r="D126" i="18"/>
  <c r="G125" i="18"/>
  <c r="F125" i="18"/>
  <c r="D125" i="18"/>
  <c r="G124" i="18"/>
  <c r="F124" i="18"/>
  <c r="D124" i="18"/>
  <c r="G123" i="18"/>
  <c r="F123" i="18"/>
  <c r="D123" i="18"/>
  <c r="G122" i="18"/>
  <c r="F122" i="18"/>
  <c r="D122" i="18"/>
  <c r="G121" i="18"/>
  <c r="F121" i="18"/>
  <c r="D121" i="18"/>
  <c r="G120" i="18"/>
  <c r="F120" i="18"/>
  <c r="D120" i="18"/>
  <c r="G119" i="18"/>
  <c r="F119" i="18"/>
  <c r="D119" i="18"/>
  <c r="G118" i="18"/>
  <c r="F118" i="18"/>
  <c r="D118" i="18"/>
  <c r="G117" i="18"/>
  <c r="F117" i="18"/>
  <c r="D117" i="18"/>
  <c r="G116" i="18"/>
  <c r="F116" i="18"/>
  <c r="D116" i="18"/>
  <c r="O139" i="18"/>
  <c r="N139" i="18"/>
  <c r="M139" i="18"/>
  <c r="O138" i="18"/>
  <c r="M138" i="18"/>
  <c r="M137" i="18"/>
  <c r="O136" i="18"/>
  <c r="M136" i="18"/>
  <c r="O135" i="18"/>
  <c r="N135" i="18"/>
  <c r="M135" i="18"/>
  <c r="O134" i="18"/>
  <c r="M134" i="18"/>
  <c r="O133" i="18"/>
  <c r="N133" i="18"/>
  <c r="M133" i="18"/>
  <c r="O132" i="18"/>
  <c r="M132" i="18"/>
  <c r="O131" i="18"/>
  <c r="N131" i="18"/>
  <c r="M131" i="18"/>
  <c r="O130" i="18"/>
  <c r="M130" i="18"/>
  <c r="O129" i="18"/>
  <c r="N129" i="18"/>
  <c r="M129" i="18"/>
  <c r="O128" i="18"/>
  <c r="M128" i="18"/>
  <c r="O127" i="18"/>
  <c r="N127" i="18"/>
  <c r="M127" i="18"/>
  <c r="O126" i="18"/>
  <c r="M126" i="18"/>
  <c r="O125" i="18"/>
  <c r="N125" i="18"/>
  <c r="M125" i="18"/>
  <c r="O124" i="18"/>
  <c r="M124" i="18"/>
  <c r="O123" i="18"/>
  <c r="N123" i="18"/>
  <c r="M123" i="18"/>
  <c r="O122" i="18"/>
  <c r="M122" i="18"/>
  <c r="O121" i="18"/>
  <c r="N121" i="18"/>
  <c r="M121" i="18"/>
  <c r="O120" i="18"/>
  <c r="M120" i="18"/>
  <c r="O119" i="18"/>
  <c r="N119" i="18"/>
  <c r="M119" i="18"/>
  <c r="O118" i="18"/>
  <c r="M118" i="18"/>
  <c r="O117" i="18"/>
  <c r="N117" i="18"/>
  <c r="M117" i="18"/>
  <c r="O116" i="18"/>
  <c r="M116" i="18"/>
  <c r="D140" i="18" l="1"/>
  <c r="F141" i="18"/>
  <c r="N116" i="18"/>
  <c r="N118" i="18"/>
  <c r="N120" i="18"/>
  <c r="N122" i="18"/>
  <c r="N124" i="18"/>
  <c r="N126" i="18"/>
  <c r="N128" i="18"/>
  <c r="N130" i="18"/>
  <c r="N132" i="18"/>
  <c r="N134" i="18"/>
  <c r="N136" i="18"/>
  <c r="N138" i="18"/>
  <c r="N137" i="18"/>
  <c r="O137" i="18"/>
  <c r="O140" i="18" s="1"/>
  <c r="G141" i="18"/>
  <c r="M141" i="18"/>
  <c r="M140" i="18"/>
  <c r="D141" i="18"/>
  <c r="F140" i="18"/>
  <c r="G140" i="18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66" i="14"/>
  <c r="N141" i="18" l="1"/>
  <c r="N140" i="18"/>
  <c r="O141" i="18"/>
  <c r="L141" i="17"/>
  <c r="E141" i="17"/>
  <c r="L140" i="17"/>
  <c r="E140" i="17"/>
  <c r="G139" i="17"/>
  <c r="F139" i="17"/>
  <c r="D139" i="17"/>
  <c r="G138" i="17"/>
  <c r="F138" i="17"/>
  <c r="D138" i="17"/>
  <c r="G137" i="17"/>
  <c r="F137" i="17"/>
  <c r="D137" i="17"/>
  <c r="G136" i="17"/>
  <c r="F136" i="17"/>
  <c r="D136" i="17"/>
  <c r="G135" i="17"/>
  <c r="F135" i="17"/>
  <c r="D135" i="17"/>
  <c r="G134" i="17"/>
  <c r="F134" i="17"/>
  <c r="D134" i="17"/>
  <c r="G133" i="17"/>
  <c r="F133" i="17"/>
  <c r="D133" i="17"/>
  <c r="G132" i="17"/>
  <c r="F132" i="17"/>
  <c r="D132" i="17"/>
  <c r="G131" i="17"/>
  <c r="F131" i="17"/>
  <c r="D131" i="17"/>
  <c r="G130" i="17"/>
  <c r="F130" i="17"/>
  <c r="D130" i="17"/>
  <c r="G129" i="17"/>
  <c r="F129" i="17"/>
  <c r="D129" i="17"/>
  <c r="G128" i="17"/>
  <c r="F128" i="17"/>
  <c r="D128" i="17"/>
  <c r="G127" i="17"/>
  <c r="F127" i="17"/>
  <c r="D127" i="17"/>
  <c r="G126" i="17"/>
  <c r="F126" i="17"/>
  <c r="D126" i="17"/>
  <c r="G125" i="17"/>
  <c r="F125" i="17"/>
  <c r="D125" i="17"/>
  <c r="G124" i="17"/>
  <c r="F124" i="17"/>
  <c r="D124" i="17"/>
  <c r="G123" i="17"/>
  <c r="F123" i="17"/>
  <c r="D123" i="17"/>
  <c r="G122" i="17"/>
  <c r="F122" i="17"/>
  <c r="D122" i="17"/>
  <c r="G121" i="17"/>
  <c r="F121" i="17"/>
  <c r="D121" i="17"/>
  <c r="G120" i="17"/>
  <c r="F120" i="17"/>
  <c r="D120" i="17"/>
  <c r="G119" i="17"/>
  <c r="F119" i="17"/>
  <c r="D119" i="17"/>
  <c r="G118" i="17"/>
  <c r="F118" i="17"/>
  <c r="D118" i="17"/>
  <c r="G117" i="17"/>
  <c r="F117" i="17"/>
  <c r="D117" i="17"/>
  <c r="G116" i="17"/>
  <c r="F116" i="17"/>
  <c r="F141" i="17" s="1"/>
  <c r="D116" i="17"/>
  <c r="N138" i="17"/>
  <c r="M138" i="17"/>
  <c r="O137" i="17"/>
  <c r="N137" i="17"/>
  <c r="M137" i="17"/>
  <c r="O136" i="17"/>
  <c r="N136" i="17"/>
  <c r="M136" i="17"/>
  <c r="O135" i="17"/>
  <c r="N135" i="17"/>
  <c r="M135" i="17"/>
  <c r="O134" i="17"/>
  <c r="N134" i="17"/>
  <c r="M134" i="17"/>
  <c r="O133" i="17"/>
  <c r="N133" i="17"/>
  <c r="M133" i="17"/>
  <c r="O132" i="17"/>
  <c r="N132" i="17"/>
  <c r="M132" i="17"/>
  <c r="O131" i="17"/>
  <c r="N131" i="17"/>
  <c r="M131" i="17"/>
  <c r="O130" i="17"/>
  <c r="N130" i="17"/>
  <c r="M130" i="17"/>
  <c r="O129" i="17"/>
  <c r="N129" i="17"/>
  <c r="M129" i="17"/>
  <c r="O128" i="17"/>
  <c r="N128" i="17"/>
  <c r="M128" i="17"/>
  <c r="O127" i="17"/>
  <c r="N127" i="17"/>
  <c r="M127" i="17"/>
  <c r="O126" i="17"/>
  <c r="M126" i="17"/>
  <c r="O125" i="17"/>
  <c r="N125" i="17"/>
  <c r="M125" i="17"/>
  <c r="O124" i="17"/>
  <c r="M124" i="17"/>
  <c r="O123" i="17"/>
  <c r="N123" i="17"/>
  <c r="M123" i="17"/>
  <c r="O122" i="17"/>
  <c r="M122" i="17"/>
  <c r="O121" i="17"/>
  <c r="N121" i="17"/>
  <c r="M121" i="17"/>
  <c r="O120" i="17"/>
  <c r="M120" i="17"/>
  <c r="O119" i="17"/>
  <c r="N119" i="17"/>
  <c r="M119" i="17"/>
  <c r="O118" i="17"/>
  <c r="M118" i="17"/>
  <c r="O117" i="17"/>
  <c r="N117" i="17"/>
  <c r="M117" i="17"/>
  <c r="O116" i="17"/>
  <c r="O138" i="17" l="1"/>
  <c r="O140" i="17" s="1"/>
  <c r="M139" i="17"/>
  <c r="N139" i="17"/>
  <c r="O139" i="17"/>
  <c r="D141" i="17"/>
  <c r="G141" i="17"/>
  <c r="M116" i="17"/>
  <c r="M140" i="17" s="1"/>
  <c r="N118" i="17"/>
  <c r="N120" i="17"/>
  <c r="N122" i="17"/>
  <c r="N124" i="17"/>
  <c r="N126" i="17"/>
  <c r="O141" i="17"/>
  <c r="D140" i="17"/>
  <c r="N116" i="17"/>
  <c r="F140" i="17"/>
  <c r="G140" i="17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66" i="14"/>
  <c r="M141" i="17" l="1"/>
  <c r="N141" i="17"/>
  <c r="N140" i="17"/>
  <c r="L141" i="16"/>
  <c r="E141" i="16"/>
  <c r="L140" i="16"/>
  <c r="E140" i="16"/>
  <c r="G139" i="16"/>
  <c r="F139" i="16"/>
  <c r="D139" i="16"/>
  <c r="G138" i="16"/>
  <c r="F138" i="16"/>
  <c r="D138" i="16"/>
  <c r="G137" i="16"/>
  <c r="F137" i="16"/>
  <c r="D137" i="16"/>
  <c r="G136" i="16"/>
  <c r="F136" i="16"/>
  <c r="D136" i="16"/>
  <c r="G135" i="16"/>
  <c r="F135" i="16"/>
  <c r="D135" i="16"/>
  <c r="G134" i="16"/>
  <c r="F134" i="16"/>
  <c r="D134" i="16"/>
  <c r="G133" i="16"/>
  <c r="F133" i="16"/>
  <c r="D133" i="16"/>
  <c r="G132" i="16"/>
  <c r="F132" i="16"/>
  <c r="D132" i="16"/>
  <c r="G131" i="16"/>
  <c r="F131" i="16"/>
  <c r="D131" i="16"/>
  <c r="G130" i="16"/>
  <c r="F130" i="16"/>
  <c r="D130" i="16"/>
  <c r="G129" i="16"/>
  <c r="F129" i="16"/>
  <c r="D129" i="16"/>
  <c r="G128" i="16"/>
  <c r="F128" i="16"/>
  <c r="D128" i="16"/>
  <c r="G127" i="16"/>
  <c r="F127" i="16"/>
  <c r="D127" i="16"/>
  <c r="G126" i="16"/>
  <c r="F126" i="16"/>
  <c r="D126" i="16"/>
  <c r="G125" i="16"/>
  <c r="F125" i="16"/>
  <c r="D125" i="16"/>
  <c r="G124" i="16"/>
  <c r="F124" i="16"/>
  <c r="D124" i="16"/>
  <c r="G123" i="16"/>
  <c r="F123" i="16"/>
  <c r="D123" i="16"/>
  <c r="G122" i="16"/>
  <c r="F122" i="16"/>
  <c r="D122" i="16"/>
  <c r="G121" i="16"/>
  <c r="F121" i="16"/>
  <c r="D121" i="16"/>
  <c r="G120" i="16"/>
  <c r="F120" i="16"/>
  <c r="D120" i="16"/>
  <c r="G119" i="16"/>
  <c r="F119" i="16"/>
  <c r="D119" i="16"/>
  <c r="G118" i="16"/>
  <c r="F118" i="16"/>
  <c r="D118" i="16"/>
  <c r="G117" i="16"/>
  <c r="F117" i="16"/>
  <c r="D117" i="16"/>
  <c r="G116" i="16"/>
  <c r="F116" i="16"/>
  <c r="D116" i="16"/>
  <c r="L141" i="15"/>
  <c r="E141" i="15"/>
  <c r="L140" i="15"/>
  <c r="E140" i="15"/>
  <c r="G139" i="15"/>
  <c r="F139" i="15"/>
  <c r="D139" i="15"/>
  <c r="G138" i="15"/>
  <c r="F138" i="15"/>
  <c r="D138" i="15"/>
  <c r="G137" i="15"/>
  <c r="F137" i="15"/>
  <c r="D137" i="15"/>
  <c r="G136" i="15"/>
  <c r="F136" i="15"/>
  <c r="D136" i="15"/>
  <c r="G135" i="15"/>
  <c r="F135" i="15"/>
  <c r="D135" i="15"/>
  <c r="G134" i="15"/>
  <c r="F134" i="15"/>
  <c r="D134" i="15"/>
  <c r="G133" i="15"/>
  <c r="F133" i="15"/>
  <c r="D133" i="15"/>
  <c r="G132" i="15"/>
  <c r="F132" i="15"/>
  <c r="D132" i="15"/>
  <c r="G131" i="15"/>
  <c r="F131" i="15"/>
  <c r="D131" i="15"/>
  <c r="G130" i="15"/>
  <c r="F130" i="15"/>
  <c r="D130" i="15"/>
  <c r="G129" i="15"/>
  <c r="F129" i="15"/>
  <c r="D129" i="15"/>
  <c r="G128" i="15"/>
  <c r="F128" i="15"/>
  <c r="D128" i="15"/>
  <c r="G127" i="15"/>
  <c r="F127" i="15"/>
  <c r="D127" i="15"/>
  <c r="G126" i="15"/>
  <c r="F126" i="15"/>
  <c r="D126" i="15"/>
  <c r="G125" i="15"/>
  <c r="F125" i="15"/>
  <c r="D125" i="15"/>
  <c r="G124" i="15"/>
  <c r="F124" i="15"/>
  <c r="D124" i="15"/>
  <c r="G123" i="15"/>
  <c r="F123" i="15"/>
  <c r="D123" i="15"/>
  <c r="G122" i="15"/>
  <c r="F122" i="15"/>
  <c r="D122" i="15"/>
  <c r="G121" i="15"/>
  <c r="F121" i="15"/>
  <c r="D121" i="15"/>
  <c r="G120" i="15"/>
  <c r="F120" i="15"/>
  <c r="D120" i="15"/>
  <c r="G119" i="15"/>
  <c r="F119" i="15"/>
  <c r="D119" i="15"/>
  <c r="G118" i="15"/>
  <c r="F118" i="15"/>
  <c r="D118" i="15"/>
  <c r="G117" i="15"/>
  <c r="F117" i="15"/>
  <c r="D117" i="15"/>
  <c r="G116" i="15"/>
  <c r="F116" i="15"/>
  <c r="D116" i="15"/>
  <c r="N139" i="15" l="1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M116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17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O131" i="16"/>
  <c r="O132" i="16"/>
  <c r="O133" i="16"/>
  <c r="O134" i="16"/>
  <c r="O135" i="16"/>
  <c r="O136" i="16"/>
  <c r="O137" i="16"/>
  <c r="O138" i="16"/>
  <c r="O139" i="16"/>
  <c r="D141" i="16"/>
  <c r="F141" i="16"/>
  <c r="G141" i="16"/>
  <c r="D140" i="16"/>
  <c r="F140" i="16"/>
  <c r="G140" i="16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N119" i="15"/>
  <c r="N127" i="15"/>
  <c r="N116" i="15"/>
  <c r="N117" i="15"/>
  <c r="N118" i="15"/>
  <c r="N120" i="15"/>
  <c r="N121" i="15"/>
  <c r="N122" i="15"/>
  <c r="N123" i="15"/>
  <c r="N124" i="15"/>
  <c r="N125" i="15"/>
  <c r="N126" i="15"/>
  <c r="N128" i="15"/>
  <c r="N129" i="15"/>
  <c r="N130" i="15"/>
  <c r="N131" i="15"/>
  <c r="N132" i="15"/>
  <c r="N133" i="15"/>
  <c r="N134" i="15"/>
  <c r="N135" i="15"/>
  <c r="N136" i="15"/>
  <c r="N137" i="15"/>
  <c r="N138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F141" i="15"/>
  <c r="D141" i="15"/>
  <c r="G141" i="15"/>
  <c r="D140" i="15"/>
  <c r="F140" i="15"/>
  <c r="G140" i="15"/>
  <c r="L56" i="14"/>
  <c r="M56" i="14"/>
  <c r="N56" i="14"/>
  <c r="O56" i="14"/>
  <c r="L57" i="14"/>
  <c r="M57" i="14"/>
  <c r="N57" i="14"/>
  <c r="O57" i="14"/>
  <c r="L58" i="14"/>
  <c r="M58" i="14"/>
  <c r="N58" i="14"/>
  <c r="O58" i="14"/>
  <c r="L59" i="14"/>
  <c r="M59" i="14"/>
  <c r="N59" i="14"/>
  <c r="O59" i="14"/>
  <c r="L60" i="14"/>
  <c r="M60" i="14"/>
  <c r="N60" i="14"/>
  <c r="O60" i="14"/>
  <c r="O55" i="14"/>
  <c r="N55" i="14"/>
  <c r="M55" i="14"/>
  <c r="L55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29" i="14"/>
  <c r="L141" i="13"/>
  <c r="L140" i="13"/>
  <c r="E141" i="13"/>
  <c r="E140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16" i="13"/>
  <c r="T3" i="14"/>
  <c r="W26" i="14"/>
  <c r="V26" i="14"/>
  <c r="U26" i="14"/>
  <c r="T26" i="14"/>
  <c r="W25" i="14"/>
  <c r="V25" i="14"/>
  <c r="U25" i="14"/>
  <c r="T25" i="14"/>
  <c r="W24" i="14"/>
  <c r="V24" i="14"/>
  <c r="U24" i="14"/>
  <c r="T24" i="14"/>
  <c r="W23" i="14"/>
  <c r="V23" i="14"/>
  <c r="U23" i="14"/>
  <c r="T23" i="14"/>
  <c r="W22" i="14"/>
  <c r="V22" i="14"/>
  <c r="U22" i="14"/>
  <c r="T22" i="14"/>
  <c r="W21" i="14"/>
  <c r="V21" i="14"/>
  <c r="U21" i="14"/>
  <c r="T21" i="14"/>
  <c r="W20" i="14"/>
  <c r="V20" i="14"/>
  <c r="U20" i="14"/>
  <c r="T20" i="14"/>
  <c r="W19" i="14"/>
  <c r="V19" i="14"/>
  <c r="U19" i="14"/>
  <c r="T19" i="14"/>
  <c r="W18" i="14"/>
  <c r="V18" i="14"/>
  <c r="U18" i="14"/>
  <c r="T18" i="14"/>
  <c r="W17" i="14"/>
  <c r="V17" i="14"/>
  <c r="U17" i="14"/>
  <c r="T17" i="14"/>
  <c r="W16" i="14"/>
  <c r="V16" i="14"/>
  <c r="U16" i="14"/>
  <c r="T16" i="14"/>
  <c r="W15" i="14"/>
  <c r="V15" i="14"/>
  <c r="U15" i="14"/>
  <c r="T15" i="14"/>
  <c r="W14" i="14"/>
  <c r="V14" i="14"/>
  <c r="U14" i="14"/>
  <c r="T14" i="14"/>
  <c r="W13" i="14"/>
  <c r="V13" i="14"/>
  <c r="U13" i="14"/>
  <c r="T13" i="14"/>
  <c r="W12" i="14"/>
  <c r="V12" i="14"/>
  <c r="U12" i="14"/>
  <c r="T12" i="14"/>
  <c r="W11" i="14"/>
  <c r="V11" i="14"/>
  <c r="U11" i="14"/>
  <c r="T11" i="14"/>
  <c r="W10" i="14"/>
  <c r="V10" i="14"/>
  <c r="U10" i="14"/>
  <c r="T10" i="14"/>
  <c r="W9" i="14"/>
  <c r="V9" i="14"/>
  <c r="U9" i="14"/>
  <c r="T9" i="14"/>
  <c r="W8" i="14"/>
  <c r="V8" i="14"/>
  <c r="U8" i="14"/>
  <c r="T8" i="14"/>
  <c r="W7" i="14"/>
  <c r="V7" i="14"/>
  <c r="U7" i="14"/>
  <c r="T7" i="14"/>
  <c r="W6" i="14"/>
  <c r="V6" i="14"/>
  <c r="U6" i="14"/>
  <c r="T6" i="14"/>
  <c r="W5" i="14"/>
  <c r="V5" i="14"/>
  <c r="U5" i="14"/>
  <c r="T5" i="14"/>
  <c r="W4" i="14"/>
  <c r="V4" i="14"/>
  <c r="U4" i="14"/>
  <c r="T4" i="14"/>
  <c r="W3" i="14"/>
  <c r="V3" i="14"/>
  <c r="U3" i="14"/>
  <c r="G140" i="13" l="1"/>
  <c r="G141" i="13"/>
  <c r="D141" i="13"/>
  <c r="D140" i="13"/>
  <c r="F141" i="13"/>
  <c r="F140" i="13"/>
  <c r="M141" i="16"/>
  <c r="M140" i="16"/>
  <c r="O141" i="16"/>
  <c r="N140" i="16"/>
  <c r="N141" i="16"/>
  <c r="O140" i="16"/>
  <c r="N141" i="15"/>
  <c r="N140" i="15"/>
  <c r="M141" i="15"/>
  <c r="M140" i="15"/>
  <c r="O140" i="15"/>
  <c r="O141" i="15"/>
  <c r="O132" i="13"/>
  <c r="O119" i="13"/>
  <c r="O136" i="13" l="1"/>
  <c r="O134" i="13"/>
  <c r="O138" i="13"/>
  <c r="M119" i="13"/>
  <c r="M123" i="13"/>
  <c r="M134" i="13"/>
  <c r="M138" i="13"/>
  <c r="N133" i="13"/>
  <c r="N137" i="13"/>
  <c r="N119" i="13"/>
  <c r="N123" i="13"/>
  <c r="N134" i="13"/>
  <c r="N138" i="13"/>
  <c r="O133" i="13"/>
  <c r="O137" i="13"/>
  <c r="M135" i="13"/>
  <c r="M127" i="13"/>
  <c r="M131" i="13"/>
  <c r="M139" i="13"/>
  <c r="M118" i="13"/>
  <c r="N127" i="13"/>
  <c r="M132" i="13"/>
  <c r="M136" i="13"/>
  <c r="N131" i="13"/>
  <c r="N135" i="13"/>
  <c r="N139" i="13"/>
  <c r="O123" i="13"/>
  <c r="O127" i="13"/>
  <c r="M133" i="13"/>
  <c r="M137" i="13"/>
  <c r="N132" i="13"/>
  <c r="N136" i="13"/>
  <c r="O131" i="13"/>
  <c r="O135" i="13"/>
  <c r="O139" i="13"/>
  <c r="O118" i="13"/>
  <c r="O117" i="13"/>
  <c r="O116" i="13"/>
  <c r="N118" i="13"/>
  <c r="N117" i="13"/>
  <c r="N116" i="13"/>
  <c r="M117" i="13"/>
  <c r="M116" i="13"/>
  <c r="O124" i="13"/>
  <c r="M122" i="13" l="1"/>
  <c r="M128" i="13"/>
  <c r="N122" i="13"/>
  <c r="N128" i="13"/>
  <c r="M121" i="13"/>
  <c r="M126" i="13"/>
  <c r="N121" i="13"/>
  <c r="O129" i="13"/>
  <c r="M124" i="13"/>
  <c r="M129" i="13"/>
  <c r="N124" i="13"/>
  <c r="N129" i="13"/>
  <c r="N126" i="13"/>
  <c r="O121" i="13"/>
  <c r="O128" i="13"/>
  <c r="O122" i="13"/>
  <c r="O125" i="13"/>
  <c r="O130" i="13"/>
  <c r="M120" i="13"/>
  <c r="M141" i="13" s="1"/>
  <c r="M125" i="13"/>
  <c r="M130" i="13"/>
  <c r="N120" i="13"/>
  <c r="N125" i="13"/>
  <c r="N130" i="13"/>
  <c r="O120" i="13"/>
  <c r="O126" i="13"/>
  <c r="M140" i="13" l="1"/>
  <c r="N140" i="13"/>
  <c r="O140" i="13"/>
  <c r="N141" i="13"/>
  <c r="O141" i="13"/>
</calcChain>
</file>

<file path=xl/sharedStrings.xml><?xml version="1.0" encoding="utf-8"?>
<sst xmlns="http://schemas.openxmlformats.org/spreadsheetml/2006/main" count="340" uniqueCount="42">
  <si>
    <t>AOFLDC</t>
    <phoneticPr fontId="1" type="noConversion"/>
  </si>
  <si>
    <t>NOFLD</t>
    <phoneticPr fontId="1" type="noConversion"/>
  </si>
  <si>
    <t>myOFLD</t>
    <phoneticPr fontId="1" type="noConversion"/>
  </si>
  <si>
    <t>Energy</t>
    <phoneticPr fontId="1" type="noConversion"/>
  </si>
  <si>
    <t>TaskNum</t>
    <phoneticPr fontId="1" type="noConversion"/>
  </si>
  <si>
    <t>Meet_R</t>
    <phoneticPr fontId="1" type="noConversion"/>
  </si>
  <si>
    <t>Eng_Norm</t>
    <phoneticPr fontId="1" type="noConversion"/>
  </si>
  <si>
    <t>totoal_U</t>
    <phoneticPr fontId="1" type="noConversion"/>
  </si>
  <si>
    <t>SeGW</t>
    <phoneticPr fontId="1" type="noConversion"/>
  </si>
  <si>
    <t>CloudEng</t>
    <phoneticPr fontId="1" type="noConversion"/>
  </si>
  <si>
    <t>FogEng</t>
    <phoneticPr fontId="1" type="noConversion"/>
  </si>
  <si>
    <t>orgFogEng</t>
    <phoneticPr fontId="1" type="noConversion"/>
  </si>
  <si>
    <t>MR_gap</t>
    <phoneticPr fontId="1" type="noConversion"/>
  </si>
  <si>
    <t>Max</t>
    <phoneticPr fontId="1" type="noConversion"/>
  </si>
  <si>
    <t>min</t>
    <phoneticPr fontId="1" type="noConversion"/>
  </si>
  <si>
    <t>ENG_gap</t>
    <phoneticPr fontId="1" type="noConversion"/>
  </si>
  <si>
    <t>Resp</t>
    <phoneticPr fontId="1" type="noConversion"/>
  </si>
  <si>
    <t>m=0.5</t>
    <phoneticPr fontId="1" type="noConversion"/>
  </si>
  <si>
    <t>m=0.8</t>
    <phoneticPr fontId="1" type="noConversion"/>
  </si>
  <si>
    <t>m=0.2</t>
    <phoneticPr fontId="1" type="noConversion"/>
  </si>
  <si>
    <t>Local</t>
    <phoneticPr fontId="1" type="noConversion"/>
  </si>
  <si>
    <t>OFLD</t>
    <phoneticPr fontId="1" type="noConversion"/>
  </si>
  <si>
    <t>Cloud</t>
  </si>
  <si>
    <t>Cloud</t>
    <phoneticPr fontId="1" type="noConversion"/>
  </si>
  <si>
    <t>Local</t>
    <phoneticPr fontId="1" type="noConversion"/>
  </si>
  <si>
    <t>BW=2</t>
    <phoneticPr fontId="1" type="noConversion"/>
  </si>
  <si>
    <t>Iavg</t>
    <phoneticPr fontId="1" type="noConversion"/>
  </si>
  <si>
    <t>Normalized Iavg</t>
    <phoneticPr fontId="1" type="noConversion"/>
  </si>
  <si>
    <t>m = 0.5</t>
    <phoneticPr fontId="1" type="noConversion"/>
  </si>
  <si>
    <t>GW1</t>
    <phoneticPr fontId="1" type="noConversion"/>
  </si>
  <si>
    <t>GW2</t>
    <phoneticPr fontId="1" type="noConversion"/>
  </si>
  <si>
    <t>GW3</t>
    <phoneticPr fontId="1" type="noConversion"/>
  </si>
  <si>
    <t>m = 0.2</t>
    <phoneticPr fontId="1" type="noConversion"/>
  </si>
  <si>
    <t>m = 0.8</t>
    <phoneticPr fontId="1" type="noConversion"/>
  </si>
  <si>
    <t>Local_Eng</t>
    <phoneticPr fontId="1" type="noConversion"/>
  </si>
  <si>
    <t>BW</t>
    <phoneticPr fontId="1" type="noConversion"/>
  </si>
  <si>
    <t>Eng Diff</t>
    <phoneticPr fontId="1" type="noConversion"/>
  </si>
  <si>
    <t>MR</t>
    <phoneticPr fontId="1" type="noConversion"/>
  </si>
  <si>
    <t>T6</t>
    <phoneticPr fontId="1" type="noConversion"/>
  </si>
  <si>
    <t>GW 1 1 0</t>
    <phoneticPr fontId="1" type="noConversion"/>
  </si>
  <si>
    <t>origin</t>
    <phoneticPr fontId="1" type="noConversion"/>
  </si>
  <si>
    <t>100 75 20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</si>
</sst>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9" fontId="0" fillId="0" borderId="0" xfId="1" applyFont="1" applyAlignment="1"/>
    <xf numFmtId="0" fontId="0" fillId="2" borderId="0" xfId="0" applyFill="1" applyBorder="1"/>
    <xf numFmtId="9" fontId="0" fillId="2" borderId="0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6" fontId="0" fillId="0" borderId="0" xfId="0" applyNumberFormat="1" applyBorder="1"/>
    <xf numFmtId="176" fontId="0" fillId="0" borderId="2" xfId="0" applyNumberFormat="1" applyBorder="1"/>
    <xf numFmtId="176" fontId="0" fillId="0" borderId="7" xfId="0" applyNumberFormat="1" applyBorder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Medium9"/>
  <colors>
    <mruColors>
      <color rgb="FFAB3737"/>
      <color rgb="FF7F63CF"/>
      <color rgb="FF9966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0.97829900000000003</c:v>
                </c:pt>
                <c:pt idx="2">
                  <c:v>0.92310400000000004</c:v>
                </c:pt>
                <c:pt idx="3">
                  <c:v>0.81345400000000001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10976"/>
        <c:axId val="57281344"/>
      </c:barChart>
      <c:catAx>
        <c:axId val="533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7281344"/>
        <c:crosses val="autoZero"/>
        <c:auto val="1"/>
        <c:lblAlgn val="ctr"/>
        <c:lblOffset val="100"/>
        <c:noMultiLvlLbl val="0"/>
      </c:catAx>
      <c:valAx>
        <c:axId val="572813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331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('GWm05'!$L$4,'GWm05'!$L$8,'GWm05'!$L$12,'GWm05'!$L$16,'GWm05'!$L$20,'GWm05'!$L$24)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('GWm05'!$M$4,'GWm05'!$M$8,'GWm05'!$M$12,'GWm05'!$M$16,'GWm05'!$M$20,'GWm05'!$M$24)</c:f>
              <c:numCache>
                <c:formatCode>General</c:formatCode>
                <c:ptCount val="6"/>
                <c:pt idx="0">
                  <c:v>0.86687700742951679</c:v>
                </c:pt>
                <c:pt idx="1">
                  <c:v>0.90753477494742152</c:v>
                </c:pt>
                <c:pt idx="2">
                  <c:v>0.94109940187980634</c:v>
                </c:pt>
                <c:pt idx="3">
                  <c:v>0.94521720696627753</c:v>
                </c:pt>
                <c:pt idx="4">
                  <c:v>0.95073135692830091</c:v>
                </c:pt>
                <c:pt idx="5">
                  <c:v>0.94987007893317643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('GWm05'!$N$4,'GWm05'!$N$8,'GWm05'!$N$12,'GWm05'!$N$16,'GWm05'!$N$20,'GWm05'!$N$24)</c:f>
              <c:numCache>
                <c:formatCode>General</c:formatCode>
                <c:ptCount val="6"/>
                <c:pt idx="0">
                  <c:v>0.78079924082665531</c:v>
                </c:pt>
                <c:pt idx="1">
                  <c:v>0.81595465655425536</c:v>
                </c:pt>
                <c:pt idx="2">
                  <c:v>0.84330878463604186</c:v>
                </c:pt>
                <c:pt idx="3">
                  <c:v>0.85246396190724671</c:v>
                </c:pt>
                <c:pt idx="4">
                  <c:v>0.85890361760480605</c:v>
                </c:pt>
                <c:pt idx="5">
                  <c:v>0.85904789920086289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('GWm05'!$O$4,'GWm05'!$O$8,'GWm05'!$O$12,'GWm05'!$O$16,'GWm05'!$O$20,'GWm05'!$O$24)</c:f>
              <c:numCache>
                <c:formatCode>General</c:formatCode>
                <c:ptCount val="6"/>
                <c:pt idx="0">
                  <c:v>0.96411770431171517</c:v>
                </c:pt>
                <c:pt idx="1">
                  <c:v>0.97680858147447402</c:v>
                </c:pt>
                <c:pt idx="2">
                  <c:v>0.99047076534971723</c:v>
                </c:pt>
                <c:pt idx="3">
                  <c:v>0.98831615680647056</c:v>
                </c:pt>
                <c:pt idx="4">
                  <c:v>0.98561773540551123</c:v>
                </c:pt>
                <c:pt idx="5">
                  <c:v>0.98269353336274934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75008"/>
        <c:axId val="98892544"/>
      </c:barChart>
      <c:catAx>
        <c:axId val="1528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892544"/>
        <c:crosses val="autoZero"/>
        <c:auto val="1"/>
        <c:lblAlgn val="ctr"/>
        <c:lblOffset val="100"/>
        <c:noMultiLvlLbl val="0"/>
      </c:catAx>
      <c:valAx>
        <c:axId val="988925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87500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GWBW075!$M$24:$M$27</c:f>
              <c:numCache>
                <c:formatCode>General</c:formatCode>
                <c:ptCount val="4"/>
                <c:pt idx="0">
                  <c:v>0.94987007893317643</c:v>
                </c:pt>
                <c:pt idx="1">
                  <c:v>0.86154465004022529</c:v>
                </c:pt>
                <c:pt idx="2">
                  <c:v>0.84973422379719232</c:v>
                </c:pt>
                <c:pt idx="3">
                  <c:v>0.78710644677661168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GWBW075!$N$24:$N$27</c:f>
              <c:numCache>
                <c:formatCode>General</c:formatCode>
                <c:ptCount val="4"/>
                <c:pt idx="0">
                  <c:v>0.83804807896586098</c:v>
                </c:pt>
                <c:pt idx="1">
                  <c:v>0.58925410872313533</c:v>
                </c:pt>
                <c:pt idx="2">
                  <c:v>0.58241901776384541</c:v>
                </c:pt>
                <c:pt idx="3">
                  <c:v>0.58223729044568628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GWBW075!$O$24:$O$27</c:f>
              <c:numCache>
                <c:formatCode>General</c:formatCode>
                <c:ptCount val="4"/>
                <c:pt idx="0">
                  <c:v>0.98269353336274934</c:v>
                </c:pt>
                <c:pt idx="1">
                  <c:v>0.90314331686013105</c:v>
                </c:pt>
                <c:pt idx="2">
                  <c:v>0.98083912589159983</c:v>
                </c:pt>
                <c:pt idx="3">
                  <c:v>0.97486484030711928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48928"/>
        <c:axId val="200489728"/>
      </c:barChart>
      <c:catAx>
        <c:axId val="202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489728"/>
        <c:crosses val="autoZero"/>
        <c:auto val="1"/>
        <c:lblAlgn val="ctr"/>
        <c:lblOffset val="100"/>
        <c:noMultiLvlLbl val="0"/>
      </c:catAx>
      <c:valAx>
        <c:axId val="2004897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274892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分布'!$E$4:$E$7</c:f>
              <c:numCache>
                <c:formatCode>General</c:formatCode>
                <c:ptCount val="4"/>
                <c:pt idx="0">
                  <c:v>1</c:v>
                </c:pt>
                <c:pt idx="1">
                  <c:v>0.97829900000000003</c:v>
                </c:pt>
                <c:pt idx="2">
                  <c:v>0.92310400000000004</c:v>
                </c:pt>
                <c:pt idx="3">
                  <c:v>0.81345400000000001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分布'!$F$4:$F$7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分布'!$G$4:$G$7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82112"/>
        <c:axId val="167834688"/>
      </c:barChart>
      <c:catAx>
        <c:axId val="2018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834688"/>
        <c:crosses val="autoZero"/>
        <c:auto val="1"/>
        <c:lblAlgn val="ctr"/>
        <c:lblOffset val="100"/>
        <c:noMultiLvlLbl val="0"/>
      </c:catAx>
      <c:valAx>
        <c:axId val="1678346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188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分布'!$D$10:$D$13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分布'!$E$10:$E$13</c:f>
              <c:numCache>
                <c:formatCode>General</c:formatCode>
                <c:ptCount val="4"/>
                <c:pt idx="0">
                  <c:v>1</c:v>
                </c:pt>
                <c:pt idx="1">
                  <c:v>0.96821599999999997</c:v>
                </c:pt>
                <c:pt idx="2">
                  <c:v>0.82961799999999997</c:v>
                </c:pt>
                <c:pt idx="3">
                  <c:v>0.71434200000000003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分布'!$F$10:$F$13</c:f>
              <c:numCache>
                <c:formatCode>General</c:formatCode>
                <c:ptCount val="4"/>
                <c:pt idx="0">
                  <c:v>0.218392</c:v>
                </c:pt>
                <c:pt idx="1">
                  <c:v>0.25292999999999999</c:v>
                </c:pt>
                <c:pt idx="2">
                  <c:v>0.22767000000000001</c:v>
                </c:pt>
                <c:pt idx="3">
                  <c:v>0.25145400000000001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分布'!$G$10:$G$13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0.83721299999999998</c:v>
                </c:pt>
                <c:pt idx="2">
                  <c:v>0.65884299999999996</c:v>
                </c:pt>
                <c:pt idx="3">
                  <c:v>0.56523699999999999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74112"/>
        <c:axId val="167836992"/>
      </c:barChart>
      <c:catAx>
        <c:axId val="2020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836992"/>
        <c:crosses val="autoZero"/>
        <c:auto val="1"/>
        <c:lblAlgn val="ctr"/>
        <c:lblOffset val="100"/>
        <c:noMultiLvlLbl val="0"/>
      </c:catAx>
      <c:valAx>
        <c:axId val="1678369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207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分布'!$D$16:$D$19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分布'!$E$16:$E$19</c:f>
              <c:numCache>
                <c:formatCode>General</c:formatCode>
                <c:ptCount val="4"/>
                <c:pt idx="0">
                  <c:v>1</c:v>
                </c:pt>
                <c:pt idx="1">
                  <c:v>0.897142</c:v>
                </c:pt>
                <c:pt idx="2">
                  <c:v>0.70021900000000004</c:v>
                </c:pt>
                <c:pt idx="3">
                  <c:v>0.58939299999999994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分布'!$F$16:$F$19</c:f>
              <c:numCache>
                <c:formatCode>General</c:formatCode>
                <c:ptCount val="4"/>
                <c:pt idx="0">
                  <c:v>7.0697399999999994E-2</c:v>
                </c:pt>
                <c:pt idx="1">
                  <c:v>8.62845E-2</c:v>
                </c:pt>
                <c:pt idx="2">
                  <c:v>7.8638299999999994E-2</c:v>
                </c:pt>
                <c:pt idx="3">
                  <c:v>0.101857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分布'!$G$16:$G$19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0.83160299999999998</c:v>
                </c:pt>
                <c:pt idx="2">
                  <c:v>0.62453899999999996</c:v>
                </c:pt>
                <c:pt idx="3">
                  <c:v>0.476294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56640"/>
        <c:axId val="202966720"/>
      </c:barChart>
      <c:catAx>
        <c:axId val="2030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2966720"/>
        <c:crosses val="autoZero"/>
        <c:auto val="1"/>
        <c:lblAlgn val="ctr"/>
        <c:lblOffset val="100"/>
        <c:noMultiLvlLbl val="0"/>
      </c:catAx>
      <c:valAx>
        <c:axId val="2029667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305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分布'!$N$4:$N$7</c:f>
              <c:numCache>
                <c:formatCode>General</c:formatCode>
                <c:ptCount val="4"/>
                <c:pt idx="0">
                  <c:v>1</c:v>
                </c:pt>
                <c:pt idx="1">
                  <c:v>0.98636800000000002</c:v>
                </c:pt>
                <c:pt idx="2">
                  <c:v>0.95040800000000003</c:v>
                </c:pt>
                <c:pt idx="3">
                  <c:v>0.83502900000000002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分布'!$F$4:$F$7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分布'!$G$4:$G$7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16224"/>
        <c:axId val="151118400"/>
      </c:barChart>
      <c:catAx>
        <c:axId val="1905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118400"/>
        <c:crosses val="autoZero"/>
        <c:auto val="1"/>
        <c:lblAlgn val="ctr"/>
        <c:lblOffset val="100"/>
        <c:noMultiLvlLbl val="0"/>
      </c:catAx>
      <c:valAx>
        <c:axId val="1511184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051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分布'!$D$10:$D$13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分布'!$N$10:$N$13</c:f>
              <c:numCache>
                <c:formatCode>General</c:formatCode>
                <c:ptCount val="4"/>
                <c:pt idx="0">
                  <c:v>1</c:v>
                </c:pt>
                <c:pt idx="1">
                  <c:v>0.98319699999999999</c:v>
                </c:pt>
                <c:pt idx="2">
                  <c:v>0.86135399999999995</c:v>
                </c:pt>
                <c:pt idx="3">
                  <c:v>0.74558999999999997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分布'!$F$10:$F$13</c:f>
              <c:numCache>
                <c:formatCode>General</c:formatCode>
                <c:ptCount val="4"/>
                <c:pt idx="0">
                  <c:v>0.218392</c:v>
                </c:pt>
                <c:pt idx="1">
                  <c:v>0.25292999999999999</c:v>
                </c:pt>
                <c:pt idx="2">
                  <c:v>0.22767000000000001</c:v>
                </c:pt>
                <c:pt idx="3">
                  <c:v>0.25145400000000001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分布'!$G$10:$G$13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0.83721299999999998</c:v>
                </c:pt>
                <c:pt idx="2">
                  <c:v>0.65884299999999996</c:v>
                </c:pt>
                <c:pt idx="3">
                  <c:v>0.56523699999999999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92832"/>
        <c:axId val="151120128"/>
      </c:barChart>
      <c:catAx>
        <c:axId val="1919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120128"/>
        <c:crosses val="autoZero"/>
        <c:auto val="1"/>
        <c:lblAlgn val="ctr"/>
        <c:lblOffset val="100"/>
        <c:noMultiLvlLbl val="0"/>
      </c:catAx>
      <c:valAx>
        <c:axId val="1511201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199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分布'!$D$16:$D$19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分布'!$N$16:$N$19</c:f>
              <c:numCache>
                <c:formatCode>General</c:formatCode>
                <c:ptCount val="4"/>
                <c:pt idx="0">
                  <c:v>1</c:v>
                </c:pt>
                <c:pt idx="1">
                  <c:v>0.906837</c:v>
                </c:pt>
                <c:pt idx="2">
                  <c:v>0.72676700000000005</c:v>
                </c:pt>
                <c:pt idx="3">
                  <c:v>0.61130399999999996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分布'!$F$16:$F$19</c:f>
              <c:numCache>
                <c:formatCode>General</c:formatCode>
                <c:ptCount val="4"/>
                <c:pt idx="0">
                  <c:v>7.0697399999999994E-2</c:v>
                </c:pt>
                <c:pt idx="1">
                  <c:v>8.62845E-2</c:v>
                </c:pt>
                <c:pt idx="2">
                  <c:v>7.8638299999999994E-2</c:v>
                </c:pt>
                <c:pt idx="3">
                  <c:v>0.101857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分布'!$G$16:$G$19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0.83160299999999998</c:v>
                </c:pt>
                <c:pt idx="2">
                  <c:v>0.62453899999999996</c:v>
                </c:pt>
                <c:pt idx="3">
                  <c:v>0.476294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92320"/>
        <c:axId val="213215488"/>
      </c:barChart>
      <c:catAx>
        <c:axId val="1919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215488"/>
        <c:crosses val="autoZero"/>
        <c:auto val="1"/>
        <c:lblAlgn val="ctr"/>
        <c:lblOffset val="100"/>
        <c:noMultiLvlLbl val="0"/>
      </c:catAx>
      <c:valAx>
        <c:axId val="2132154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199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Difference of 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func'!$D$30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func'!$D$40,'cost func'!$H$40,'cost func'!$L$40)</c:f>
              <c:numCache>
                <c:formatCode>0.00_);[Red]\(0.00\)</c:formatCode>
                <c:ptCount val="3"/>
                <c:pt idx="0">
                  <c:v>-154</c:v>
                </c:pt>
                <c:pt idx="1">
                  <c:v>0</c:v>
                </c:pt>
                <c:pt idx="2">
                  <c:v>266.80000000000109</c:v>
                </c:pt>
              </c:numCache>
            </c:numRef>
          </c:val>
        </c:ser>
        <c:ser>
          <c:idx val="1"/>
          <c:order val="1"/>
          <c:tx>
            <c:strRef>
              <c:f>'cost func'!$E$30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func'!$E$40,'cost func'!$I$40,'cost func'!$M$40)</c:f>
              <c:numCache>
                <c:formatCode>0.00_);[Red]\(0.00\)</c:formatCode>
                <c:ptCount val="3"/>
                <c:pt idx="0">
                  <c:v>26.700000000000728</c:v>
                </c:pt>
                <c:pt idx="1">
                  <c:v>0</c:v>
                </c:pt>
                <c:pt idx="2">
                  <c:v>112.30000000000109</c:v>
                </c:pt>
              </c:numCache>
            </c:numRef>
          </c:val>
        </c:ser>
        <c:ser>
          <c:idx val="2"/>
          <c:order val="2"/>
          <c:tx>
            <c:strRef>
              <c:f>'cost func'!$F$30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func'!$F$40,'cost func'!$J$40,'cost func'!$N$40)</c:f>
              <c:numCache>
                <c:formatCode>0.00_);[Red]\(0.00\)</c:formatCode>
                <c:ptCount val="3"/>
                <c:pt idx="0">
                  <c:v>103</c:v>
                </c:pt>
                <c:pt idx="1">
                  <c:v>0</c:v>
                </c:pt>
                <c:pt idx="2">
                  <c:v>-348.5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53408"/>
        <c:axId val="202969024"/>
      </c:barChart>
      <c:catAx>
        <c:axId val="20315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2969024"/>
        <c:crosses val="autoZero"/>
        <c:auto val="1"/>
        <c:lblAlgn val="ctr"/>
        <c:lblOffset val="100"/>
        <c:noMultiLvlLbl val="0"/>
      </c:catAx>
      <c:valAx>
        <c:axId val="202969024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0315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func'!$D$30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func'!$D$13,'cost func'!$H$13,'cost func'!$L$13)</c:f>
              <c:numCache>
                <c:formatCode>General</c:formatCode>
                <c:ptCount val="3"/>
                <c:pt idx="0">
                  <c:v>12273.9</c:v>
                </c:pt>
                <c:pt idx="1">
                  <c:v>12427.9</c:v>
                </c:pt>
                <c:pt idx="2">
                  <c:v>12694.7</c:v>
                </c:pt>
              </c:numCache>
            </c:numRef>
          </c:val>
        </c:ser>
        <c:ser>
          <c:idx val="1"/>
          <c:order val="1"/>
          <c:tx>
            <c:strRef>
              <c:f>'cost func'!$E$30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func'!$E$13,'cost func'!$I$13,'cost func'!$M$13)</c:f>
              <c:numCache>
                <c:formatCode>General</c:formatCode>
                <c:ptCount val="3"/>
                <c:pt idx="0">
                  <c:v>13058.5</c:v>
                </c:pt>
                <c:pt idx="1">
                  <c:v>13031.8</c:v>
                </c:pt>
                <c:pt idx="2">
                  <c:v>13144.1</c:v>
                </c:pt>
              </c:numCache>
            </c:numRef>
          </c:val>
        </c:ser>
        <c:ser>
          <c:idx val="2"/>
          <c:order val="2"/>
          <c:tx>
            <c:strRef>
              <c:f>'cost func'!$F$30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func'!$F$13,'cost func'!$J$13,'cost func'!$N$13)</c:f>
              <c:numCache>
                <c:formatCode>General</c:formatCode>
                <c:ptCount val="3"/>
                <c:pt idx="0">
                  <c:v>13987.4</c:v>
                </c:pt>
                <c:pt idx="1">
                  <c:v>13884.4</c:v>
                </c:pt>
                <c:pt idx="2">
                  <c:v>13535.9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55456"/>
        <c:axId val="202971328"/>
      </c:barChart>
      <c:catAx>
        <c:axId val="20315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2971328"/>
        <c:crosses val="autoZero"/>
        <c:auto val="1"/>
        <c:lblAlgn val="ctr"/>
        <c:lblOffset val="100"/>
        <c:noMultiLvlLbl val="0"/>
      </c:catAx>
      <c:valAx>
        <c:axId val="20297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5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func'!$D$59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func'!$D$60,'cost func'!$H$60,'cost func'!$L$60)</c:f>
              <c:numCache>
                <c:formatCode>General</c:formatCode>
                <c:ptCount val="3"/>
                <c:pt idx="0">
                  <c:v>11237.3</c:v>
                </c:pt>
                <c:pt idx="1">
                  <c:v>11308.4</c:v>
                </c:pt>
                <c:pt idx="2">
                  <c:v>11493.8</c:v>
                </c:pt>
              </c:numCache>
            </c:numRef>
          </c:val>
        </c:ser>
        <c:ser>
          <c:idx val="1"/>
          <c:order val="1"/>
          <c:tx>
            <c:strRef>
              <c:f>'cost func'!$E$59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func'!$E$60,'cost func'!$I$60,'cost func'!$M$60)</c:f>
              <c:numCache>
                <c:formatCode>General</c:formatCode>
                <c:ptCount val="3"/>
                <c:pt idx="0">
                  <c:v>11218</c:v>
                </c:pt>
                <c:pt idx="1">
                  <c:v>11334.9</c:v>
                </c:pt>
                <c:pt idx="2">
                  <c:v>11490.5</c:v>
                </c:pt>
              </c:numCache>
            </c:numRef>
          </c:val>
        </c:ser>
        <c:ser>
          <c:idx val="2"/>
          <c:order val="2"/>
          <c:tx>
            <c:strRef>
              <c:f>'cost func'!$F$59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func'!$F$60,'cost func'!$J$60,'cost func'!$N$60)</c:f>
              <c:numCache>
                <c:formatCode>General</c:formatCode>
                <c:ptCount val="3"/>
                <c:pt idx="0">
                  <c:v>12242</c:v>
                </c:pt>
                <c:pt idx="1">
                  <c:v>12024.3</c:v>
                </c:pt>
                <c:pt idx="2">
                  <c:v>11613.3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52864"/>
        <c:axId val="44988608"/>
      </c:barChart>
      <c:catAx>
        <c:axId val="19005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4988608"/>
        <c:crosses val="autoZero"/>
        <c:auto val="1"/>
        <c:lblAlgn val="ctr"/>
        <c:lblOffset val="100"/>
        <c:noMultiLvlLbl val="0"/>
      </c:catAx>
      <c:valAx>
        <c:axId val="4498860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5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('GWm05'!$D$31,'GWm05'!$D$35,'GWm05'!$D$39,'GWm05'!$D$43,'GWm05'!$D$47,'GWm05'!$D$51)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('GWm05'!$E$31,'GWm05'!$E$35,'GWm05'!$E$39,'GWm05'!$E$43,'GWm05'!$E$47,'GWm05'!$E$51)</c:f>
              <c:numCache>
                <c:formatCode>General</c:formatCode>
                <c:ptCount val="6"/>
                <c:pt idx="0">
                  <c:v>0.97181200000000001</c:v>
                </c:pt>
                <c:pt idx="1">
                  <c:v>0.97920399999999996</c:v>
                </c:pt>
                <c:pt idx="2">
                  <c:v>0.97952600000000001</c:v>
                </c:pt>
                <c:pt idx="3">
                  <c:v>0.97829900000000003</c:v>
                </c:pt>
                <c:pt idx="4">
                  <c:v>0.98320799999999997</c:v>
                </c:pt>
                <c:pt idx="5">
                  <c:v>0.99300200000000005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('GWm05'!$F$31,'GWm05'!$F$35,'GWm05'!$F$39,'GWm05'!$F$43,'GWm05'!$F$47,'GWm05'!$F$51)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('GWm05'!$G$31,'GWm05'!$G$35,'GWm05'!$G$39,'GWm05'!$G$43,'GWm05'!$G$47,'GWm05'!$G$51)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09184"/>
        <c:axId val="167879808"/>
      </c:barChart>
      <c:catAx>
        <c:axId val="989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879808"/>
        <c:crosses val="autoZero"/>
        <c:auto val="1"/>
        <c:lblAlgn val="ctr"/>
        <c:lblOffset val="100"/>
        <c:noMultiLvlLbl val="0"/>
      </c:catAx>
      <c:valAx>
        <c:axId val="1678798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90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Normalized</a:t>
            </a:r>
            <a:r>
              <a:rPr lang="en-US" altLang="zh-TW" baseline="0"/>
              <a:t> Energy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實作!$D$9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實作!$B$10:$B$13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實作!$D$10:$D$13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實作!$E$9</c:f>
              <c:strCache>
                <c:ptCount val="1"/>
                <c:pt idx="0">
                  <c:v>OFLD</c:v>
                </c:pt>
              </c:strCache>
            </c:strRef>
          </c:tx>
          <c:invertIfNegative val="0"/>
          <c:cat>
            <c:numRef>
              <c:f>實作!$B$10:$B$13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實作!$E$10:$E$13</c:f>
              <c:numCache>
                <c:formatCode>General</c:formatCode>
                <c:ptCount val="4"/>
                <c:pt idx="1">
                  <c:v>0.75373761570316145</c:v>
                </c:pt>
              </c:numCache>
            </c:numRef>
          </c:val>
        </c:ser>
        <c:ser>
          <c:idx val="2"/>
          <c:order val="2"/>
          <c:tx>
            <c:strRef>
              <c:f>實作!$F$9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實作!$B$10:$B$13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實作!$F$10:$F$13</c:f>
              <c:numCache>
                <c:formatCode>General</c:formatCode>
                <c:ptCount val="4"/>
                <c:pt idx="1">
                  <c:v>0.62420855086484717</c:v>
                </c:pt>
              </c:numCache>
            </c:numRef>
          </c:val>
        </c:ser>
        <c:ser>
          <c:idx val="3"/>
          <c:order val="3"/>
          <c:tx>
            <c:strRef>
              <c:f>實作!$G$9</c:f>
              <c:strCache>
                <c:ptCount val="1"/>
                <c:pt idx="0">
                  <c:v>SeGW</c:v>
                </c:pt>
              </c:strCache>
            </c:strRef>
          </c:tx>
          <c:invertIfNegative val="0"/>
          <c:cat>
            <c:numRef>
              <c:f>實作!$B$10:$B$13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實作!$G$10:$G$13</c:f>
              <c:numCache>
                <c:formatCode>General</c:formatCode>
                <c:ptCount val="4"/>
                <c:pt idx="1">
                  <c:v>0.91668178082010376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65792"/>
        <c:axId val="201024064"/>
      </c:barChart>
      <c:catAx>
        <c:axId val="20086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024064"/>
        <c:crosses val="autoZero"/>
        <c:auto val="1"/>
        <c:lblAlgn val="ctr"/>
        <c:lblOffset val="100"/>
        <c:noMultiLvlLbl val="0"/>
      </c:catAx>
      <c:valAx>
        <c:axId val="20102406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6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實作!$D$15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實作!$D$17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實作!$E$15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實作!$E$17</c:f>
              <c:numCache>
                <c:formatCode>General</c:formatCode>
                <c:ptCount val="1"/>
                <c:pt idx="0">
                  <c:v>0.98635000000000006</c:v>
                </c:pt>
              </c:numCache>
            </c:numRef>
          </c:val>
        </c:ser>
        <c:ser>
          <c:idx val="1"/>
          <c:order val="2"/>
          <c:tx>
            <c:strRef>
              <c:f>實作!$F$15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實作!$F$17</c:f>
              <c:numCache>
                <c:formatCode>General</c:formatCode>
                <c:ptCount val="1"/>
                <c:pt idx="0">
                  <c:v>0.85434999999999994</c:v>
                </c:pt>
              </c:numCache>
            </c:numRef>
          </c:val>
        </c:ser>
        <c:ser>
          <c:idx val="2"/>
          <c:order val="3"/>
          <c:tx>
            <c:strRef>
              <c:f>實作!$G$15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實作!$G$17</c:f>
              <c:numCache>
                <c:formatCode>General</c:formatCode>
                <c:ptCount val="1"/>
                <c:pt idx="0">
                  <c:v>0.85899999999999999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67328"/>
        <c:axId val="201026368"/>
      </c:barChart>
      <c:catAx>
        <c:axId val="20086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3 applications</a:t>
                </a:r>
                <a:r>
                  <a:rPr lang="en-US" altLang="zh-TW" baseline="0"/>
                  <a:t> with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1026368"/>
        <c:crosses val="autoZero"/>
        <c:auto val="1"/>
        <c:lblAlgn val="ctr"/>
        <c:lblOffset val="100"/>
        <c:noMultiLvlLbl val="0"/>
      </c:catAx>
      <c:valAx>
        <c:axId val="2010263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086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Normalized Energy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實作!$D$15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實作!$D$11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實作!$E$15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實作!$E$11</c:f>
              <c:numCache>
                <c:formatCode>General</c:formatCode>
                <c:ptCount val="1"/>
                <c:pt idx="0">
                  <c:v>0.75373761570316145</c:v>
                </c:pt>
              </c:numCache>
            </c:numRef>
          </c:val>
        </c:ser>
        <c:ser>
          <c:idx val="1"/>
          <c:order val="2"/>
          <c:tx>
            <c:strRef>
              <c:f>實作!$F$15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實作!$F$11</c:f>
              <c:numCache>
                <c:formatCode>General</c:formatCode>
                <c:ptCount val="1"/>
                <c:pt idx="0">
                  <c:v>0.62420855086484717</c:v>
                </c:pt>
              </c:numCache>
            </c:numRef>
          </c:val>
        </c:ser>
        <c:ser>
          <c:idx val="2"/>
          <c:order val="3"/>
          <c:tx>
            <c:strRef>
              <c:f>實作!$G$15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實作!$G$11</c:f>
              <c:numCache>
                <c:formatCode>General</c:formatCode>
                <c:ptCount val="1"/>
                <c:pt idx="0">
                  <c:v>0.91668178082010376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83616"/>
        <c:axId val="201028672"/>
      </c:barChart>
      <c:catAx>
        <c:axId val="20318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3 applications</a:t>
                </a:r>
                <a:r>
                  <a:rPr lang="en-US" altLang="zh-TW" baseline="0"/>
                  <a:t> with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1028672"/>
        <c:crosses val="autoZero"/>
        <c:auto val="1"/>
        <c:lblAlgn val="ctr"/>
        <c:lblOffset val="100"/>
        <c:noMultiLvlLbl val="0"/>
      </c:catAx>
      <c:valAx>
        <c:axId val="2010286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318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Footprint</a:t>
            </a:r>
            <a:endParaRPr lang="zh-TW"/>
          </a:p>
          <a:p>
            <a:pPr>
              <a:defRPr/>
            </a:pPr>
            <a:r>
              <a:rPr lang="en-US"/>
              <a:t>Task=3,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'GWm05'!$D$5:$G$5</c:f>
              <c:numCache>
                <c:formatCode>General</c:formatCode>
                <c:ptCount val="4"/>
                <c:pt idx="0">
                  <c:v>17531.3</c:v>
                </c:pt>
                <c:pt idx="1">
                  <c:v>10978.1</c:v>
                </c:pt>
                <c:pt idx="2">
                  <c:v>9632.8700000000008</c:v>
                </c:pt>
                <c:pt idx="3">
                  <c:v>13760.4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系統數據!$L$4:$O$4</c:f>
              <c:numCache>
                <c:formatCode>General</c:formatCode>
                <c:ptCount val="4"/>
                <c:pt idx="0">
                  <c:v>0</c:v>
                </c:pt>
                <c:pt idx="1">
                  <c:v>388276</c:v>
                </c:pt>
                <c:pt idx="2">
                  <c:v>596487</c:v>
                </c:pt>
                <c:pt idx="3">
                  <c:v>203246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系統數據!$L$30:$O$30</c:f>
              <c:numCache>
                <c:formatCode>General</c:formatCode>
                <c:ptCount val="4"/>
                <c:pt idx="0">
                  <c:v>0</c:v>
                </c:pt>
                <c:pt idx="1">
                  <c:v>2294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85664"/>
        <c:axId val="203014144"/>
      </c:barChart>
      <c:catAx>
        <c:axId val="2031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3014144"/>
        <c:crosses val="autoZero"/>
        <c:auto val="1"/>
        <c:lblAlgn val="ctr"/>
        <c:lblOffset val="100"/>
        <c:noMultiLvlLbl val="0"/>
      </c:catAx>
      <c:valAx>
        <c:axId val="203014144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3185664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Variation</a:t>
            </a:r>
          </a:p>
          <a:p>
            <a:pPr>
              <a:defRPr/>
            </a:pPr>
            <a:r>
              <a:rPr lang="en-US"/>
              <a:t>Task=5,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'GWm05'!$D$13:$G$13</c:f>
              <c:numCache>
                <c:formatCode>General</c:formatCode>
                <c:ptCount val="4"/>
                <c:pt idx="0">
                  <c:v>17496.400000000001</c:v>
                </c:pt>
                <c:pt idx="1">
                  <c:v>12729.9</c:v>
                </c:pt>
                <c:pt idx="2">
                  <c:v>10345.5</c:v>
                </c:pt>
                <c:pt idx="3">
                  <c:v>15225.7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系統數據!$L$12:$O$12</c:f>
              <c:numCache>
                <c:formatCode>General</c:formatCode>
                <c:ptCount val="4"/>
                <c:pt idx="0">
                  <c:v>0</c:v>
                </c:pt>
                <c:pt idx="1">
                  <c:v>232042</c:v>
                </c:pt>
                <c:pt idx="2">
                  <c:v>555547</c:v>
                </c:pt>
                <c:pt idx="3">
                  <c:v>71925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系統數據!$L$38:$O$38</c:f>
              <c:numCache>
                <c:formatCode>General</c:formatCode>
                <c:ptCount val="4"/>
                <c:pt idx="0">
                  <c:v>0</c:v>
                </c:pt>
                <c:pt idx="1">
                  <c:v>3555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371008"/>
        <c:axId val="203015872"/>
      </c:barChart>
      <c:catAx>
        <c:axId val="2033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3015872"/>
        <c:crosses val="autoZero"/>
        <c:auto val="1"/>
        <c:lblAlgn val="ctr"/>
        <c:lblOffset val="100"/>
        <c:noMultiLvlLbl val="0"/>
      </c:catAx>
      <c:valAx>
        <c:axId val="203015872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3371008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Task=8,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'GWm05'!$D$21:$G$21</c:f>
              <c:numCache>
                <c:formatCode>General</c:formatCode>
                <c:ptCount val="4"/>
                <c:pt idx="0">
                  <c:v>17433.400000000001</c:v>
                </c:pt>
                <c:pt idx="1">
                  <c:v>14411.7</c:v>
                </c:pt>
                <c:pt idx="2">
                  <c:v>10507.1</c:v>
                </c:pt>
                <c:pt idx="3">
                  <c:v>15738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49404</c:v>
                </c:pt>
                <c:pt idx="2">
                  <c:v>441956</c:v>
                </c:pt>
                <c:pt idx="3">
                  <c:v>11518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系統數據!$L$46:$O$46</c:f>
              <c:numCache>
                <c:formatCode>General</c:formatCode>
                <c:ptCount val="4"/>
                <c:pt idx="0">
                  <c:v>0</c:v>
                </c:pt>
                <c:pt idx="1">
                  <c:v>4903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371520"/>
        <c:axId val="203017600"/>
      </c:barChart>
      <c:catAx>
        <c:axId val="2033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3017600"/>
        <c:crosses val="autoZero"/>
        <c:auto val="1"/>
        <c:lblAlgn val="ctr"/>
        <c:lblOffset val="100"/>
        <c:noMultiLvlLbl val="0"/>
      </c:catAx>
      <c:valAx>
        <c:axId val="203017600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3371520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Task=10,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'GWm05'!$D$25:$G$25</c:f>
              <c:numCache>
                <c:formatCode>General</c:formatCode>
                <c:ptCount val="4"/>
                <c:pt idx="0">
                  <c:v>17402</c:v>
                </c:pt>
                <c:pt idx="1">
                  <c:v>14987.6</c:v>
                </c:pt>
                <c:pt idx="2">
                  <c:v>10512.6</c:v>
                </c:pt>
                <c:pt idx="3">
                  <c:v>15715.8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49404</c:v>
                </c:pt>
                <c:pt idx="2">
                  <c:v>441956</c:v>
                </c:pt>
                <c:pt idx="3">
                  <c:v>11518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系統數據!$L$50:$O$50</c:f>
              <c:numCache>
                <c:formatCode>General</c:formatCode>
                <c:ptCount val="4"/>
                <c:pt idx="0">
                  <c:v>0</c:v>
                </c:pt>
                <c:pt idx="1">
                  <c:v>4998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372032"/>
        <c:axId val="203019328"/>
      </c:barChart>
      <c:catAx>
        <c:axId val="2033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3019328"/>
        <c:crosses val="autoZero"/>
        <c:auto val="1"/>
        <c:lblAlgn val="ctr"/>
        <c:lblOffset val="100"/>
        <c:noMultiLvlLbl val="0"/>
      </c:catAx>
      <c:valAx>
        <c:axId val="203019328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3372032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Difference Ratio of Fog Node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 = 0.2</c:v>
          </c:tx>
          <c:invertIfNegative val="0"/>
          <c:cat>
            <c:numRef>
              <c:f>系統數據!$J$29:$J$32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系統數據!$P$66:$P$69</c:f>
              <c:numCache>
                <c:formatCode>General</c:formatCode>
                <c:ptCount val="4"/>
                <c:pt idx="0">
                  <c:v>-1.1135857461024499E-2</c:v>
                </c:pt>
                <c:pt idx="1">
                  <c:v>-2.1445591739475776E-2</c:v>
                </c:pt>
                <c:pt idx="2">
                  <c:v>-1.9469026548672566E-2</c:v>
                </c:pt>
                <c:pt idx="3">
                  <c:v>-8.2539682539682538E-2</c:v>
                </c:pt>
              </c:numCache>
            </c:numRef>
          </c:val>
        </c:ser>
        <c:ser>
          <c:idx val="1"/>
          <c:order val="1"/>
          <c:tx>
            <c:v>m = 0.8</c:v>
          </c:tx>
          <c:invertIfNegative val="0"/>
          <c:cat>
            <c:numRef>
              <c:f>系統數據!$J$29:$J$32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系統數據!$Q$66:$Q$69</c:f>
              <c:numCache>
                <c:formatCode>General</c:formatCode>
                <c:ptCount val="4"/>
                <c:pt idx="0">
                  <c:v>0.27839643652561247</c:v>
                </c:pt>
                <c:pt idx="1">
                  <c:v>0.11993645750595711</c:v>
                </c:pt>
                <c:pt idx="2">
                  <c:v>7.9646017699115043E-2</c:v>
                </c:pt>
                <c:pt idx="3">
                  <c:v>9.2063492063492069E-2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72544"/>
        <c:axId val="203020480"/>
      </c:barChart>
      <c:catAx>
        <c:axId val="20337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 = 0.5 is the base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020480"/>
        <c:crosses val="autoZero"/>
        <c:auto val="1"/>
        <c:lblAlgn val="ctr"/>
        <c:lblOffset val="100"/>
        <c:noMultiLvlLbl val="0"/>
      </c:catAx>
      <c:valAx>
        <c:axId val="20302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7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Footprint</a:t>
            </a:r>
            <a:endParaRPr lang="zh-TW"/>
          </a:p>
          <a:p>
            <a:pPr>
              <a:defRPr/>
            </a:pPr>
            <a:r>
              <a:rPr lang="en-US"/>
              <a:t>Task=3,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'GWm05'!$D$5:$G$5</c:f>
              <c:numCache>
                <c:formatCode>General</c:formatCode>
                <c:ptCount val="4"/>
                <c:pt idx="0">
                  <c:v>17531.3</c:v>
                </c:pt>
                <c:pt idx="1">
                  <c:v>10978.1</c:v>
                </c:pt>
                <c:pt idx="2">
                  <c:v>9632.8700000000008</c:v>
                </c:pt>
                <c:pt idx="3">
                  <c:v>13760.4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系統數據!$D$93:$G$93</c:f>
              <c:numCache>
                <c:formatCode>General</c:formatCode>
                <c:ptCount val="4"/>
                <c:pt idx="0">
                  <c:v>0</c:v>
                </c:pt>
                <c:pt idx="1">
                  <c:v>1941.0769230769229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373056"/>
        <c:axId val="203022912"/>
      </c:barChart>
      <c:catAx>
        <c:axId val="2033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3022912"/>
        <c:crosses val="autoZero"/>
        <c:auto val="1"/>
        <c:lblAlgn val="ctr"/>
        <c:lblOffset val="100"/>
        <c:noMultiLvlLbl val="0"/>
      </c:catAx>
      <c:valAx>
        <c:axId val="203022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337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Variation without Cloud Energy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'GWm05'!$D$13:$G$13</c:f>
              <c:numCache>
                <c:formatCode>General</c:formatCode>
                <c:ptCount val="4"/>
                <c:pt idx="0">
                  <c:v>17496.400000000001</c:v>
                </c:pt>
                <c:pt idx="1">
                  <c:v>12729.9</c:v>
                </c:pt>
                <c:pt idx="2">
                  <c:v>10345.5</c:v>
                </c:pt>
                <c:pt idx="3">
                  <c:v>15225.7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系統數據!$D$101:$G$101</c:f>
              <c:numCache>
                <c:formatCode>General</c:formatCode>
                <c:ptCount val="4"/>
                <c:pt idx="0">
                  <c:v>0</c:v>
                </c:pt>
                <c:pt idx="1">
                  <c:v>3008.0769230769224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374080"/>
        <c:axId val="203024064"/>
      </c:barChart>
      <c:catAx>
        <c:axId val="2033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3024064"/>
        <c:crosses val="autoZero"/>
        <c:auto val="1"/>
        <c:lblAlgn val="ctr"/>
        <c:lblOffset val="100"/>
        <c:noMultiLvlLbl val="0"/>
      </c:catAx>
      <c:valAx>
        <c:axId val="2030240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337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('GWm05'!$L$5,'GWm05'!$L$9,'GWm05'!$L$13,'GWm05'!$L$17,'GWm05'!$L$21,'GWm05'!$L$25)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('GWm05'!$M$5,'GWm05'!$M$9,'GWm05'!$M$13,'GWm05'!$M$17,'GWm05'!$M$21,'GWm05'!$M$25)</c:f>
              <c:numCache>
                <c:formatCode>General</c:formatCode>
                <c:ptCount val="6"/>
                <c:pt idx="0">
                  <c:v>0.62619999657754988</c:v>
                </c:pt>
                <c:pt idx="1">
                  <c:v>0.6796253997259023</c:v>
                </c:pt>
                <c:pt idx="2">
                  <c:v>0.72757252920600801</c:v>
                </c:pt>
                <c:pt idx="3">
                  <c:v>0.76644927079814251</c:v>
                </c:pt>
                <c:pt idx="4">
                  <c:v>0.82667179093005383</c:v>
                </c:pt>
                <c:pt idx="5">
                  <c:v>0.86125732674405242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('GWm05'!$N$5,'GWm05'!$N$9,'GWm05'!$N$13,'GWm05'!$N$17,'GWm05'!$N$21,'GWm05'!$N$25)</c:f>
              <c:numCache>
                <c:formatCode>General</c:formatCode>
                <c:ptCount val="6"/>
                <c:pt idx="0">
                  <c:v>0.5494669533919333</c:v>
                </c:pt>
                <c:pt idx="1">
                  <c:v>0.57179648241206027</c:v>
                </c:pt>
                <c:pt idx="2">
                  <c:v>0.59129306600214893</c:v>
                </c:pt>
                <c:pt idx="3">
                  <c:v>0.59694920494952564</c:v>
                </c:pt>
                <c:pt idx="4">
                  <c:v>0.60269941606341848</c:v>
                </c:pt>
                <c:pt idx="5">
                  <c:v>0.60410297666934842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('GWm05'!$O$5,'GWm05'!$O$9,'GWm05'!$O$13,'GWm05'!$O$17,'GWm05'!$O$21,'GWm05'!$O$25)</c:f>
              <c:numCache>
                <c:formatCode>General</c:formatCode>
                <c:ptCount val="6"/>
                <c:pt idx="0">
                  <c:v>0.78490471328424016</c:v>
                </c:pt>
                <c:pt idx="1">
                  <c:v>0.83085883965280949</c:v>
                </c:pt>
                <c:pt idx="2">
                  <c:v>0.87021901648339084</c:v>
                </c:pt>
                <c:pt idx="3">
                  <c:v>0.88881317888492528</c:v>
                </c:pt>
                <c:pt idx="4">
                  <c:v>0.90274989388185889</c:v>
                </c:pt>
                <c:pt idx="5">
                  <c:v>0.90310309159866675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78592"/>
        <c:axId val="167882112"/>
      </c:barChart>
      <c:catAx>
        <c:axId val="1528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882112"/>
        <c:crosses val="autoZero"/>
        <c:auto val="1"/>
        <c:lblAlgn val="ctr"/>
        <c:lblOffset val="100"/>
        <c:noMultiLvlLbl val="0"/>
      </c:catAx>
      <c:valAx>
        <c:axId val="1678821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87859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Task=8,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'GWm05'!$D$21:$G$21</c:f>
              <c:numCache>
                <c:formatCode>General</c:formatCode>
                <c:ptCount val="4"/>
                <c:pt idx="0">
                  <c:v>17433.400000000001</c:v>
                </c:pt>
                <c:pt idx="1">
                  <c:v>14411.7</c:v>
                </c:pt>
                <c:pt idx="2">
                  <c:v>10507.1</c:v>
                </c:pt>
                <c:pt idx="3">
                  <c:v>15738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系統數據!$D$109:$G$109</c:f>
              <c:numCache>
                <c:formatCode>General</c:formatCode>
                <c:ptCount val="4"/>
                <c:pt idx="0">
                  <c:v>0</c:v>
                </c:pt>
                <c:pt idx="1">
                  <c:v>4148.6923076923076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607488"/>
        <c:axId val="203026368"/>
      </c:barChart>
      <c:catAx>
        <c:axId val="2046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3026368"/>
        <c:crosses val="autoZero"/>
        <c:auto val="1"/>
        <c:lblAlgn val="ctr"/>
        <c:lblOffset val="100"/>
        <c:noMultiLvlLbl val="0"/>
      </c:catAx>
      <c:valAx>
        <c:axId val="203026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460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Task=10,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'GWm05'!$D$25:$G$25</c:f>
              <c:numCache>
                <c:formatCode>General</c:formatCode>
                <c:ptCount val="4"/>
                <c:pt idx="0">
                  <c:v>17402</c:v>
                </c:pt>
                <c:pt idx="1">
                  <c:v>14987.6</c:v>
                </c:pt>
                <c:pt idx="2">
                  <c:v>10512.6</c:v>
                </c:pt>
                <c:pt idx="3">
                  <c:v>15715.8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系統數據!$D$113:$G$113</c:f>
              <c:numCache>
                <c:formatCode>General</c:formatCode>
                <c:ptCount val="4"/>
                <c:pt idx="0">
                  <c:v>0</c:v>
                </c:pt>
                <c:pt idx="1">
                  <c:v>4229.0769230769229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608000"/>
        <c:axId val="203028096"/>
      </c:barChart>
      <c:catAx>
        <c:axId val="20460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3028096"/>
        <c:crosses val="autoZero"/>
        <c:auto val="1"/>
        <c:lblAlgn val="ctr"/>
        <c:lblOffset val="100"/>
        <c:noMultiLvlLbl val="0"/>
      </c:catAx>
      <c:valAx>
        <c:axId val="203028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460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('GWm05'!$D$32,'GWm05'!$D$36,'GWm05'!$D$40,'GWm05'!$D$44,'GWm05'!$D$48,'GWm05'!$D$52)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('GWm05'!$E$32,'GWm05'!$E$36,'GWm05'!$E$40,'GWm05'!$E$44,'GWm05'!$E$48,'GWm05'!$E$52)</c:f>
              <c:numCache>
                <c:formatCode>General</c:formatCode>
                <c:ptCount val="6"/>
                <c:pt idx="0">
                  <c:v>0.97193099999999999</c:v>
                </c:pt>
                <c:pt idx="1">
                  <c:v>0.96291899999999997</c:v>
                </c:pt>
                <c:pt idx="2">
                  <c:v>0.94230899999999995</c:v>
                </c:pt>
                <c:pt idx="3">
                  <c:v>0.92310400000000004</c:v>
                </c:pt>
                <c:pt idx="4">
                  <c:v>0.91974400000000001</c:v>
                </c:pt>
                <c:pt idx="5">
                  <c:v>0.90741700000000003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('GWm05'!$F$32,'GWm05'!$F$36,'GWm05'!$F$40,'GWm05'!$F$44,'GWm05'!$F$48,'GWm05'!$F$52)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('GWm05'!$G$32,'GWm05'!$G$36,'GWm05'!$G$40,'GWm05'!$G$44,'GWm05'!$G$48,'GWm05'!$G$52)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52064"/>
        <c:axId val="167884416"/>
      </c:barChart>
      <c:catAx>
        <c:axId val="1697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884416"/>
        <c:crosses val="autoZero"/>
        <c:auto val="1"/>
        <c:lblAlgn val="ctr"/>
        <c:lblOffset val="100"/>
        <c:noMultiLvlLbl val="0"/>
      </c:catAx>
      <c:valAx>
        <c:axId val="1678844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975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('GWm05'!$L$6,'GWm05'!$L$10,'GWm05'!$L$14,'GWm05'!$L$18,'GWm05'!$L$22,'GWm05'!$L$26)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('GWm05'!$M$6,'GWm05'!$M$10,'GWm05'!$M$14,'GWm05'!$M$18,'GWm05'!$M$22,'GWm05'!$M$26)</c:f>
              <c:numCache>
                <c:formatCode>General</c:formatCode>
                <c:ptCount val="6"/>
                <c:pt idx="0">
                  <c:v>0.58707010131297988</c:v>
                </c:pt>
                <c:pt idx="1">
                  <c:v>0.64386556721639188</c:v>
                </c:pt>
                <c:pt idx="2">
                  <c:v>0.71221775475898408</c:v>
                </c:pt>
                <c:pt idx="3">
                  <c:v>0.75055086093316981</c:v>
                </c:pt>
                <c:pt idx="4">
                  <c:v>0.80226931988551187</c:v>
                </c:pt>
                <c:pt idx="5">
                  <c:v>0.86088773794920725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('GWm05'!$N$6,'GWm05'!$N$10,'GWm05'!$N$14,'GWm05'!$N$18,'GWm05'!$N$22,'GWm05'!$N$26)</c:f>
              <c:numCache>
                <c:formatCode>General</c:formatCode>
                <c:ptCount val="6"/>
                <c:pt idx="0">
                  <c:v>0.54194493662259779</c:v>
                </c:pt>
                <c:pt idx="1">
                  <c:v>0.57315660351642361</c:v>
                </c:pt>
                <c:pt idx="2">
                  <c:v>0.58753009858707017</c:v>
                </c:pt>
                <c:pt idx="3">
                  <c:v>0.59373722229794201</c:v>
                </c:pt>
                <c:pt idx="4">
                  <c:v>0.5964290581981736</c:v>
                </c:pt>
                <c:pt idx="5">
                  <c:v>0.59685498160010908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('GWm05'!$O$6,'GWm05'!$O$10,'GWm05'!$O$14,'GWm05'!$O$18,'GWm05'!$O$22,'GWm05'!$O$26)</c:f>
              <c:numCache>
                <c:formatCode>General</c:formatCode>
                <c:ptCount val="6"/>
                <c:pt idx="0">
                  <c:v>0.73572304756712559</c:v>
                </c:pt>
                <c:pt idx="1">
                  <c:v>0.85563468265867071</c:v>
                </c:pt>
                <c:pt idx="2">
                  <c:v>0.91097633001680989</c:v>
                </c:pt>
                <c:pt idx="3">
                  <c:v>0.9470492026713917</c:v>
                </c:pt>
                <c:pt idx="4">
                  <c:v>0.97288855572213906</c:v>
                </c:pt>
                <c:pt idx="5">
                  <c:v>0.98146381354777168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52576"/>
        <c:axId val="169721856"/>
      </c:barChart>
      <c:catAx>
        <c:axId val="1697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9721856"/>
        <c:crosses val="autoZero"/>
        <c:auto val="1"/>
        <c:lblAlgn val="ctr"/>
        <c:lblOffset val="100"/>
        <c:noMultiLvlLbl val="0"/>
      </c:catAx>
      <c:valAx>
        <c:axId val="1697218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975257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('GWm05'!$D$33,'GWm05'!$D$37,'GWm05'!$D$41,'GWm05'!$D$45,'GWm05'!$D$49,'GWm05'!$D$53)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('GWm05'!$E$33,'GWm05'!$E$37,'GWm05'!$E$41,'GWm05'!$E$45,'GWm05'!$E$49,'GWm05'!$E$53)</c:f>
              <c:numCache>
                <c:formatCode>General</c:formatCode>
                <c:ptCount val="6"/>
                <c:pt idx="0">
                  <c:v>0.91170399999999996</c:v>
                </c:pt>
                <c:pt idx="1">
                  <c:v>0.89058599999999999</c:v>
                </c:pt>
                <c:pt idx="2">
                  <c:v>0.84117600000000003</c:v>
                </c:pt>
                <c:pt idx="3">
                  <c:v>0.81345400000000001</c:v>
                </c:pt>
                <c:pt idx="4">
                  <c:v>0.77155300000000004</c:v>
                </c:pt>
                <c:pt idx="5">
                  <c:v>0.76292800000000005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('GWm05'!$F$33,'GWm05'!$F$37,'GWm05'!$F$41,'GWm05'!$F$45,'GWm05'!$F$49,'GWm05'!$F$53)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('GWm05'!$G$33,'GWm05'!$G$37,'GWm05'!$G$41,'GWm05'!$G$45,'GWm05'!$G$49,'GWm05'!$G$53)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14368"/>
        <c:axId val="169724160"/>
      </c:barChart>
      <c:catAx>
        <c:axId val="1699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9724160"/>
        <c:crosses val="autoZero"/>
        <c:auto val="1"/>
        <c:lblAlgn val="ctr"/>
        <c:lblOffset val="100"/>
        <c:noMultiLvlLbl val="0"/>
      </c:catAx>
      <c:valAx>
        <c:axId val="1697241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991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('GWm05'!$L$7,'GWm05'!$L$11,'GWm05'!$L$15,'GWm05'!$L$19,'GWm05'!$L$23,'GWm05'!$L$27)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('GWm05'!$M$7,'GWm05'!$M$11,'GWm05'!$M$15,'GWm05'!$M$19,'GWm05'!$M$23,'GWm05'!$M$27)</c:f>
              <c:numCache>
                <c:formatCode>General</c:formatCode>
                <c:ptCount val="6"/>
                <c:pt idx="0">
                  <c:v>0.57547930580164464</c:v>
                </c:pt>
                <c:pt idx="1">
                  <c:v>0.61944027986007</c:v>
                </c:pt>
                <c:pt idx="2">
                  <c:v>0.65885239198582535</c:v>
                </c:pt>
                <c:pt idx="3">
                  <c:v>0.70091658716096494</c:v>
                </c:pt>
                <c:pt idx="4">
                  <c:v>0.75224319658352645</c:v>
                </c:pt>
                <c:pt idx="5">
                  <c:v>0.79906069692426518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('GWm05'!$N$7,'GWm05'!$N$11,'GWm05'!$N$15,'GWm05'!$N$19,'GWm05'!$N$23,'GWm05'!$N$27)</c:f>
              <c:numCache>
                <c:formatCode>General</c:formatCode>
                <c:ptCount val="6"/>
                <c:pt idx="0">
                  <c:v>0.53937974194720828</c:v>
                </c:pt>
                <c:pt idx="1">
                  <c:v>0.56850551996728915</c:v>
                </c:pt>
                <c:pt idx="2">
                  <c:v>0.58302098950524739</c:v>
                </c:pt>
                <c:pt idx="3">
                  <c:v>0.59148834673572304</c:v>
                </c:pt>
                <c:pt idx="4">
                  <c:v>0.59647449002771347</c:v>
                </c:pt>
                <c:pt idx="5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('GWm05'!$O$7,'GWm05'!$O$11,'GWm05'!$O$15,'GWm05'!$O$19,'GWm05'!$O$23,'GWm05'!$O$27)</c:f>
              <c:numCache>
                <c:formatCode>General</c:formatCode>
                <c:ptCount val="6"/>
                <c:pt idx="0">
                  <c:v>0.67951819544773073</c:v>
                </c:pt>
                <c:pt idx="1">
                  <c:v>0.77903093907591658</c:v>
                </c:pt>
                <c:pt idx="2">
                  <c:v>0.85008064149743312</c:v>
                </c:pt>
                <c:pt idx="3">
                  <c:v>0.9027304529553406</c:v>
                </c:pt>
                <c:pt idx="4">
                  <c:v>0.9518309027304529</c:v>
                </c:pt>
                <c:pt idx="5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50528"/>
        <c:axId val="169726464"/>
      </c:barChart>
      <c:catAx>
        <c:axId val="1697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9726464"/>
        <c:crosses val="autoZero"/>
        <c:auto val="1"/>
        <c:lblAlgn val="ctr"/>
        <c:lblOffset val="100"/>
        <c:noMultiLvlLbl val="0"/>
      </c:catAx>
      <c:valAx>
        <c:axId val="1697264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975052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0.98320799999999997</c:v>
                </c:pt>
                <c:pt idx="2">
                  <c:v>0.91974400000000001</c:v>
                </c:pt>
                <c:pt idx="3">
                  <c:v>0.77155300000000004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17952"/>
        <c:axId val="170049536"/>
      </c:barChart>
      <c:catAx>
        <c:axId val="1699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0049536"/>
        <c:crosses val="autoZero"/>
        <c:auto val="1"/>
        <c:lblAlgn val="ctr"/>
        <c:lblOffset val="100"/>
        <c:noMultiLvlLbl val="0"/>
      </c:catAx>
      <c:valAx>
        <c:axId val="1700495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991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'GWm05'!$M$20:$M$23</c:f>
              <c:numCache>
                <c:formatCode>General</c:formatCode>
                <c:ptCount val="4"/>
                <c:pt idx="0">
                  <c:v>0.95073135692830091</c:v>
                </c:pt>
                <c:pt idx="1">
                  <c:v>0.82667179093005383</c:v>
                </c:pt>
                <c:pt idx="2">
                  <c:v>0.80226931988551187</c:v>
                </c:pt>
                <c:pt idx="3">
                  <c:v>0.75224319658352645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'GWm05'!$N$20:$N$23</c:f>
              <c:numCache>
                <c:formatCode>General</c:formatCode>
                <c:ptCount val="4"/>
                <c:pt idx="0">
                  <c:v>0.85890361760480605</c:v>
                </c:pt>
                <c:pt idx="1">
                  <c:v>0.60269941606341848</c:v>
                </c:pt>
                <c:pt idx="2">
                  <c:v>0.5964290581981736</c:v>
                </c:pt>
                <c:pt idx="3">
                  <c:v>0.59647449002771347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'GWm05'!$O$20:$O$23</c:f>
              <c:numCache>
                <c:formatCode>General</c:formatCode>
                <c:ptCount val="4"/>
                <c:pt idx="0">
                  <c:v>0.98561773540551123</c:v>
                </c:pt>
                <c:pt idx="1">
                  <c:v>0.90274989388185889</c:v>
                </c:pt>
                <c:pt idx="2">
                  <c:v>0.97288855572213906</c:v>
                </c:pt>
                <c:pt idx="3">
                  <c:v>0.9518309027304529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19008"/>
        <c:axId val="170051840"/>
      </c:barChart>
      <c:catAx>
        <c:axId val="1702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0051840"/>
        <c:crosses val="autoZero"/>
        <c:auto val="1"/>
        <c:lblAlgn val="ctr"/>
        <c:lblOffset val="100"/>
        <c:noMultiLvlLbl val="0"/>
      </c:catAx>
      <c:valAx>
        <c:axId val="1700518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021900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0.99300200000000005</c:v>
                </c:pt>
                <c:pt idx="2">
                  <c:v>0.90741700000000003</c:v>
                </c:pt>
                <c:pt idx="3">
                  <c:v>0.76292800000000005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20544"/>
        <c:axId val="170053568"/>
      </c:barChart>
      <c:catAx>
        <c:axId val="1702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0053568"/>
        <c:crosses val="autoZero"/>
        <c:auto val="1"/>
        <c:lblAlgn val="ctr"/>
        <c:lblOffset val="100"/>
        <c:noMultiLvlLbl val="0"/>
      </c:catAx>
      <c:valAx>
        <c:axId val="1700535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022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'GWm05'!$M$16:$M$19</c:f>
              <c:numCache>
                <c:formatCode>General</c:formatCode>
                <c:ptCount val="4"/>
                <c:pt idx="0">
                  <c:v>0.94521720696627753</c:v>
                </c:pt>
                <c:pt idx="1">
                  <c:v>0.76644927079814251</c:v>
                </c:pt>
                <c:pt idx="2">
                  <c:v>0.75055086093316981</c:v>
                </c:pt>
                <c:pt idx="3">
                  <c:v>0.70091658716096494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'GWm05'!$N$16:$N$19</c:f>
              <c:numCache>
                <c:formatCode>General</c:formatCode>
                <c:ptCount val="4"/>
                <c:pt idx="0">
                  <c:v>0.85246396190724671</c:v>
                </c:pt>
                <c:pt idx="1">
                  <c:v>0.59694920494952564</c:v>
                </c:pt>
                <c:pt idx="2">
                  <c:v>0.59373722229794201</c:v>
                </c:pt>
                <c:pt idx="3">
                  <c:v>0.59148834673572304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'GWm05'!$O$16:$O$19</c:f>
              <c:numCache>
                <c:formatCode>General</c:formatCode>
                <c:ptCount val="4"/>
                <c:pt idx="0">
                  <c:v>0.98831615680647056</c:v>
                </c:pt>
                <c:pt idx="1">
                  <c:v>0.88881317888492528</c:v>
                </c:pt>
                <c:pt idx="2">
                  <c:v>0.9470492026713917</c:v>
                </c:pt>
                <c:pt idx="3">
                  <c:v>0.9027304529553406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13024"/>
        <c:axId val="57283648"/>
      </c:barChart>
      <c:catAx>
        <c:axId val="533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7283648"/>
        <c:crosses val="autoZero"/>
        <c:auto val="1"/>
        <c:lblAlgn val="ctr"/>
        <c:lblOffset val="100"/>
        <c:noMultiLvlLbl val="0"/>
      </c:catAx>
      <c:valAx>
        <c:axId val="572836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331302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'GWm05'!$M$24:$M$27</c:f>
              <c:numCache>
                <c:formatCode>General</c:formatCode>
                <c:ptCount val="4"/>
                <c:pt idx="0">
                  <c:v>0.94987007893317643</c:v>
                </c:pt>
                <c:pt idx="1">
                  <c:v>0.86125732674405242</c:v>
                </c:pt>
                <c:pt idx="2">
                  <c:v>0.86088773794920725</c:v>
                </c:pt>
                <c:pt idx="3">
                  <c:v>0.79906069692426518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'GWm05'!$N$24:$N$27</c:f>
              <c:numCache>
                <c:formatCode>General</c:formatCode>
                <c:ptCount val="4"/>
                <c:pt idx="0">
                  <c:v>0.85904789920086289</c:v>
                </c:pt>
                <c:pt idx="1">
                  <c:v>0.60410297666934842</c:v>
                </c:pt>
                <c:pt idx="2">
                  <c:v>0.59685498160010908</c:v>
                </c:pt>
                <c:pt idx="3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'GWm05'!$O$24:$O$27</c:f>
              <c:numCache>
                <c:formatCode>General</c:formatCode>
                <c:ptCount val="4"/>
                <c:pt idx="0">
                  <c:v>0.98269353336274934</c:v>
                </c:pt>
                <c:pt idx="1">
                  <c:v>0.90310309159866675</c:v>
                </c:pt>
                <c:pt idx="2">
                  <c:v>0.98146381354777168</c:v>
                </c:pt>
                <c:pt idx="3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21056"/>
        <c:axId val="170056448"/>
      </c:barChart>
      <c:catAx>
        <c:axId val="1702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0056448"/>
        <c:crosses val="autoZero"/>
        <c:auto val="1"/>
        <c:lblAlgn val="ctr"/>
        <c:lblOffset val="100"/>
        <c:noMultiLvlLbl val="0"/>
      </c:catAx>
      <c:valAx>
        <c:axId val="1700564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022105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0.97732399999999997</c:v>
                </c:pt>
                <c:pt idx="2">
                  <c:v>0.92336799999999997</c:v>
                </c:pt>
                <c:pt idx="3">
                  <c:v>0.81395700000000004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22752"/>
        <c:axId val="170419328"/>
      </c:barChart>
      <c:catAx>
        <c:axId val="1525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0419328"/>
        <c:crosses val="autoZero"/>
        <c:auto val="1"/>
        <c:lblAlgn val="ctr"/>
        <c:lblOffset val="100"/>
        <c:noMultiLvlLbl val="0"/>
      </c:catAx>
      <c:valAx>
        <c:axId val="1704193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52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'GWm02'!$M$16:$M$19</c:f>
              <c:numCache>
                <c:formatCode>General</c:formatCode>
                <c:ptCount val="4"/>
                <c:pt idx="0">
                  <c:v>0.94187430695975483</c:v>
                </c:pt>
                <c:pt idx="1">
                  <c:v>0.76274457035208965</c:v>
                </c:pt>
                <c:pt idx="2">
                  <c:v>0.74825655354141107</c:v>
                </c:pt>
                <c:pt idx="3">
                  <c:v>0.69926400436145575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'GWm02'!$N$16:$N$19</c:f>
              <c:numCache>
                <c:formatCode>General</c:formatCode>
                <c:ptCount val="4"/>
                <c:pt idx="0">
                  <c:v>0.85246396190724671</c:v>
                </c:pt>
                <c:pt idx="1">
                  <c:v>0.59694920494952564</c:v>
                </c:pt>
                <c:pt idx="2">
                  <c:v>0.59373722229794201</c:v>
                </c:pt>
                <c:pt idx="3">
                  <c:v>0.59148834673572304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'GWm02'!$O$16:$O$19</c:f>
              <c:numCache>
                <c:formatCode>General</c:formatCode>
                <c:ptCount val="4"/>
                <c:pt idx="0">
                  <c:v>0.98831615680647056</c:v>
                </c:pt>
                <c:pt idx="1">
                  <c:v>0.88881317888492528</c:v>
                </c:pt>
                <c:pt idx="2">
                  <c:v>0.9470492026713917</c:v>
                </c:pt>
                <c:pt idx="3">
                  <c:v>0.9027304529553406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24288"/>
        <c:axId val="170421632"/>
      </c:barChart>
      <c:catAx>
        <c:axId val="1525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0421632"/>
        <c:crosses val="autoZero"/>
        <c:auto val="1"/>
        <c:lblAlgn val="ctr"/>
        <c:lblOffset val="100"/>
        <c:noMultiLvlLbl val="0"/>
      </c:catAx>
      <c:valAx>
        <c:axId val="1704216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52428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'GWm02'!$E$30:$E$33</c:f>
              <c:numCache>
                <c:formatCode>General</c:formatCode>
                <c:ptCount val="4"/>
                <c:pt idx="0">
                  <c:v>0.99980000000000002</c:v>
                </c:pt>
                <c:pt idx="1">
                  <c:v>0.96947300000000003</c:v>
                </c:pt>
                <c:pt idx="2">
                  <c:v>0.97248999999999997</c:v>
                </c:pt>
                <c:pt idx="3">
                  <c:v>0.91203900000000004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25312"/>
        <c:axId val="170423936"/>
      </c:barChart>
      <c:catAx>
        <c:axId val="1525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0423936"/>
        <c:crosses val="autoZero"/>
        <c:auto val="1"/>
        <c:lblAlgn val="ctr"/>
        <c:lblOffset val="100"/>
        <c:noMultiLvlLbl val="0"/>
      </c:catAx>
      <c:valAx>
        <c:axId val="1704239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52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'GWm02'!$M$4:$M$7</c:f>
              <c:numCache>
                <c:formatCode>General</c:formatCode>
                <c:ptCount val="4"/>
                <c:pt idx="0">
                  <c:v>0.8559679460143399</c:v>
                </c:pt>
                <c:pt idx="1">
                  <c:v>0.62442032250888413</c:v>
                </c:pt>
                <c:pt idx="2">
                  <c:v>0.58709849620644228</c:v>
                </c:pt>
                <c:pt idx="3">
                  <c:v>0.57513856708009636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'GWm02'!$N$4:$N$7</c:f>
              <c:numCache>
                <c:formatCode>General</c:formatCode>
                <c:ptCount val="4"/>
                <c:pt idx="0">
                  <c:v>0.78079924082665531</c:v>
                </c:pt>
                <c:pt idx="1">
                  <c:v>0.5494669533919333</c:v>
                </c:pt>
                <c:pt idx="2">
                  <c:v>0.54194493662259779</c:v>
                </c:pt>
                <c:pt idx="3">
                  <c:v>0.53937974194720828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'GWm02'!$O$4:$O$7</c:f>
              <c:numCache>
                <c:formatCode>General</c:formatCode>
                <c:ptCount val="4"/>
                <c:pt idx="0">
                  <c:v>0.96411770431171517</c:v>
                </c:pt>
                <c:pt idx="1">
                  <c:v>0.78490471328424016</c:v>
                </c:pt>
                <c:pt idx="2">
                  <c:v>0.73572304756712559</c:v>
                </c:pt>
                <c:pt idx="3">
                  <c:v>0.67951819544773073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26336"/>
        <c:axId val="170442752"/>
      </c:barChart>
      <c:catAx>
        <c:axId val="15252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0442752"/>
        <c:crosses val="autoZero"/>
        <c:auto val="1"/>
        <c:lblAlgn val="ctr"/>
        <c:lblOffset val="100"/>
        <c:noMultiLvlLbl val="0"/>
      </c:catAx>
      <c:valAx>
        <c:axId val="1704427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52633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0.97768900000000003</c:v>
                </c:pt>
                <c:pt idx="2">
                  <c:v>0.96435700000000002</c:v>
                </c:pt>
                <c:pt idx="3">
                  <c:v>0.88895299999999999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53728"/>
        <c:axId val="170445056"/>
      </c:barChart>
      <c:catAx>
        <c:axId val="1693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0445056"/>
        <c:crosses val="autoZero"/>
        <c:auto val="1"/>
        <c:lblAlgn val="ctr"/>
        <c:lblOffset val="100"/>
        <c:noMultiLvlLbl val="0"/>
      </c:catAx>
      <c:valAx>
        <c:axId val="1704450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935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'GWm02'!$M$8:$M$11</c:f>
              <c:numCache>
                <c:formatCode>General</c:formatCode>
                <c:ptCount val="4"/>
                <c:pt idx="0">
                  <c:v>0.89826957587962553</c:v>
                </c:pt>
                <c:pt idx="1">
                  <c:v>0.6751199177706716</c:v>
                </c:pt>
                <c:pt idx="2">
                  <c:v>0.64042410612875389</c:v>
                </c:pt>
                <c:pt idx="3">
                  <c:v>0.6179353505065649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'GWm02'!$N$8:$N$11</c:f>
              <c:numCache>
                <c:formatCode>General</c:formatCode>
                <c:ptCount val="4"/>
                <c:pt idx="0">
                  <c:v>0.81595465655425536</c:v>
                </c:pt>
                <c:pt idx="1">
                  <c:v>0.57179648241206027</c:v>
                </c:pt>
                <c:pt idx="2">
                  <c:v>0.57315660351642361</c:v>
                </c:pt>
                <c:pt idx="3">
                  <c:v>0.56850551996728915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'GWm02'!$O$8:$O$11</c:f>
              <c:numCache>
                <c:formatCode>General</c:formatCode>
                <c:ptCount val="4"/>
                <c:pt idx="0">
                  <c:v>0.97680858147447402</c:v>
                </c:pt>
                <c:pt idx="1">
                  <c:v>0.83085883965280949</c:v>
                </c:pt>
                <c:pt idx="2">
                  <c:v>0.85563468265867071</c:v>
                </c:pt>
                <c:pt idx="3">
                  <c:v>0.77903093907591658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54752"/>
        <c:axId val="170447360"/>
      </c:barChart>
      <c:catAx>
        <c:axId val="1693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0447360"/>
        <c:crosses val="autoZero"/>
        <c:auto val="1"/>
        <c:lblAlgn val="ctr"/>
        <c:lblOffset val="100"/>
        <c:noMultiLvlLbl val="0"/>
      </c:catAx>
      <c:valAx>
        <c:axId val="1704473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935475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0.979356</c:v>
                </c:pt>
                <c:pt idx="2">
                  <c:v>0.94305799999999995</c:v>
                </c:pt>
                <c:pt idx="3">
                  <c:v>0.84347499999999997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23776"/>
        <c:axId val="170449664"/>
      </c:barChart>
      <c:catAx>
        <c:axId val="1525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0449664"/>
        <c:crosses val="autoZero"/>
        <c:auto val="1"/>
        <c:lblAlgn val="ctr"/>
        <c:lblOffset val="100"/>
        <c:noMultiLvlLbl val="0"/>
      </c:catAx>
      <c:valAx>
        <c:axId val="1704496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52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'GWm02'!$M$12:$M$15</c:f>
              <c:numCache>
                <c:formatCode>General</c:formatCode>
                <c:ptCount val="4"/>
                <c:pt idx="0">
                  <c:v>0.93626561419213084</c:v>
                </c:pt>
                <c:pt idx="1">
                  <c:v>0.7239317802519375</c:v>
                </c:pt>
                <c:pt idx="2">
                  <c:v>0.70914542728635688</c:v>
                </c:pt>
                <c:pt idx="3">
                  <c:v>0.65767684339648358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'GWm02'!$N$12:$N$15</c:f>
              <c:numCache>
                <c:formatCode>General</c:formatCode>
                <c:ptCount val="4"/>
                <c:pt idx="0">
                  <c:v>0.84330878463604186</c:v>
                </c:pt>
                <c:pt idx="1">
                  <c:v>0.59129306600214893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'GWm02'!$O$12:$O$15</c:f>
              <c:numCache>
                <c:formatCode>General</c:formatCode>
                <c:ptCount val="4"/>
                <c:pt idx="0">
                  <c:v>0.99047076534971723</c:v>
                </c:pt>
                <c:pt idx="1">
                  <c:v>0.87021901648339084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56288"/>
        <c:axId val="175514752"/>
      </c:barChart>
      <c:catAx>
        <c:axId val="16935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514752"/>
        <c:crosses val="autoZero"/>
        <c:auto val="1"/>
        <c:lblAlgn val="ctr"/>
        <c:lblOffset val="100"/>
        <c:noMultiLvlLbl val="0"/>
      </c:catAx>
      <c:valAx>
        <c:axId val="1755147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935628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('GWm02'!$D$30,'GWm02'!$D$34,'GWm02'!$D$38,'GWm02'!$D$42,'GWm02'!$D$46,'GWm02'!$D$50)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('GWm02'!$E$30,'GWm02'!$E$34,'GWm02'!$E$38,'GWm02'!$E$42,'GWm02'!$E$46,'GWm02'!$E$50)</c:f>
              <c:numCache>
                <c:formatCode>General</c:formatCode>
                <c:ptCount val="6"/>
                <c:pt idx="0">
                  <c:v>0.99980000000000002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('GWm02'!$F$30,'GWm02'!$F$34,'GWm02'!$F$38,'GWm02'!$F$42,'GWm02'!$F$46,'GWm02'!$F$50)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'GWm02'!$G$3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('GWm02'!$G$30,'GWm02'!$G$34,'GWm02'!$G$38,'GWm02'!$G$42,'GWm02'!$G$46,'GWm02'!$G$50)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56800"/>
        <c:axId val="175516480"/>
      </c:barChart>
      <c:catAx>
        <c:axId val="16935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516480"/>
        <c:crosses val="autoZero"/>
        <c:auto val="1"/>
        <c:lblAlgn val="ctr"/>
        <c:lblOffset val="100"/>
        <c:noMultiLvlLbl val="0"/>
      </c:catAx>
      <c:valAx>
        <c:axId val="1755164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935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'GWm05'!$E$30:$E$33</c:f>
              <c:numCache>
                <c:formatCode>General</c:formatCode>
                <c:ptCount val="4"/>
                <c:pt idx="0">
                  <c:v>0.99990000000000001</c:v>
                </c:pt>
                <c:pt idx="1">
                  <c:v>0.97181200000000001</c:v>
                </c:pt>
                <c:pt idx="2">
                  <c:v>0.97193099999999999</c:v>
                </c:pt>
                <c:pt idx="3">
                  <c:v>0.91170399999999996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534912"/>
        <c:axId val="57285952"/>
      </c:barChart>
      <c:catAx>
        <c:axId val="9853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7285952"/>
        <c:crosses val="autoZero"/>
        <c:auto val="1"/>
        <c:lblAlgn val="ctr"/>
        <c:lblOffset val="100"/>
        <c:noMultiLvlLbl val="0"/>
      </c:catAx>
      <c:valAx>
        <c:axId val="572859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53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('GWm02'!$L$4,'GWm02'!$L$8,'GWm02'!$L$12,'GWm02'!$L$16,'GWm02'!$L$20,'GWm02'!$L$24)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('GWm02'!$M$4,'GWm02'!$M$8,'GWm02'!$M$12,'GWm02'!$M$16,'GWm02'!$M$20,'GWm02'!$M$24)</c:f>
              <c:numCache>
                <c:formatCode>General</c:formatCode>
                <c:ptCount val="6"/>
                <c:pt idx="0">
                  <c:v>0.8559679460143399</c:v>
                </c:pt>
                <c:pt idx="1">
                  <c:v>0.89826957587962553</c:v>
                </c:pt>
                <c:pt idx="2">
                  <c:v>0.93626561419213084</c:v>
                </c:pt>
                <c:pt idx="3">
                  <c:v>0.94187430695975483</c:v>
                </c:pt>
                <c:pt idx="4">
                  <c:v>0.94864992817030169</c:v>
                </c:pt>
                <c:pt idx="5">
                  <c:v>0.94730434214181813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('GWm02'!$N$4,'GWm02'!$N$8,'GWm02'!$N$12,'GWm02'!$N$16,'GWm02'!$N$20,'GWm02'!$N$24)</c:f>
              <c:numCache>
                <c:formatCode>General</c:formatCode>
                <c:ptCount val="6"/>
                <c:pt idx="0">
                  <c:v>0.78079924082665531</c:v>
                </c:pt>
                <c:pt idx="1">
                  <c:v>0.81595465655425536</c:v>
                </c:pt>
                <c:pt idx="2">
                  <c:v>0.84330878463604186</c:v>
                </c:pt>
                <c:pt idx="3">
                  <c:v>0.85246396190724671</c:v>
                </c:pt>
                <c:pt idx="4">
                  <c:v>0.85890361760480605</c:v>
                </c:pt>
                <c:pt idx="5">
                  <c:v>0.85904789920086289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('GWm02'!$O$4,'GWm02'!$O$8,'GWm02'!$O$12,'GWm02'!$O$16,'GWm02'!$O$20,'GWm02'!$O$24)</c:f>
              <c:numCache>
                <c:formatCode>General</c:formatCode>
                <c:ptCount val="6"/>
                <c:pt idx="0">
                  <c:v>0.96411770431171517</c:v>
                </c:pt>
                <c:pt idx="1">
                  <c:v>0.97680858147447402</c:v>
                </c:pt>
                <c:pt idx="2">
                  <c:v>0.99047076534971723</c:v>
                </c:pt>
                <c:pt idx="3">
                  <c:v>0.98831615680647056</c:v>
                </c:pt>
                <c:pt idx="4">
                  <c:v>0.98561773540551123</c:v>
                </c:pt>
                <c:pt idx="5">
                  <c:v>0.98269353336274934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09344"/>
        <c:axId val="175519360"/>
      </c:barChart>
      <c:catAx>
        <c:axId val="1756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519360"/>
        <c:crosses val="autoZero"/>
        <c:auto val="1"/>
        <c:lblAlgn val="ctr"/>
        <c:lblOffset val="100"/>
        <c:noMultiLvlLbl val="0"/>
      </c:catAx>
      <c:valAx>
        <c:axId val="1755193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560934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('GWm02'!$D$31,'GWm02'!$D$35,'GWm02'!$D$39,'GWm02'!$D$43,'GWm02'!$D$47,'GWm02'!$D$51)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('GWm02'!$E$31,'GWm02'!$E$35,'GWm02'!$E$39,'GWm02'!$E$43,'GWm02'!$E$47,'GWm02'!$E$51)</c:f>
              <c:numCache>
                <c:formatCode>General</c:formatCode>
                <c:ptCount val="6"/>
                <c:pt idx="0">
                  <c:v>0.96947300000000003</c:v>
                </c:pt>
                <c:pt idx="1">
                  <c:v>0.97768900000000003</c:v>
                </c:pt>
                <c:pt idx="2">
                  <c:v>0.979356</c:v>
                </c:pt>
                <c:pt idx="3">
                  <c:v>0.97732399999999997</c:v>
                </c:pt>
                <c:pt idx="4">
                  <c:v>0.98273500000000003</c:v>
                </c:pt>
                <c:pt idx="5">
                  <c:v>0.99256299999999997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('GWm02'!$F$31,'GWm02'!$F$35,'GWm02'!$F$39,'GWm02'!$F$43,'GWm02'!$F$47,'GWm02'!$F$51)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('GWm02'!$G$31,'GWm02'!$G$35,'GWm02'!$G$39,'GWm02'!$G$43,'GWm02'!$G$47,'GWm02'!$G$51)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10368"/>
        <c:axId val="175521088"/>
      </c:barChart>
      <c:catAx>
        <c:axId val="1756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521088"/>
        <c:crosses val="autoZero"/>
        <c:auto val="1"/>
        <c:lblAlgn val="ctr"/>
        <c:lblOffset val="100"/>
        <c:noMultiLvlLbl val="0"/>
      </c:catAx>
      <c:valAx>
        <c:axId val="1755210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561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('GWm02'!$L$5,'GWm02'!$L$9,'GWm02'!$L$13,'GWm02'!$L$17,'GWm02'!$L$21,'GWm02'!$L$25)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('GWm02'!$M$5,'GWm02'!$M$9,'GWm02'!$M$13,'GWm02'!$M$17,'GWm02'!$M$21,'GWm02'!$M$25)</c:f>
              <c:numCache>
                <c:formatCode>General</c:formatCode>
                <c:ptCount val="6"/>
                <c:pt idx="0">
                  <c:v>0.62442032250888413</c:v>
                </c:pt>
                <c:pt idx="1">
                  <c:v>0.6751199177706716</c:v>
                </c:pt>
                <c:pt idx="2">
                  <c:v>0.7239317802519375</c:v>
                </c:pt>
                <c:pt idx="3">
                  <c:v>0.76274457035208965</c:v>
                </c:pt>
                <c:pt idx="4">
                  <c:v>0.8251230396824486</c:v>
                </c:pt>
                <c:pt idx="5">
                  <c:v>0.85851626249856339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('GWm02'!$N$5,'GWm02'!$N$9,'GWm02'!$N$13,'GWm02'!$N$17,'GWm02'!$N$21,'GWm02'!$N$25)</c:f>
              <c:numCache>
                <c:formatCode>General</c:formatCode>
                <c:ptCount val="6"/>
                <c:pt idx="0">
                  <c:v>0.5494669533919333</c:v>
                </c:pt>
                <c:pt idx="1">
                  <c:v>0.57179648241206027</c:v>
                </c:pt>
                <c:pt idx="2">
                  <c:v>0.59129306600214893</c:v>
                </c:pt>
                <c:pt idx="3">
                  <c:v>0.59694920494952564</c:v>
                </c:pt>
                <c:pt idx="4">
                  <c:v>0.60269941606341848</c:v>
                </c:pt>
                <c:pt idx="5">
                  <c:v>0.60410297666934842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('GWm02'!$O$5,'GWm02'!$O$9,'GWm02'!$O$13,'GWm02'!$O$17,'GWm02'!$O$21,'GWm02'!$O$25)</c:f>
              <c:numCache>
                <c:formatCode>General</c:formatCode>
                <c:ptCount val="6"/>
                <c:pt idx="0">
                  <c:v>0.78490471328424016</c:v>
                </c:pt>
                <c:pt idx="1">
                  <c:v>0.83085883965280949</c:v>
                </c:pt>
                <c:pt idx="2">
                  <c:v>0.87021901648339084</c:v>
                </c:pt>
                <c:pt idx="3">
                  <c:v>0.88881317888492528</c:v>
                </c:pt>
                <c:pt idx="4">
                  <c:v>0.90274989388185889</c:v>
                </c:pt>
                <c:pt idx="5">
                  <c:v>0.90310309159866675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76032"/>
        <c:axId val="175368448"/>
      </c:barChart>
      <c:catAx>
        <c:axId val="1752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368448"/>
        <c:crosses val="autoZero"/>
        <c:auto val="1"/>
        <c:lblAlgn val="ctr"/>
        <c:lblOffset val="100"/>
        <c:noMultiLvlLbl val="0"/>
      </c:catAx>
      <c:valAx>
        <c:axId val="1753684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52760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('GWm02'!$D$32,'GWm02'!$D$36,'GWm02'!$D$40,'GWm02'!$D$44,'GWm02'!$D$48,'GWm02'!$D$52)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('GWm02'!$E$32,'GWm02'!$E$36,'GWm02'!$E$40,'GWm02'!$E$44,'GWm02'!$E$48,'GWm02'!$E$52)</c:f>
              <c:numCache>
                <c:formatCode>General</c:formatCode>
                <c:ptCount val="6"/>
                <c:pt idx="0">
                  <c:v>0.97248999999999997</c:v>
                </c:pt>
                <c:pt idx="1">
                  <c:v>0.96435700000000002</c:v>
                </c:pt>
                <c:pt idx="2">
                  <c:v>0.94305799999999995</c:v>
                </c:pt>
                <c:pt idx="3">
                  <c:v>0.92336799999999997</c:v>
                </c:pt>
                <c:pt idx="4">
                  <c:v>0.92209200000000002</c:v>
                </c:pt>
                <c:pt idx="5">
                  <c:v>0.90759000000000001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('GWm02'!$F$32,'GWm02'!$F$36,'GWm02'!$F$40,'GWm02'!$F$44,'GWm02'!$F$48,'GWm02'!$F$52)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('GWm02'!$G$32,'GWm02'!$G$36,'GWm02'!$G$40,'GWm02'!$G$44,'GWm02'!$G$48,'GWm02'!$G$52)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77056"/>
        <c:axId val="175370176"/>
      </c:barChart>
      <c:catAx>
        <c:axId val="1752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370176"/>
        <c:crosses val="autoZero"/>
        <c:auto val="1"/>
        <c:lblAlgn val="ctr"/>
        <c:lblOffset val="100"/>
        <c:noMultiLvlLbl val="0"/>
      </c:catAx>
      <c:valAx>
        <c:axId val="1753701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527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('GWm02'!$L$6,'GWm02'!$L$10,'GWm02'!$L$14,'GWm02'!$L$18,'GWm02'!$L$22,'GWm02'!$L$26)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('GWm02'!$M$6,'GWm02'!$M$10,'GWm02'!$M$14,'GWm02'!$M$18,'GWm02'!$M$22,'GWm02'!$M$26)</c:f>
              <c:numCache>
                <c:formatCode>General</c:formatCode>
                <c:ptCount val="6"/>
                <c:pt idx="0">
                  <c:v>0.58709849620644228</c:v>
                </c:pt>
                <c:pt idx="1">
                  <c:v>0.64042410612875389</c:v>
                </c:pt>
                <c:pt idx="2">
                  <c:v>0.70914542728635688</c:v>
                </c:pt>
                <c:pt idx="3">
                  <c:v>0.74825655354141107</c:v>
                </c:pt>
                <c:pt idx="4">
                  <c:v>0.80056562627777028</c:v>
                </c:pt>
                <c:pt idx="5">
                  <c:v>0.86025737131434288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('GWm02'!$N$6,'GWm02'!$N$10,'GWm02'!$N$14,'GWm02'!$N$18,'GWm02'!$N$22,'GWm02'!$N$26)</c:f>
              <c:numCache>
                <c:formatCode>General</c:formatCode>
                <c:ptCount val="6"/>
                <c:pt idx="0">
                  <c:v>0.54194493662259779</c:v>
                </c:pt>
                <c:pt idx="1">
                  <c:v>0.57315660351642361</c:v>
                </c:pt>
                <c:pt idx="2">
                  <c:v>0.58753009858707017</c:v>
                </c:pt>
                <c:pt idx="3">
                  <c:v>0.59373722229794201</c:v>
                </c:pt>
                <c:pt idx="4">
                  <c:v>0.5964290581981736</c:v>
                </c:pt>
                <c:pt idx="5">
                  <c:v>0.59685498160010908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('GWm02'!$O$6,'GWm02'!$O$10,'GWm02'!$O$14,'GWm02'!$O$18,'GWm02'!$O$22,'GWm02'!$O$26)</c:f>
              <c:numCache>
                <c:formatCode>General</c:formatCode>
                <c:ptCount val="6"/>
                <c:pt idx="0">
                  <c:v>0.73572304756712559</c:v>
                </c:pt>
                <c:pt idx="1">
                  <c:v>0.85563468265867071</c:v>
                </c:pt>
                <c:pt idx="2">
                  <c:v>0.91097633001680989</c:v>
                </c:pt>
                <c:pt idx="3">
                  <c:v>0.9470492026713917</c:v>
                </c:pt>
                <c:pt idx="4">
                  <c:v>0.97288855572213906</c:v>
                </c:pt>
                <c:pt idx="5">
                  <c:v>0.98146381354777168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77568"/>
        <c:axId val="175373056"/>
      </c:barChart>
      <c:catAx>
        <c:axId val="17527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373056"/>
        <c:crosses val="autoZero"/>
        <c:auto val="1"/>
        <c:lblAlgn val="ctr"/>
        <c:lblOffset val="100"/>
        <c:noMultiLvlLbl val="0"/>
      </c:catAx>
      <c:valAx>
        <c:axId val="1753730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527756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('GWm02'!$D$33,'GWm02'!$D$37,'GWm02'!$D$41,'GWm02'!$D$45,'GWm02'!$D$49,'GWm02'!$D$53)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('GWm02'!$E$33,'GWm02'!$E$37,'GWm02'!$E$41,'GWm02'!$E$45,'GWm02'!$E$49,'GWm02'!$E$53)</c:f>
              <c:numCache>
                <c:formatCode>General</c:formatCode>
                <c:ptCount val="6"/>
                <c:pt idx="0">
                  <c:v>0.91203900000000004</c:v>
                </c:pt>
                <c:pt idx="1">
                  <c:v>0.88895299999999999</c:v>
                </c:pt>
                <c:pt idx="2">
                  <c:v>0.84347499999999997</c:v>
                </c:pt>
                <c:pt idx="3">
                  <c:v>0.81395700000000004</c:v>
                </c:pt>
                <c:pt idx="4">
                  <c:v>0.77108900000000002</c:v>
                </c:pt>
                <c:pt idx="5">
                  <c:v>0.76375400000000004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('GWm02'!$F$33,'GWm02'!$F$37,'GWm02'!$F$41,'GWm02'!$F$45,'GWm02'!$F$49,'GWm02'!$F$53)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('GWm02'!$G$33,'GWm02'!$G$37,'GWm02'!$G$41,'GWm02'!$G$45,'GWm02'!$G$49,'GWm02'!$G$53)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79616"/>
        <c:axId val="176292992"/>
      </c:barChart>
      <c:catAx>
        <c:axId val="1752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6292992"/>
        <c:crosses val="autoZero"/>
        <c:auto val="1"/>
        <c:lblAlgn val="ctr"/>
        <c:lblOffset val="100"/>
        <c:noMultiLvlLbl val="0"/>
      </c:catAx>
      <c:valAx>
        <c:axId val="1762929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527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('GWm02'!$L$7,'GWm02'!$L$11,'GWm02'!$L$15,'GWm02'!$L$19,'GWm02'!$L$23,'GWm02'!$L$27)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('GWm02'!$M$7,'GWm02'!$M$11,'GWm02'!$M$15,'GWm02'!$M$19,'GWm02'!$M$23,'GWm02'!$M$27)</c:f>
              <c:numCache>
                <c:formatCode>General</c:formatCode>
                <c:ptCount val="6"/>
                <c:pt idx="0">
                  <c:v>0.57513856708009636</c:v>
                </c:pt>
                <c:pt idx="1">
                  <c:v>0.6179353505065649</c:v>
                </c:pt>
                <c:pt idx="2">
                  <c:v>0.65767684339648358</c:v>
                </c:pt>
                <c:pt idx="3">
                  <c:v>0.69926400436145575</c:v>
                </c:pt>
                <c:pt idx="4">
                  <c:v>0.75249307164599522</c:v>
                </c:pt>
                <c:pt idx="5">
                  <c:v>0.79836786152378358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('GWm02'!$N$7,'GWm02'!$N$11,'GWm02'!$N$15,'GWm02'!$N$19,'GWm02'!$N$23,'GWm02'!$N$27)</c:f>
              <c:numCache>
                <c:formatCode>General</c:formatCode>
                <c:ptCount val="6"/>
                <c:pt idx="0">
                  <c:v>0.53937974194720828</c:v>
                </c:pt>
                <c:pt idx="1">
                  <c:v>0.56850551996728915</c:v>
                </c:pt>
                <c:pt idx="2">
                  <c:v>0.58302098950524739</c:v>
                </c:pt>
                <c:pt idx="3">
                  <c:v>0.59148834673572304</c:v>
                </c:pt>
                <c:pt idx="4">
                  <c:v>0.59647449002771347</c:v>
                </c:pt>
                <c:pt idx="5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('GWm02'!$O$7,'GWm02'!$O$11,'GWm02'!$O$15,'GWm02'!$O$19,'GWm02'!$O$23,'GWm02'!$O$27)</c:f>
              <c:numCache>
                <c:formatCode>General</c:formatCode>
                <c:ptCount val="6"/>
                <c:pt idx="0">
                  <c:v>0.67951819544773073</c:v>
                </c:pt>
                <c:pt idx="1">
                  <c:v>0.77903093907591658</c:v>
                </c:pt>
                <c:pt idx="2">
                  <c:v>0.85008064149743312</c:v>
                </c:pt>
                <c:pt idx="3">
                  <c:v>0.9027304529553406</c:v>
                </c:pt>
                <c:pt idx="4">
                  <c:v>0.9518309027304529</c:v>
                </c:pt>
                <c:pt idx="5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78592"/>
        <c:axId val="176295872"/>
      </c:barChart>
      <c:catAx>
        <c:axId val="1752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6295872"/>
        <c:crosses val="autoZero"/>
        <c:auto val="1"/>
        <c:lblAlgn val="ctr"/>
        <c:lblOffset val="100"/>
        <c:noMultiLvlLbl val="0"/>
      </c:catAx>
      <c:valAx>
        <c:axId val="1762958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527859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0.98273500000000003</c:v>
                </c:pt>
                <c:pt idx="2">
                  <c:v>0.92209200000000002</c:v>
                </c:pt>
                <c:pt idx="3">
                  <c:v>0.77108900000000002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59584"/>
        <c:axId val="176298752"/>
      </c:barChart>
      <c:catAx>
        <c:axId val="17625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6298752"/>
        <c:crosses val="autoZero"/>
        <c:auto val="1"/>
        <c:lblAlgn val="ctr"/>
        <c:lblOffset val="100"/>
        <c:noMultiLvlLbl val="0"/>
      </c:catAx>
      <c:valAx>
        <c:axId val="1762987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625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'GWm02'!$M$20:$M$23</c:f>
              <c:numCache>
                <c:formatCode>General</c:formatCode>
                <c:ptCount val="4"/>
                <c:pt idx="0">
                  <c:v>0.94864992817030169</c:v>
                </c:pt>
                <c:pt idx="1">
                  <c:v>0.8251230396824486</c:v>
                </c:pt>
                <c:pt idx="2">
                  <c:v>0.80056562627777028</c:v>
                </c:pt>
                <c:pt idx="3">
                  <c:v>0.75249307164599522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'GWm02'!$N$20:$N$23</c:f>
              <c:numCache>
                <c:formatCode>General</c:formatCode>
                <c:ptCount val="4"/>
                <c:pt idx="0">
                  <c:v>0.85890361760480605</c:v>
                </c:pt>
                <c:pt idx="1">
                  <c:v>0.60269941606341848</c:v>
                </c:pt>
                <c:pt idx="2">
                  <c:v>0.5964290581981736</c:v>
                </c:pt>
                <c:pt idx="3">
                  <c:v>0.59647449002771347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'GWm02'!$O$20:$O$23</c:f>
              <c:numCache>
                <c:formatCode>General</c:formatCode>
                <c:ptCount val="4"/>
                <c:pt idx="0">
                  <c:v>0.98561773540551123</c:v>
                </c:pt>
                <c:pt idx="1">
                  <c:v>0.90274989388185889</c:v>
                </c:pt>
                <c:pt idx="2">
                  <c:v>0.97288855572213906</c:v>
                </c:pt>
                <c:pt idx="3">
                  <c:v>0.9518309027304529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60608"/>
        <c:axId val="175989888"/>
      </c:barChart>
      <c:catAx>
        <c:axId val="1762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989888"/>
        <c:crosses val="autoZero"/>
        <c:auto val="1"/>
        <c:lblAlgn val="ctr"/>
        <c:lblOffset val="100"/>
        <c:noMultiLvlLbl val="0"/>
      </c:catAx>
      <c:valAx>
        <c:axId val="1759898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626060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0.99256299999999997</c:v>
                </c:pt>
                <c:pt idx="2">
                  <c:v>0.90759000000000001</c:v>
                </c:pt>
                <c:pt idx="3">
                  <c:v>0.76375400000000004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53536"/>
        <c:axId val="175991616"/>
      </c:barChart>
      <c:catAx>
        <c:axId val="1707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991616"/>
        <c:crosses val="autoZero"/>
        <c:auto val="1"/>
        <c:lblAlgn val="ctr"/>
        <c:lblOffset val="100"/>
        <c:noMultiLvlLbl val="0"/>
      </c:catAx>
      <c:valAx>
        <c:axId val="1759916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075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'GWm05'!$M$4:$M$7</c:f>
              <c:numCache>
                <c:formatCode>General</c:formatCode>
                <c:ptCount val="4"/>
                <c:pt idx="0">
                  <c:v>0.86687700742951679</c:v>
                </c:pt>
                <c:pt idx="1">
                  <c:v>0.62619999657754988</c:v>
                </c:pt>
                <c:pt idx="2">
                  <c:v>0.58707010131297988</c:v>
                </c:pt>
                <c:pt idx="3">
                  <c:v>0.57547930580164464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'GWm05'!$N$4:$N$7</c:f>
              <c:numCache>
                <c:formatCode>General</c:formatCode>
                <c:ptCount val="4"/>
                <c:pt idx="0">
                  <c:v>0.78079924082665531</c:v>
                </c:pt>
                <c:pt idx="1">
                  <c:v>0.5494669533919333</c:v>
                </c:pt>
                <c:pt idx="2">
                  <c:v>0.54194493662259779</c:v>
                </c:pt>
                <c:pt idx="3">
                  <c:v>0.53937974194720828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'GWm05'!$O$4:$O$7</c:f>
              <c:numCache>
                <c:formatCode>General</c:formatCode>
                <c:ptCount val="4"/>
                <c:pt idx="0">
                  <c:v>0.96411770431171517</c:v>
                </c:pt>
                <c:pt idx="1">
                  <c:v>0.78490471328424016</c:v>
                </c:pt>
                <c:pt idx="2">
                  <c:v>0.73572304756712559</c:v>
                </c:pt>
                <c:pt idx="3">
                  <c:v>0.67951819544773073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535936"/>
        <c:axId val="98682560"/>
      </c:barChart>
      <c:catAx>
        <c:axId val="985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682560"/>
        <c:crosses val="autoZero"/>
        <c:auto val="1"/>
        <c:lblAlgn val="ctr"/>
        <c:lblOffset val="100"/>
        <c:noMultiLvlLbl val="0"/>
      </c:catAx>
      <c:valAx>
        <c:axId val="986825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53593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'GWm02'!$M$24:$M$27</c:f>
              <c:numCache>
                <c:formatCode>General</c:formatCode>
                <c:ptCount val="4"/>
                <c:pt idx="0">
                  <c:v>0.94730434214181813</c:v>
                </c:pt>
                <c:pt idx="1">
                  <c:v>0.85851626249856339</c:v>
                </c:pt>
                <c:pt idx="2">
                  <c:v>0.86025737131434288</c:v>
                </c:pt>
                <c:pt idx="3">
                  <c:v>0.79836786152378358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'GWm02'!$N$24:$N$27</c:f>
              <c:numCache>
                <c:formatCode>General</c:formatCode>
                <c:ptCount val="4"/>
                <c:pt idx="0">
                  <c:v>0.85904789920086289</c:v>
                </c:pt>
                <c:pt idx="1">
                  <c:v>0.60410297666934842</c:v>
                </c:pt>
                <c:pt idx="2">
                  <c:v>0.59685498160010908</c:v>
                </c:pt>
                <c:pt idx="3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'GWm02'!$O$24:$O$27</c:f>
              <c:numCache>
                <c:formatCode>General</c:formatCode>
                <c:ptCount val="4"/>
                <c:pt idx="0">
                  <c:v>0.98269353336274934</c:v>
                </c:pt>
                <c:pt idx="1">
                  <c:v>0.90310309159866675</c:v>
                </c:pt>
                <c:pt idx="2">
                  <c:v>0.98146381354777168</c:v>
                </c:pt>
                <c:pt idx="3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62656"/>
        <c:axId val="175993920"/>
      </c:barChart>
      <c:catAx>
        <c:axId val="17626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993920"/>
        <c:crosses val="autoZero"/>
        <c:auto val="1"/>
        <c:lblAlgn val="ctr"/>
        <c:lblOffset val="100"/>
        <c:noMultiLvlLbl val="0"/>
      </c:catAx>
      <c:valAx>
        <c:axId val="1759939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626265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0.98030700000000004</c:v>
                </c:pt>
                <c:pt idx="2">
                  <c:v>0.92195700000000003</c:v>
                </c:pt>
                <c:pt idx="3">
                  <c:v>0.81304799999999999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56000"/>
        <c:axId val="175995648"/>
      </c:barChart>
      <c:catAx>
        <c:axId val="1794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995648"/>
        <c:crosses val="autoZero"/>
        <c:auto val="1"/>
        <c:lblAlgn val="ctr"/>
        <c:lblOffset val="100"/>
        <c:noMultiLvlLbl val="0"/>
      </c:catAx>
      <c:valAx>
        <c:axId val="1759956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945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'GWm08'!$M$16:$M$19</c:f>
              <c:numCache>
                <c:formatCode>General</c:formatCode>
                <c:ptCount val="4"/>
                <c:pt idx="0">
                  <c:v>0.95879264235861983</c:v>
                </c:pt>
                <c:pt idx="1">
                  <c:v>0.77474047055994222</c:v>
                </c:pt>
                <c:pt idx="2">
                  <c:v>0.75771205306437694</c:v>
                </c:pt>
                <c:pt idx="3">
                  <c:v>0.70221707328154115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'GWm08'!$N$16:$N$19</c:f>
              <c:numCache>
                <c:formatCode>General</c:formatCode>
                <c:ptCount val="4"/>
                <c:pt idx="0">
                  <c:v>0.85246396190724671</c:v>
                </c:pt>
                <c:pt idx="1">
                  <c:v>0.59694920494952564</c:v>
                </c:pt>
                <c:pt idx="2">
                  <c:v>0.59373722229794201</c:v>
                </c:pt>
                <c:pt idx="3">
                  <c:v>0.59148834673572304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'GWm08'!$O$16:$O$19</c:f>
              <c:numCache>
                <c:formatCode>General</c:formatCode>
                <c:ptCount val="4"/>
                <c:pt idx="0">
                  <c:v>0.98831615680647056</c:v>
                </c:pt>
                <c:pt idx="1">
                  <c:v>0.88881317888492528</c:v>
                </c:pt>
                <c:pt idx="2">
                  <c:v>0.9470492026713917</c:v>
                </c:pt>
                <c:pt idx="3">
                  <c:v>0.9027304529553406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85248"/>
        <c:axId val="49276032"/>
      </c:barChart>
      <c:catAx>
        <c:axId val="1720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9276032"/>
        <c:crosses val="autoZero"/>
        <c:auto val="1"/>
        <c:lblAlgn val="ctr"/>
        <c:lblOffset val="100"/>
        <c:noMultiLvlLbl val="0"/>
      </c:catAx>
      <c:valAx>
        <c:axId val="492760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208524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'GWm08'!$E$30:$E$33</c:f>
              <c:numCache>
                <c:formatCode>General</c:formatCode>
                <c:ptCount val="4"/>
                <c:pt idx="0">
                  <c:v>0.99995000000000001</c:v>
                </c:pt>
                <c:pt idx="1">
                  <c:v>0.97554700000000005</c:v>
                </c:pt>
                <c:pt idx="2">
                  <c:v>0.96787999999999996</c:v>
                </c:pt>
                <c:pt idx="3">
                  <c:v>0.91117300000000001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86784"/>
        <c:axId val="49278336"/>
      </c:barChart>
      <c:catAx>
        <c:axId val="1720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9278336"/>
        <c:crosses val="autoZero"/>
        <c:auto val="1"/>
        <c:lblAlgn val="ctr"/>
        <c:lblOffset val="100"/>
        <c:noMultiLvlLbl val="0"/>
      </c:catAx>
      <c:valAx>
        <c:axId val="49278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208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'GWm08'!$M$4:$M$7</c:f>
              <c:numCache>
                <c:formatCode>General</c:formatCode>
                <c:ptCount val="4"/>
                <c:pt idx="0">
                  <c:v>0.88961976446160329</c:v>
                </c:pt>
                <c:pt idx="1">
                  <c:v>0.63879461306349217</c:v>
                </c:pt>
                <c:pt idx="2">
                  <c:v>0.59106810231248019</c:v>
                </c:pt>
                <c:pt idx="3">
                  <c:v>0.57648448503021221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'GWm08'!$N$4:$N$7</c:f>
              <c:numCache>
                <c:formatCode>General</c:formatCode>
                <c:ptCount val="4"/>
                <c:pt idx="0">
                  <c:v>0.78079924082665531</c:v>
                </c:pt>
                <c:pt idx="1">
                  <c:v>0.5494669533919333</c:v>
                </c:pt>
                <c:pt idx="2">
                  <c:v>0.54194493662259779</c:v>
                </c:pt>
                <c:pt idx="3">
                  <c:v>0.53937974194720828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'GWm08'!$O$4:$O$7</c:f>
              <c:numCache>
                <c:formatCode>General</c:formatCode>
                <c:ptCount val="4"/>
                <c:pt idx="0">
                  <c:v>0.96411770431171517</c:v>
                </c:pt>
                <c:pt idx="1">
                  <c:v>0.78490471328424016</c:v>
                </c:pt>
                <c:pt idx="2">
                  <c:v>0.73572304756712559</c:v>
                </c:pt>
                <c:pt idx="3">
                  <c:v>0.67951819544773073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88832"/>
        <c:axId val="49280640"/>
      </c:barChart>
      <c:catAx>
        <c:axId val="17208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9280640"/>
        <c:crosses val="autoZero"/>
        <c:auto val="1"/>
        <c:lblAlgn val="ctr"/>
        <c:lblOffset val="100"/>
        <c:noMultiLvlLbl val="0"/>
      </c:catAx>
      <c:valAx>
        <c:axId val="492806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20888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0.98264700000000005</c:v>
                </c:pt>
                <c:pt idx="2">
                  <c:v>0.95939700000000006</c:v>
                </c:pt>
                <c:pt idx="3">
                  <c:v>0.88634900000000005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08640"/>
        <c:axId val="179519488"/>
      </c:barChart>
      <c:catAx>
        <c:axId val="1722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9519488"/>
        <c:crosses val="autoZero"/>
        <c:auto val="1"/>
        <c:lblAlgn val="ctr"/>
        <c:lblOffset val="100"/>
        <c:noMultiLvlLbl val="0"/>
      </c:catAx>
      <c:valAx>
        <c:axId val="1795194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220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'GWm08'!$M$8:$M$11</c:f>
              <c:numCache>
                <c:formatCode>General</c:formatCode>
                <c:ptCount val="4"/>
                <c:pt idx="0">
                  <c:v>0.92660110922540995</c:v>
                </c:pt>
                <c:pt idx="1">
                  <c:v>0.69257080858839648</c:v>
                </c:pt>
                <c:pt idx="2">
                  <c:v>0.65269637908318578</c:v>
                </c:pt>
                <c:pt idx="3">
                  <c:v>0.62533505974285586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'GWm08'!$N$8:$N$11</c:f>
              <c:numCache>
                <c:formatCode>General</c:formatCode>
                <c:ptCount val="4"/>
                <c:pt idx="0">
                  <c:v>0.81595465655425536</c:v>
                </c:pt>
                <c:pt idx="1">
                  <c:v>0.57179648241206027</c:v>
                </c:pt>
                <c:pt idx="2">
                  <c:v>0.57315660351642361</c:v>
                </c:pt>
                <c:pt idx="3">
                  <c:v>0.56850551996728915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'GWm08'!$O$8:$O$11</c:f>
              <c:numCache>
                <c:formatCode>General</c:formatCode>
                <c:ptCount val="4"/>
                <c:pt idx="0">
                  <c:v>0.97680858147447402</c:v>
                </c:pt>
                <c:pt idx="1">
                  <c:v>0.83085883965280949</c:v>
                </c:pt>
                <c:pt idx="2">
                  <c:v>0.85563468265867071</c:v>
                </c:pt>
                <c:pt idx="3">
                  <c:v>0.77903093907591658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09664"/>
        <c:axId val="179521792"/>
      </c:barChart>
      <c:catAx>
        <c:axId val="1722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9521792"/>
        <c:crosses val="autoZero"/>
        <c:auto val="1"/>
        <c:lblAlgn val="ctr"/>
        <c:lblOffset val="100"/>
        <c:noMultiLvlLbl val="0"/>
      </c:catAx>
      <c:valAx>
        <c:axId val="1795217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22096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0.97747099999999998</c:v>
                </c:pt>
                <c:pt idx="2">
                  <c:v>0.93494999999999995</c:v>
                </c:pt>
                <c:pt idx="3">
                  <c:v>0.83974400000000005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10688"/>
        <c:axId val="179524096"/>
      </c:barChart>
      <c:catAx>
        <c:axId val="1722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9524096"/>
        <c:crosses val="autoZero"/>
        <c:auto val="1"/>
        <c:lblAlgn val="ctr"/>
        <c:lblOffset val="100"/>
        <c:noMultiLvlLbl val="0"/>
      </c:catAx>
      <c:valAx>
        <c:axId val="1795240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221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'GWm08'!$M$12:$M$15</c:f>
              <c:numCache>
                <c:formatCode>General</c:formatCode>
                <c:ptCount val="4"/>
                <c:pt idx="0">
                  <c:v>0.95474630752329415</c:v>
                </c:pt>
                <c:pt idx="1">
                  <c:v>0.73840332868475789</c:v>
                </c:pt>
                <c:pt idx="2">
                  <c:v>0.71912339284903004</c:v>
                </c:pt>
                <c:pt idx="3">
                  <c:v>0.66241879060469766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'GWm08'!$N$12:$N$15</c:f>
              <c:numCache>
                <c:formatCode>General</c:formatCode>
                <c:ptCount val="4"/>
                <c:pt idx="0">
                  <c:v>0.84330878463604186</c:v>
                </c:pt>
                <c:pt idx="1">
                  <c:v>0.59129306600214893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'GWm08'!$O$12:$O$15</c:f>
              <c:numCache>
                <c:formatCode>General</c:formatCode>
                <c:ptCount val="4"/>
                <c:pt idx="0">
                  <c:v>0.99047076534971723</c:v>
                </c:pt>
                <c:pt idx="1">
                  <c:v>0.87021901648339084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11712"/>
        <c:axId val="179526400"/>
      </c:barChart>
      <c:catAx>
        <c:axId val="17221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9526400"/>
        <c:crosses val="autoZero"/>
        <c:auto val="1"/>
        <c:lblAlgn val="ctr"/>
        <c:lblOffset val="100"/>
        <c:noMultiLvlLbl val="0"/>
      </c:catAx>
      <c:valAx>
        <c:axId val="1795264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221171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('GWm08'!$D$30,'GWm08'!$D$34,'GWm08'!$D$38,'GWm08'!$D$42,'GWm08'!$D$46,'GWm08'!$D$50)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('GWm08'!$E$30,'GWm08'!$E$34,'GWm08'!$E$38,'GWm08'!$E$42,'GWm08'!$E$46,'GWm08'!$E$50)</c:f>
              <c:numCache>
                <c:formatCode>General</c:formatCode>
                <c:ptCount val="6"/>
                <c:pt idx="0">
                  <c:v>0.99995000000000001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('GWm08'!$F$30,'GWm08'!$F$34,'GWm08'!$F$38,'GWm08'!$F$42,'GWm08'!$F$46,'GWm08'!$F$50)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'GWm08'!$G$3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('GWm08'!$G$30,'GWm08'!$G$34,'GWm08'!$G$38,'GWm08'!$G$42,'GWm08'!$G$46,'GWm08'!$G$50)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28544"/>
        <c:axId val="180126272"/>
      </c:barChart>
      <c:catAx>
        <c:axId val="18122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0126272"/>
        <c:crosses val="autoZero"/>
        <c:auto val="1"/>
        <c:lblAlgn val="ctr"/>
        <c:lblOffset val="100"/>
        <c:noMultiLvlLbl val="0"/>
      </c:catAx>
      <c:valAx>
        <c:axId val="1801262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122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0.97920399999999996</c:v>
                </c:pt>
                <c:pt idx="2">
                  <c:v>0.96291899999999997</c:v>
                </c:pt>
                <c:pt idx="3">
                  <c:v>0.89058599999999999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536960"/>
        <c:axId val="98684864"/>
      </c:barChart>
      <c:catAx>
        <c:axId val="9853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684864"/>
        <c:crosses val="autoZero"/>
        <c:auto val="1"/>
        <c:lblAlgn val="ctr"/>
        <c:lblOffset val="100"/>
        <c:noMultiLvlLbl val="0"/>
      </c:catAx>
      <c:valAx>
        <c:axId val="986848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53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('GWm08'!$L$4,'GWm08'!$L$8,'GWm08'!$L$12,'GWm08'!$L$16,'GWm08'!$L$20,'GWm08'!$L$24)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('GWm08'!$M$4,'GWm08'!$M$8,'GWm08'!$M$12,'GWm08'!$M$16,'GWm08'!$M$20,'GWm08'!$M$24)</c:f>
              <c:numCache>
                <c:formatCode>General</c:formatCode>
                <c:ptCount val="6"/>
                <c:pt idx="0">
                  <c:v>0.88961976446160329</c:v>
                </c:pt>
                <c:pt idx="1">
                  <c:v>0.92660110922540995</c:v>
                </c:pt>
                <c:pt idx="2">
                  <c:v>0.95474630752329415</c:v>
                </c:pt>
                <c:pt idx="3">
                  <c:v>0.95879264235861983</c:v>
                </c:pt>
                <c:pt idx="4">
                  <c:v>0.95814287579992152</c:v>
                </c:pt>
                <c:pt idx="5">
                  <c:v>0.95730581294634831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('GWm08'!$N$4,'GWm08'!$N$8,'GWm08'!$N$12,'GWm08'!$N$16,'GWm08'!$N$20,'GWm08'!$N$24)</c:f>
              <c:numCache>
                <c:formatCode>General</c:formatCode>
                <c:ptCount val="6"/>
                <c:pt idx="0">
                  <c:v>0.78079924082665531</c:v>
                </c:pt>
                <c:pt idx="1">
                  <c:v>0.81595465655425536</c:v>
                </c:pt>
                <c:pt idx="2">
                  <c:v>0.84330878463604186</c:v>
                </c:pt>
                <c:pt idx="3">
                  <c:v>0.85246396190724671</c:v>
                </c:pt>
                <c:pt idx="4">
                  <c:v>0.85890361760480605</c:v>
                </c:pt>
                <c:pt idx="5">
                  <c:v>0.85904789920086289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('GWm08'!$O$4,'GWm08'!$O$8,'GWm08'!$O$12,'GWm08'!$O$16,'GWm08'!$O$20,'GWm08'!$O$24)</c:f>
              <c:numCache>
                <c:formatCode>General</c:formatCode>
                <c:ptCount val="6"/>
                <c:pt idx="0">
                  <c:v>0.96411770431171517</c:v>
                </c:pt>
                <c:pt idx="1">
                  <c:v>0.97680858147447402</c:v>
                </c:pt>
                <c:pt idx="2">
                  <c:v>0.99047076534971723</c:v>
                </c:pt>
                <c:pt idx="3">
                  <c:v>0.98831615680647056</c:v>
                </c:pt>
                <c:pt idx="4">
                  <c:v>0.98561773540551123</c:v>
                </c:pt>
                <c:pt idx="5">
                  <c:v>0.98269353336274934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29056"/>
        <c:axId val="180129152"/>
      </c:barChart>
      <c:catAx>
        <c:axId val="1812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0129152"/>
        <c:crosses val="autoZero"/>
        <c:auto val="1"/>
        <c:lblAlgn val="ctr"/>
        <c:lblOffset val="100"/>
        <c:noMultiLvlLbl val="0"/>
      </c:catAx>
      <c:valAx>
        <c:axId val="1801291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122905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('GWm08'!$D$31,'GWm08'!$D$35,'GWm08'!$D$39,'GWm08'!$D$43,'GWm08'!$D$47,'GWm08'!$D$51)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('GWm08'!$E$31,'GWm08'!$E$35,'GWm08'!$E$39,'GWm08'!$E$43,'GWm08'!$E$47,'GWm08'!$E$51)</c:f>
              <c:numCache>
                <c:formatCode>General</c:formatCode>
                <c:ptCount val="6"/>
                <c:pt idx="0">
                  <c:v>0.97554700000000005</c:v>
                </c:pt>
                <c:pt idx="1">
                  <c:v>0.98264700000000005</c:v>
                </c:pt>
                <c:pt idx="2">
                  <c:v>0.97747099999999998</c:v>
                </c:pt>
                <c:pt idx="3">
                  <c:v>0.98030700000000004</c:v>
                </c:pt>
                <c:pt idx="4">
                  <c:v>0.98503300000000005</c:v>
                </c:pt>
                <c:pt idx="5">
                  <c:v>0.99330499999999999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('GWm08'!$F$31,'GWm08'!$F$35,'GWm08'!$F$39,'GWm08'!$F$43,'GWm08'!$F$47,'GWm08'!$F$51)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('GWm08'!$G$31,'GWm08'!$G$35,'GWm08'!$G$39,'GWm08'!$G$43,'GWm08'!$G$47,'GWm08'!$G$51)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30080"/>
        <c:axId val="180130880"/>
      </c:barChart>
      <c:catAx>
        <c:axId val="1812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0130880"/>
        <c:crosses val="autoZero"/>
        <c:auto val="1"/>
        <c:lblAlgn val="ctr"/>
        <c:lblOffset val="100"/>
        <c:noMultiLvlLbl val="0"/>
      </c:catAx>
      <c:valAx>
        <c:axId val="1801308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123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('GWm08'!$L$5,'GWm08'!$L$9,'GWm08'!$L$13,'GWm08'!$L$17,'GWm08'!$L$21,'GWm08'!$L$25)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('GWm08'!$M$5,'GWm08'!$M$9,'GWm08'!$M$13,'GWm08'!$M$17,'GWm08'!$M$21,'GWm08'!$M$25)</c:f>
              <c:numCache>
                <c:formatCode>General</c:formatCode>
                <c:ptCount val="6"/>
                <c:pt idx="0">
                  <c:v>0.63879461306349217</c:v>
                </c:pt>
                <c:pt idx="1">
                  <c:v>0.69257080858839648</c:v>
                </c:pt>
                <c:pt idx="2">
                  <c:v>0.73840332868475789</c:v>
                </c:pt>
                <c:pt idx="3">
                  <c:v>0.77474047055994222</c:v>
                </c:pt>
                <c:pt idx="4">
                  <c:v>0.83935434281322052</c:v>
                </c:pt>
                <c:pt idx="5">
                  <c:v>0.86947477301459608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('GWm08'!$N$5,'GWm08'!$N$9,'GWm08'!$N$13,'GWm08'!$N$17,'GWm08'!$N$21,'GWm08'!$N$25)</c:f>
              <c:numCache>
                <c:formatCode>General</c:formatCode>
                <c:ptCount val="6"/>
                <c:pt idx="0">
                  <c:v>0.5494669533919333</c:v>
                </c:pt>
                <c:pt idx="1">
                  <c:v>0.57179648241206027</c:v>
                </c:pt>
                <c:pt idx="2">
                  <c:v>0.59129306600214893</c:v>
                </c:pt>
                <c:pt idx="3">
                  <c:v>0.59694920494952564</c:v>
                </c:pt>
                <c:pt idx="4">
                  <c:v>0.60269941606341848</c:v>
                </c:pt>
                <c:pt idx="5">
                  <c:v>0.60410297666934842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('GWm08'!$O$5,'GWm08'!$O$9,'GWm08'!$O$13,'GWm08'!$O$17,'GWm08'!$O$21,'GWm08'!$O$25)</c:f>
              <c:numCache>
                <c:formatCode>General</c:formatCode>
                <c:ptCount val="6"/>
                <c:pt idx="0">
                  <c:v>0.78490471328424016</c:v>
                </c:pt>
                <c:pt idx="1">
                  <c:v>0.83085883965280949</c:v>
                </c:pt>
                <c:pt idx="2">
                  <c:v>0.87021901648339084</c:v>
                </c:pt>
                <c:pt idx="3">
                  <c:v>0.88881317888492528</c:v>
                </c:pt>
                <c:pt idx="4">
                  <c:v>0.90274989388185889</c:v>
                </c:pt>
                <c:pt idx="5">
                  <c:v>0.90310309159866675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68864"/>
        <c:axId val="181346304"/>
      </c:barChart>
      <c:catAx>
        <c:axId val="1800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346304"/>
        <c:crosses val="autoZero"/>
        <c:auto val="1"/>
        <c:lblAlgn val="ctr"/>
        <c:lblOffset val="100"/>
        <c:noMultiLvlLbl val="0"/>
      </c:catAx>
      <c:valAx>
        <c:axId val="1813463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00688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('GWm08'!$D$32,'GWm08'!$D$36,'GWm08'!$D$40,'GWm08'!$D$44,'GWm08'!$D$48,'GWm08'!$D$52)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('GWm08'!$E$32,'GWm08'!$E$36,'GWm08'!$E$40,'GWm08'!$E$44,'GWm08'!$E$48,'GWm08'!$E$52)</c:f>
              <c:numCache>
                <c:formatCode>General</c:formatCode>
                <c:ptCount val="6"/>
                <c:pt idx="0">
                  <c:v>0.96787999999999996</c:v>
                </c:pt>
                <c:pt idx="1">
                  <c:v>0.95939700000000006</c:v>
                </c:pt>
                <c:pt idx="2">
                  <c:v>0.93494999999999995</c:v>
                </c:pt>
                <c:pt idx="3">
                  <c:v>0.92195700000000003</c:v>
                </c:pt>
                <c:pt idx="4">
                  <c:v>0.91471999999999998</c:v>
                </c:pt>
                <c:pt idx="5">
                  <c:v>0.90654500000000005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('GWm08'!$F$32,'GWm08'!$F$36,'GWm08'!$F$40,'GWm08'!$F$44,'GWm08'!$F$48,'GWm08'!$F$52)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('GWm08'!$G$32,'GWm08'!$G$36,'GWm08'!$G$40,'GWm08'!$G$44,'GWm08'!$G$48,'GWm08'!$G$52)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69888"/>
        <c:axId val="181348032"/>
      </c:barChart>
      <c:catAx>
        <c:axId val="1800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348032"/>
        <c:crosses val="autoZero"/>
        <c:auto val="1"/>
        <c:lblAlgn val="ctr"/>
        <c:lblOffset val="100"/>
        <c:noMultiLvlLbl val="0"/>
      </c:catAx>
      <c:valAx>
        <c:axId val="1813480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006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('GWm08'!$L$6,'GWm08'!$L$10,'GWm08'!$L$14,'GWm08'!$L$18,'GWm08'!$L$22,'GWm08'!$L$26)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('GWm08'!$M$6,'GWm08'!$M$10,'GWm08'!$M$14,'GWm08'!$M$18,'GWm08'!$M$22,'GWm08'!$M$26)</c:f>
              <c:numCache>
                <c:formatCode>General</c:formatCode>
                <c:ptCount val="6"/>
                <c:pt idx="0">
                  <c:v>0.59106810231248019</c:v>
                </c:pt>
                <c:pt idx="1">
                  <c:v>0.65269637908318578</c:v>
                </c:pt>
                <c:pt idx="2">
                  <c:v>0.71912339284903004</c:v>
                </c:pt>
                <c:pt idx="3">
                  <c:v>0.75771205306437694</c:v>
                </c:pt>
                <c:pt idx="4">
                  <c:v>0.80802212530098583</c:v>
                </c:pt>
                <c:pt idx="5">
                  <c:v>0.86456203716323654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('GWm08'!$N$6,'GWm08'!$N$10,'GWm08'!$N$14,'GWm08'!$N$18,'GWm08'!$N$22,'GWm08'!$N$26)</c:f>
              <c:numCache>
                <c:formatCode>General</c:formatCode>
                <c:ptCount val="6"/>
                <c:pt idx="0">
                  <c:v>0.54194493662259779</c:v>
                </c:pt>
                <c:pt idx="1">
                  <c:v>0.57315660351642361</c:v>
                </c:pt>
                <c:pt idx="2">
                  <c:v>0.58753009858707017</c:v>
                </c:pt>
                <c:pt idx="3">
                  <c:v>0.59373722229794201</c:v>
                </c:pt>
                <c:pt idx="4">
                  <c:v>0.5964290581981736</c:v>
                </c:pt>
                <c:pt idx="5">
                  <c:v>0.59685498160010908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('GWm08'!$O$6,'GWm08'!$O$10,'GWm08'!$O$14,'GWm08'!$O$18,'GWm08'!$O$22,'GWm08'!$O$26)</c:f>
              <c:numCache>
                <c:formatCode>General</c:formatCode>
                <c:ptCount val="6"/>
                <c:pt idx="0">
                  <c:v>0.73572304756712559</c:v>
                </c:pt>
                <c:pt idx="1">
                  <c:v>0.85563468265867071</c:v>
                </c:pt>
                <c:pt idx="2">
                  <c:v>0.91097633001680989</c:v>
                </c:pt>
                <c:pt idx="3">
                  <c:v>0.9470492026713917</c:v>
                </c:pt>
                <c:pt idx="4">
                  <c:v>0.97288855572213906</c:v>
                </c:pt>
                <c:pt idx="5">
                  <c:v>0.98146381354777168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70912"/>
        <c:axId val="181350912"/>
      </c:barChart>
      <c:catAx>
        <c:axId val="1800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350912"/>
        <c:crosses val="autoZero"/>
        <c:auto val="1"/>
        <c:lblAlgn val="ctr"/>
        <c:lblOffset val="100"/>
        <c:noMultiLvlLbl val="0"/>
      </c:catAx>
      <c:valAx>
        <c:axId val="1813509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007091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('GWm08'!$D$33,'GWm08'!$D$37,'GWm08'!$D$41,'GWm08'!$D$45,'GWm08'!$D$49,'GWm08'!$D$53)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('GWm08'!$E$33,'GWm08'!$E$37,'GWm08'!$E$41,'GWm08'!$E$45,'GWm08'!$E$49,'GWm08'!$E$53)</c:f>
              <c:numCache>
                <c:formatCode>General</c:formatCode>
                <c:ptCount val="6"/>
                <c:pt idx="0">
                  <c:v>0.91117300000000001</c:v>
                </c:pt>
                <c:pt idx="1">
                  <c:v>0.88634900000000005</c:v>
                </c:pt>
                <c:pt idx="2">
                  <c:v>0.83974400000000005</c:v>
                </c:pt>
                <c:pt idx="3">
                  <c:v>0.81304799999999999</c:v>
                </c:pt>
                <c:pt idx="4">
                  <c:v>0.77111399999999997</c:v>
                </c:pt>
                <c:pt idx="5">
                  <c:v>0.76178400000000002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('GWm08'!$F$33,'GWm08'!$F$37,'GWm08'!$F$41,'GWm08'!$F$45,'GWm08'!$F$49,'GWm08'!$F$53)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('GWm08'!$G$33,'GWm08'!$G$37,'GWm08'!$G$41,'GWm08'!$G$45,'GWm08'!$G$49,'GWm08'!$G$53)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71936"/>
        <c:axId val="181353216"/>
      </c:barChart>
      <c:catAx>
        <c:axId val="1800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353216"/>
        <c:crosses val="autoZero"/>
        <c:auto val="1"/>
        <c:lblAlgn val="ctr"/>
        <c:lblOffset val="100"/>
        <c:noMultiLvlLbl val="0"/>
      </c:catAx>
      <c:valAx>
        <c:axId val="1813532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007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('GWm08'!$L$7,'GWm08'!$L$11,'GWm08'!$L$15,'GWm08'!$L$19,'GWm08'!$L$23,'GWm08'!$L$27)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('GWm08'!$M$7,'GWm08'!$M$11,'GWm08'!$M$15,'GWm08'!$M$19,'GWm08'!$M$23,'GWm08'!$M$27)</c:f>
              <c:numCache>
                <c:formatCode>General</c:formatCode>
                <c:ptCount val="6"/>
                <c:pt idx="0">
                  <c:v>0.57648448503021221</c:v>
                </c:pt>
                <c:pt idx="1">
                  <c:v>0.62533505974285586</c:v>
                </c:pt>
                <c:pt idx="2">
                  <c:v>0.66241879060469766</c:v>
                </c:pt>
                <c:pt idx="3">
                  <c:v>0.70221707328154115</c:v>
                </c:pt>
                <c:pt idx="4">
                  <c:v>0.75209554313752214</c:v>
                </c:pt>
                <c:pt idx="5">
                  <c:v>0.799588841942665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('GWm08'!$N$7,'GWm08'!$N$11,'GWm08'!$N$15,'GWm08'!$N$19,'GWm08'!$N$23,'GWm08'!$N$27)</c:f>
              <c:numCache>
                <c:formatCode>General</c:formatCode>
                <c:ptCount val="6"/>
                <c:pt idx="0">
                  <c:v>0.53937974194720828</c:v>
                </c:pt>
                <c:pt idx="1">
                  <c:v>0.56850551996728915</c:v>
                </c:pt>
                <c:pt idx="2">
                  <c:v>0.58302098950524739</c:v>
                </c:pt>
                <c:pt idx="3">
                  <c:v>0.59148834673572304</c:v>
                </c:pt>
                <c:pt idx="4">
                  <c:v>0.59647449002771347</c:v>
                </c:pt>
                <c:pt idx="5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('GWm08'!$O$7,'GWm08'!$O$11,'GWm08'!$O$15,'GWm08'!$O$19,'GWm08'!$O$23,'GWm08'!$O$27)</c:f>
              <c:numCache>
                <c:formatCode>General</c:formatCode>
                <c:ptCount val="6"/>
                <c:pt idx="0">
                  <c:v>0.67951819544773073</c:v>
                </c:pt>
                <c:pt idx="1">
                  <c:v>0.77903093907591658</c:v>
                </c:pt>
                <c:pt idx="2">
                  <c:v>0.85008064149743312</c:v>
                </c:pt>
                <c:pt idx="3">
                  <c:v>0.9027304529553406</c:v>
                </c:pt>
                <c:pt idx="4">
                  <c:v>0.9518309027304529</c:v>
                </c:pt>
                <c:pt idx="5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30592"/>
        <c:axId val="181683904"/>
      </c:barChart>
      <c:catAx>
        <c:axId val="181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683904"/>
        <c:crosses val="autoZero"/>
        <c:auto val="1"/>
        <c:lblAlgn val="ctr"/>
        <c:lblOffset val="100"/>
        <c:noMultiLvlLbl val="0"/>
      </c:catAx>
      <c:valAx>
        <c:axId val="1816839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123059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0.98503300000000005</c:v>
                </c:pt>
                <c:pt idx="2">
                  <c:v>0.91471999999999998</c:v>
                </c:pt>
                <c:pt idx="3">
                  <c:v>0.77111399999999997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11072"/>
        <c:axId val="181686784"/>
      </c:barChart>
      <c:catAx>
        <c:axId val="1854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686784"/>
        <c:crosses val="autoZero"/>
        <c:auto val="1"/>
        <c:lblAlgn val="ctr"/>
        <c:lblOffset val="100"/>
        <c:noMultiLvlLbl val="0"/>
      </c:catAx>
      <c:valAx>
        <c:axId val="1816867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541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'GWm08'!$M$20:$M$23</c:f>
              <c:numCache>
                <c:formatCode>General</c:formatCode>
                <c:ptCount val="4"/>
                <c:pt idx="0">
                  <c:v>0.95814287579992152</c:v>
                </c:pt>
                <c:pt idx="1">
                  <c:v>0.83935434281322052</c:v>
                </c:pt>
                <c:pt idx="2">
                  <c:v>0.80802212530098583</c:v>
                </c:pt>
                <c:pt idx="3">
                  <c:v>0.75209554313752214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'GWm08'!$N$20:$N$23</c:f>
              <c:numCache>
                <c:formatCode>General</c:formatCode>
                <c:ptCount val="4"/>
                <c:pt idx="0">
                  <c:v>0.85890361760480605</c:v>
                </c:pt>
                <c:pt idx="1">
                  <c:v>0.60269941606341848</c:v>
                </c:pt>
                <c:pt idx="2">
                  <c:v>0.5964290581981736</c:v>
                </c:pt>
                <c:pt idx="3">
                  <c:v>0.59647449002771347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'GWm08'!$O$20:$O$23</c:f>
              <c:numCache>
                <c:formatCode>General</c:formatCode>
                <c:ptCount val="4"/>
                <c:pt idx="0">
                  <c:v>0.98561773540551123</c:v>
                </c:pt>
                <c:pt idx="1">
                  <c:v>0.90274989388185889</c:v>
                </c:pt>
                <c:pt idx="2">
                  <c:v>0.97288855572213906</c:v>
                </c:pt>
                <c:pt idx="3">
                  <c:v>0.9518309027304529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12096"/>
        <c:axId val="181689088"/>
      </c:barChart>
      <c:catAx>
        <c:axId val="18541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689088"/>
        <c:crosses val="autoZero"/>
        <c:auto val="1"/>
        <c:lblAlgn val="ctr"/>
        <c:lblOffset val="100"/>
        <c:noMultiLvlLbl val="0"/>
      </c:catAx>
      <c:valAx>
        <c:axId val="1816890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54120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0.99330499999999999</c:v>
                </c:pt>
                <c:pt idx="2">
                  <c:v>0.90654500000000005</c:v>
                </c:pt>
                <c:pt idx="3">
                  <c:v>0.76178400000000002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28032"/>
        <c:axId val="186516032"/>
      </c:barChart>
      <c:catAx>
        <c:axId val="1812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6516032"/>
        <c:crosses val="autoZero"/>
        <c:auto val="1"/>
        <c:lblAlgn val="ctr"/>
        <c:lblOffset val="100"/>
        <c:noMultiLvlLbl val="0"/>
      </c:catAx>
      <c:valAx>
        <c:axId val="1865160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122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'GWm05'!$M$8:$M$11</c:f>
              <c:numCache>
                <c:formatCode>General</c:formatCode>
                <c:ptCount val="4"/>
                <c:pt idx="0">
                  <c:v>0.90753477494742152</c:v>
                </c:pt>
                <c:pt idx="1">
                  <c:v>0.6796253997259023</c:v>
                </c:pt>
                <c:pt idx="2">
                  <c:v>0.64386556721639188</c:v>
                </c:pt>
                <c:pt idx="3">
                  <c:v>0.61944027986007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'GWm05'!$N$8:$N$11</c:f>
              <c:numCache>
                <c:formatCode>General</c:formatCode>
                <c:ptCount val="4"/>
                <c:pt idx="0">
                  <c:v>0.81595465655425536</c:v>
                </c:pt>
                <c:pt idx="1">
                  <c:v>0.57179648241206027</c:v>
                </c:pt>
                <c:pt idx="2">
                  <c:v>0.57315660351642361</c:v>
                </c:pt>
                <c:pt idx="3">
                  <c:v>0.56850551996728915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'GWm05'!$O$8:$O$11</c:f>
              <c:numCache>
                <c:formatCode>General</c:formatCode>
                <c:ptCount val="4"/>
                <c:pt idx="0">
                  <c:v>0.97680858147447402</c:v>
                </c:pt>
                <c:pt idx="1">
                  <c:v>0.83085883965280949</c:v>
                </c:pt>
                <c:pt idx="2">
                  <c:v>0.85563468265867071</c:v>
                </c:pt>
                <c:pt idx="3">
                  <c:v>0.77903093907591658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06624"/>
        <c:axId val="98687168"/>
      </c:barChart>
      <c:catAx>
        <c:axId val="989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687168"/>
        <c:crosses val="autoZero"/>
        <c:auto val="1"/>
        <c:lblAlgn val="ctr"/>
        <c:lblOffset val="100"/>
        <c:noMultiLvlLbl val="0"/>
      </c:catAx>
      <c:valAx>
        <c:axId val="986871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90662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'GWm08'!$M$24:$M$27</c:f>
              <c:numCache>
                <c:formatCode>General</c:formatCode>
                <c:ptCount val="4"/>
                <c:pt idx="0">
                  <c:v>0.95730581294634831</c:v>
                </c:pt>
                <c:pt idx="1">
                  <c:v>0.86947477301459608</c:v>
                </c:pt>
                <c:pt idx="2">
                  <c:v>0.86456203716323654</c:v>
                </c:pt>
                <c:pt idx="3">
                  <c:v>0.799588841942665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'GWm08'!$N$24:$N$27</c:f>
              <c:numCache>
                <c:formatCode>General</c:formatCode>
                <c:ptCount val="4"/>
                <c:pt idx="0">
                  <c:v>0.85904789920086289</c:v>
                </c:pt>
                <c:pt idx="1">
                  <c:v>0.60410297666934842</c:v>
                </c:pt>
                <c:pt idx="2">
                  <c:v>0.59685498160010908</c:v>
                </c:pt>
                <c:pt idx="3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'GWm08'!$O$24:$O$27</c:f>
              <c:numCache>
                <c:formatCode>General</c:formatCode>
                <c:ptCount val="4"/>
                <c:pt idx="0">
                  <c:v>0.98269353336274934</c:v>
                </c:pt>
                <c:pt idx="1">
                  <c:v>0.90310309159866675</c:v>
                </c:pt>
                <c:pt idx="2">
                  <c:v>0.98146381354777168</c:v>
                </c:pt>
                <c:pt idx="3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13120"/>
        <c:axId val="186518336"/>
      </c:barChart>
      <c:catAx>
        <c:axId val="1854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6518336"/>
        <c:crosses val="autoZero"/>
        <c:auto val="1"/>
        <c:lblAlgn val="ctr"/>
        <c:lblOffset val="100"/>
        <c:noMultiLvlLbl val="0"/>
      </c:catAx>
      <c:valAx>
        <c:axId val="186518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54131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GWBW05!$E$42:$E$45</c:f>
              <c:numCache>
                <c:formatCode>General</c:formatCode>
                <c:ptCount val="4"/>
                <c:pt idx="0">
                  <c:v>1</c:v>
                </c:pt>
                <c:pt idx="1">
                  <c:v>0.897142</c:v>
                </c:pt>
                <c:pt idx="2">
                  <c:v>0.70021900000000004</c:v>
                </c:pt>
                <c:pt idx="3">
                  <c:v>0.58939299999999994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GWBW05!$F$42:$F$45</c:f>
              <c:numCache>
                <c:formatCode>General</c:formatCode>
                <c:ptCount val="4"/>
                <c:pt idx="0">
                  <c:v>7.0697399999999994E-2</c:v>
                </c:pt>
                <c:pt idx="1">
                  <c:v>8.62845E-2</c:v>
                </c:pt>
                <c:pt idx="2">
                  <c:v>7.8638299999999994E-2</c:v>
                </c:pt>
                <c:pt idx="3">
                  <c:v>0.101857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0.83160299999999998</c:v>
                </c:pt>
                <c:pt idx="2">
                  <c:v>0.62453899999999996</c:v>
                </c:pt>
                <c:pt idx="3">
                  <c:v>0.476294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34592"/>
        <c:axId val="186520064"/>
      </c:barChart>
      <c:catAx>
        <c:axId val="18673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6520064"/>
        <c:crosses val="autoZero"/>
        <c:auto val="1"/>
        <c:lblAlgn val="ctr"/>
        <c:lblOffset val="100"/>
        <c:noMultiLvlLbl val="0"/>
      </c:catAx>
      <c:valAx>
        <c:axId val="1865200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673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GWBW05!$M$16:$M$19</c:f>
              <c:numCache>
                <c:formatCode>General</c:formatCode>
                <c:ptCount val="4"/>
                <c:pt idx="0">
                  <c:v>0.94516828647837714</c:v>
                </c:pt>
                <c:pt idx="1">
                  <c:v>0.73874704396969826</c:v>
                </c:pt>
                <c:pt idx="2">
                  <c:v>0.70053609558856944</c:v>
                </c:pt>
                <c:pt idx="3">
                  <c:v>0.68557766571259826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GWBW05!$N$16:$N$19</c:f>
              <c:numCache>
                <c:formatCode>General</c:formatCode>
                <c:ptCount val="4"/>
                <c:pt idx="0">
                  <c:v>0.80553616854738763</c:v>
                </c:pt>
                <c:pt idx="1">
                  <c:v>0.56686325818956396</c:v>
                </c:pt>
                <c:pt idx="2">
                  <c:v>0.5625283948934624</c:v>
                </c:pt>
                <c:pt idx="3">
                  <c:v>0.56276691199854623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GWBW05!$O$16:$O$19</c:f>
              <c:numCache>
                <c:formatCode>General</c:formatCode>
                <c:ptCount val="4"/>
                <c:pt idx="0">
                  <c:v>0.98831615680647056</c:v>
                </c:pt>
                <c:pt idx="1">
                  <c:v>0.88986103078852286</c:v>
                </c:pt>
                <c:pt idx="2">
                  <c:v>0.93452137567579852</c:v>
                </c:pt>
                <c:pt idx="3">
                  <c:v>0.8547090091317977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90112"/>
        <c:axId val="186522368"/>
      </c:barChart>
      <c:catAx>
        <c:axId val="17929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6522368"/>
        <c:crosses val="autoZero"/>
        <c:auto val="1"/>
        <c:lblAlgn val="ctr"/>
        <c:lblOffset val="100"/>
        <c:noMultiLvlLbl val="0"/>
      </c:catAx>
      <c:valAx>
        <c:axId val="1865223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929011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GWBW05!$E$30:$E$33</c:f>
              <c:numCache>
                <c:formatCode>General</c:formatCode>
                <c:ptCount val="4"/>
                <c:pt idx="0">
                  <c:v>0.99936400000000003</c:v>
                </c:pt>
                <c:pt idx="1">
                  <c:v>0.81283099999999997</c:v>
                </c:pt>
                <c:pt idx="2">
                  <c:v>0.65626399999999996</c:v>
                </c:pt>
                <c:pt idx="3">
                  <c:v>0.56271800000000005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GWBW05!$F$30:$F$33</c:f>
              <c:numCache>
                <c:formatCode>General</c:formatCode>
                <c:ptCount val="4"/>
                <c:pt idx="0">
                  <c:v>0.30645600000000001</c:v>
                </c:pt>
                <c:pt idx="1">
                  <c:v>0.33619500000000002</c:v>
                </c:pt>
                <c:pt idx="2">
                  <c:v>0.40521000000000001</c:v>
                </c:pt>
                <c:pt idx="3">
                  <c:v>0.39564899999999997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GWBW05!$G$30:$G$33</c:f>
              <c:numCache>
                <c:formatCode>General</c:formatCode>
                <c:ptCount val="4"/>
                <c:pt idx="0">
                  <c:v>0.96003499999999997</c:v>
                </c:pt>
                <c:pt idx="1">
                  <c:v>0.83403799999999995</c:v>
                </c:pt>
                <c:pt idx="2">
                  <c:v>0.63977300000000004</c:v>
                </c:pt>
                <c:pt idx="3">
                  <c:v>0.53449100000000005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91648"/>
        <c:axId val="181617792"/>
      </c:barChart>
      <c:catAx>
        <c:axId val="1792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617792"/>
        <c:crosses val="autoZero"/>
        <c:auto val="1"/>
        <c:lblAlgn val="ctr"/>
        <c:lblOffset val="100"/>
        <c:noMultiLvlLbl val="0"/>
      </c:catAx>
      <c:valAx>
        <c:axId val="1816177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929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GWBW05!$M$4:$M$7</c:f>
              <c:numCache>
                <c:formatCode>General</c:formatCode>
                <c:ptCount val="4"/>
                <c:pt idx="0">
                  <c:v>0.87496350128151057</c:v>
                </c:pt>
                <c:pt idx="1">
                  <c:v>0.60548276511154331</c:v>
                </c:pt>
                <c:pt idx="2">
                  <c:v>0.560696356367271</c:v>
                </c:pt>
                <c:pt idx="3">
                  <c:v>0.53109354413702248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GWBW05!$N$4:$N$7</c:f>
              <c:numCache>
                <c:formatCode>General</c:formatCode>
                <c:ptCount val="4"/>
                <c:pt idx="0">
                  <c:v>0.78297294228335979</c:v>
                </c:pt>
                <c:pt idx="1">
                  <c:v>0.5519858766891218</c:v>
                </c:pt>
                <c:pt idx="2">
                  <c:v>0.54603948025987015</c:v>
                </c:pt>
                <c:pt idx="3">
                  <c:v>0.5442210712825406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GWBW05!$O$4:$O$7</c:f>
              <c:numCache>
                <c:formatCode>General</c:formatCode>
                <c:ptCount val="4"/>
                <c:pt idx="0">
                  <c:v>0.96518022256107439</c:v>
                </c:pt>
                <c:pt idx="1">
                  <c:v>0.78654178526407059</c:v>
                </c:pt>
                <c:pt idx="2">
                  <c:v>0.72778383535504976</c:v>
                </c:pt>
                <c:pt idx="3">
                  <c:v>0.66018127299986373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92672"/>
        <c:axId val="181620096"/>
      </c:barChart>
      <c:catAx>
        <c:axId val="1792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620096"/>
        <c:crosses val="autoZero"/>
        <c:auto val="1"/>
        <c:lblAlgn val="ctr"/>
        <c:lblOffset val="100"/>
        <c:noMultiLvlLbl val="0"/>
      </c:catAx>
      <c:valAx>
        <c:axId val="1816200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929267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GWBW05!$E$34:$E$37</c:f>
              <c:numCache>
                <c:formatCode>General</c:formatCode>
                <c:ptCount val="4"/>
                <c:pt idx="0">
                  <c:v>1</c:v>
                </c:pt>
                <c:pt idx="1">
                  <c:v>0.84609599999999996</c:v>
                </c:pt>
                <c:pt idx="2">
                  <c:v>0.64273000000000002</c:v>
                </c:pt>
                <c:pt idx="3">
                  <c:v>0.56071499999999996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GWBW05!$F$34:$F$37</c:f>
              <c:numCache>
                <c:formatCode>General</c:formatCode>
                <c:ptCount val="4"/>
                <c:pt idx="0">
                  <c:v>0.21273</c:v>
                </c:pt>
                <c:pt idx="1">
                  <c:v>0.23507800000000001</c:v>
                </c:pt>
                <c:pt idx="2">
                  <c:v>0.20966399999999999</c:v>
                </c:pt>
                <c:pt idx="3">
                  <c:v>0.25306499999999998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GWBW05!$G$34:$G$37</c:f>
              <c:numCache>
                <c:formatCode>General</c:formatCode>
                <c:ptCount val="4"/>
                <c:pt idx="0">
                  <c:v>0.96089400000000003</c:v>
                </c:pt>
                <c:pt idx="1">
                  <c:v>0.82792900000000003</c:v>
                </c:pt>
                <c:pt idx="2">
                  <c:v>0.60659799999999997</c:v>
                </c:pt>
                <c:pt idx="3">
                  <c:v>0.48940899999999998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93696"/>
        <c:axId val="181622400"/>
      </c:barChart>
      <c:catAx>
        <c:axId val="1792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622400"/>
        <c:crosses val="autoZero"/>
        <c:auto val="1"/>
        <c:lblAlgn val="ctr"/>
        <c:lblOffset val="100"/>
        <c:noMultiLvlLbl val="0"/>
      </c:catAx>
      <c:valAx>
        <c:axId val="1816224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929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GWBW05!$M$8:$M$11</c:f>
              <c:numCache>
                <c:formatCode>General</c:formatCode>
                <c:ptCount val="4"/>
                <c:pt idx="0">
                  <c:v>0.91022257590398614</c:v>
                </c:pt>
                <c:pt idx="1">
                  <c:v>0.66427021470991321</c:v>
                </c:pt>
                <c:pt idx="2">
                  <c:v>0.60231815910226705</c:v>
                </c:pt>
                <c:pt idx="3">
                  <c:v>0.58871700513379677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GWBW05!$N$8:$N$11</c:f>
              <c:numCache>
                <c:formatCode>General</c:formatCode>
                <c:ptCount val="4"/>
                <c:pt idx="0">
                  <c:v>0.79423137824911283</c:v>
                </c:pt>
                <c:pt idx="1">
                  <c:v>0.56023469620831434</c:v>
                </c:pt>
                <c:pt idx="2">
                  <c:v>0.55790059515696699</c:v>
                </c:pt>
                <c:pt idx="3">
                  <c:v>0.55656319567488988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GWBW05!$O$8:$O$11</c:f>
              <c:numCache>
                <c:formatCode>General</c:formatCode>
                <c:ptCount val="4"/>
                <c:pt idx="0">
                  <c:v>0.9774175998181065</c:v>
                </c:pt>
                <c:pt idx="1">
                  <c:v>0.83241777067153944</c:v>
                </c:pt>
                <c:pt idx="2">
                  <c:v>0.8355708509381673</c:v>
                </c:pt>
                <c:pt idx="3">
                  <c:v>0.72368929171777752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13504"/>
        <c:axId val="188121088"/>
      </c:barChart>
      <c:catAx>
        <c:axId val="1794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8121088"/>
        <c:crosses val="autoZero"/>
        <c:auto val="1"/>
        <c:lblAlgn val="ctr"/>
        <c:lblOffset val="100"/>
        <c:noMultiLvlLbl val="0"/>
      </c:catAx>
      <c:valAx>
        <c:axId val="1881210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941350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GWBW05!$E$38:$E$41</c:f>
              <c:numCache>
                <c:formatCode>General</c:formatCode>
                <c:ptCount val="4"/>
                <c:pt idx="0">
                  <c:v>1</c:v>
                </c:pt>
                <c:pt idx="1">
                  <c:v>0.85990699999999998</c:v>
                </c:pt>
                <c:pt idx="2">
                  <c:v>0.67563600000000001</c:v>
                </c:pt>
                <c:pt idx="3">
                  <c:v>0.5575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GWBW05!$F$38:$F$41</c:f>
              <c:numCache>
                <c:formatCode>General</c:formatCode>
                <c:ptCount val="4"/>
                <c:pt idx="0">
                  <c:v>0.11144900000000001</c:v>
                </c:pt>
                <c:pt idx="1">
                  <c:v>0.12800400000000001</c:v>
                </c:pt>
                <c:pt idx="2">
                  <c:v>0.127942</c:v>
                </c:pt>
                <c:pt idx="3">
                  <c:v>0.16869400000000001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0.82882199999999995</c:v>
                </c:pt>
                <c:pt idx="2">
                  <c:v>0.59402600000000005</c:v>
                </c:pt>
                <c:pt idx="3">
                  <c:v>0.48114400000000002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91136"/>
        <c:axId val="188123392"/>
      </c:barChart>
      <c:catAx>
        <c:axId val="17929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8123392"/>
        <c:crosses val="autoZero"/>
        <c:auto val="1"/>
        <c:lblAlgn val="ctr"/>
        <c:lblOffset val="100"/>
        <c:noMultiLvlLbl val="0"/>
      </c:catAx>
      <c:valAx>
        <c:axId val="1881233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929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GWBW05!$M$12:$M$15</c:f>
              <c:numCache>
                <c:formatCode>General</c:formatCode>
                <c:ptCount val="4"/>
                <c:pt idx="0">
                  <c:v>0.94174227936688781</c:v>
                </c:pt>
                <c:pt idx="1">
                  <c:v>0.6980350243478658</c:v>
                </c:pt>
                <c:pt idx="2">
                  <c:v>0.66951751397028758</c:v>
                </c:pt>
                <c:pt idx="3">
                  <c:v>0.63515969288083229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GWBW05!$N$12:$N$15</c:f>
              <c:numCache>
                <c:formatCode>General</c:formatCode>
                <c:ptCount val="4"/>
                <c:pt idx="0">
                  <c:v>0.80205232534483462</c:v>
                </c:pt>
                <c:pt idx="1">
                  <c:v>0.56406803685329543</c:v>
                </c:pt>
                <c:pt idx="2">
                  <c:v>0.56105640361637366</c:v>
                </c:pt>
                <c:pt idx="3">
                  <c:v>0.56038969151787754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GWBW05!$O$12:$O$15</c:f>
              <c:numCache>
                <c:formatCode>General</c:formatCode>
                <c:ptCount val="4"/>
                <c:pt idx="0">
                  <c:v>0.99047076534971723</c:v>
                </c:pt>
                <c:pt idx="1">
                  <c:v>0.87136782423812886</c:v>
                </c:pt>
                <c:pt idx="2">
                  <c:v>0.89289446185997912</c:v>
                </c:pt>
                <c:pt idx="3">
                  <c:v>0.79547158239062288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14528"/>
        <c:axId val="188125696"/>
      </c:barChart>
      <c:catAx>
        <c:axId val="17941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8125696"/>
        <c:crosses val="autoZero"/>
        <c:auto val="1"/>
        <c:lblAlgn val="ctr"/>
        <c:lblOffset val="100"/>
        <c:noMultiLvlLbl val="0"/>
      </c:catAx>
      <c:valAx>
        <c:axId val="1881256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941452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(GWBW05!$D$30,GWBW05!$D$34,GWBW05!$D$38,GWBW05!$D$42,GWBW05!$D$46,GWBW05!$D$50)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(GWBW05!$E$30,GWBW05!$E$34,GWBW05!$E$38,GWBW05!$E$42,GWBW05!$E$46,GWBW05!$E$50)</c:f>
              <c:numCache>
                <c:formatCode>General</c:formatCode>
                <c:ptCount val="6"/>
                <c:pt idx="0">
                  <c:v>0.99936400000000003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(GWBW05!$F$30,GWBW05!$F$34,GWBW05!$F$38,GWBW05!$F$42,GWBW05!$F$46,GWBW05!$F$50)</c:f>
              <c:numCache>
                <c:formatCode>General</c:formatCode>
                <c:ptCount val="6"/>
                <c:pt idx="0">
                  <c:v>0.30645600000000001</c:v>
                </c:pt>
                <c:pt idx="1">
                  <c:v>0.21273</c:v>
                </c:pt>
                <c:pt idx="2">
                  <c:v>0.11144900000000001</c:v>
                </c:pt>
                <c:pt idx="3">
                  <c:v>7.0697399999999994E-2</c:v>
                </c:pt>
                <c:pt idx="4">
                  <c:v>4.0025100000000001E-2</c:v>
                </c:pt>
                <c:pt idx="5">
                  <c:v>2.34684E-2</c:v>
                </c:pt>
              </c:numCache>
            </c:numRef>
          </c:val>
        </c:ser>
        <c:ser>
          <c:idx val="2"/>
          <c:order val="3"/>
          <c:tx>
            <c:strRef>
              <c:f>GWBW05!$G$3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(GWBW05!$G$30,GWBW05!$G$34,GWBW05!$G$38,GWBW05!$G$42,GWBW05!$G$46,GWBW05!$G$50)</c:f>
              <c:numCache>
                <c:formatCode>General</c:formatCode>
                <c:ptCount val="6"/>
                <c:pt idx="0">
                  <c:v>0.96003499999999997</c:v>
                </c:pt>
                <c:pt idx="1">
                  <c:v>0.96089400000000003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16576"/>
        <c:axId val="188127424"/>
      </c:barChart>
      <c:catAx>
        <c:axId val="17941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8127424"/>
        <c:crosses val="autoZero"/>
        <c:auto val="1"/>
        <c:lblAlgn val="ctr"/>
        <c:lblOffset val="100"/>
        <c:noMultiLvlLbl val="0"/>
      </c:catAx>
      <c:valAx>
        <c:axId val="1881274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941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0.97952600000000001</c:v>
                </c:pt>
                <c:pt idx="2">
                  <c:v>0.94230899999999995</c:v>
                </c:pt>
                <c:pt idx="3">
                  <c:v>0.84117600000000003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12512"/>
        <c:axId val="98886208"/>
      </c:barChart>
      <c:catAx>
        <c:axId val="5331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886208"/>
        <c:crosses val="autoZero"/>
        <c:auto val="1"/>
        <c:lblAlgn val="ctr"/>
        <c:lblOffset val="100"/>
        <c:noMultiLvlLbl val="0"/>
      </c:catAx>
      <c:valAx>
        <c:axId val="988862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331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(GWBW05!$L$4,GWBW05!$L$8,GWBW05!$L$12,GWBW05!$L$16,GWBW05!$L$20,GWBW05!$L$24)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(GWBW05!$M$4,GWBW05!$M$8,GWBW05!$M$12,GWBW05!$M$16,GWBW05!$M$20,GWBW05!$M$24)</c:f>
              <c:numCache>
                <c:formatCode>General</c:formatCode>
                <c:ptCount val="6"/>
                <c:pt idx="0">
                  <c:v>0.87496350128151057</c:v>
                </c:pt>
                <c:pt idx="1">
                  <c:v>0.91022257590398614</c:v>
                </c:pt>
                <c:pt idx="2">
                  <c:v>0.94174227936688781</c:v>
                </c:pt>
                <c:pt idx="3">
                  <c:v>0.94516828647837714</c:v>
                </c:pt>
                <c:pt idx="4">
                  <c:v>0.95073135692830091</c:v>
                </c:pt>
                <c:pt idx="5">
                  <c:v>0.94987007893317643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(GWBW05!$N$4,GWBW05!$N$8,GWBW05!$N$12,GWBW05!$N$16,GWBW05!$N$20,GWBW05!$N$24)</c:f>
              <c:numCache>
                <c:formatCode>General</c:formatCode>
                <c:ptCount val="6"/>
                <c:pt idx="0">
                  <c:v>0.78297294228335979</c:v>
                </c:pt>
                <c:pt idx="1">
                  <c:v>0.79423137824911283</c:v>
                </c:pt>
                <c:pt idx="2">
                  <c:v>0.80205232534483462</c:v>
                </c:pt>
                <c:pt idx="3">
                  <c:v>0.80553616854738763</c:v>
                </c:pt>
                <c:pt idx="4">
                  <c:v>0.80634550084889645</c:v>
                </c:pt>
                <c:pt idx="5">
                  <c:v>0.80861728031900115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(GWBW05!$O$4,GWBW05!$O$8,GWBW05!$O$12,GWBW05!$O$16,GWBW05!$O$20,GWBW05!$O$24)</c:f>
              <c:numCache>
                <c:formatCode>General</c:formatCode>
                <c:ptCount val="6"/>
                <c:pt idx="0">
                  <c:v>0.96518022256107439</c:v>
                </c:pt>
                <c:pt idx="1">
                  <c:v>0.9774175998181065</c:v>
                </c:pt>
                <c:pt idx="2">
                  <c:v>0.99047076534971723</c:v>
                </c:pt>
                <c:pt idx="3">
                  <c:v>0.98831615680647056</c:v>
                </c:pt>
                <c:pt idx="4">
                  <c:v>0.98561773540551123</c:v>
                </c:pt>
                <c:pt idx="5">
                  <c:v>0.98269353336274934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39872"/>
        <c:axId val="199492160"/>
      </c:barChart>
      <c:catAx>
        <c:axId val="1994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492160"/>
        <c:crosses val="autoZero"/>
        <c:auto val="1"/>
        <c:lblAlgn val="ctr"/>
        <c:lblOffset val="100"/>
        <c:noMultiLvlLbl val="0"/>
      </c:catAx>
      <c:valAx>
        <c:axId val="1994921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943987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(GWBW05!$D$31,GWBW05!$D$35,GWBW05!$D$39,GWBW05!$D$43,GWBW05!$D$47,GWBW05!$D$51)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(GWBW05!$E$31,GWBW05!$E$35,GWBW05!$E$39,GWBW05!$E$43,GWBW05!$E$47,GWBW05!$E$51)</c:f>
              <c:numCache>
                <c:formatCode>General</c:formatCode>
                <c:ptCount val="6"/>
                <c:pt idx="0">
                  <c:v>0.81283099999999997</c:v>
                </c:pt>
                <c:pt idx="1">
                  <c:v>0.84609599999999996</c:v>
                </c:pt>
                <c:pt idx="2">
                  <c:v>0.85990699999999998</c:v>
                </c:pt>
                <c:pt idx="3">
                  <c:v>0.897142</c:v>
                </c:pt>
                <c:pt idx="4">
                  <c:v>0.96763200000000005</c:v>
                </c:pt>
                <c:pt idx="5">
                  <c:v>0.99060099999999995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(GWBW05!$F$31,GWBW05!$F$35,GWBW05!$F$39,GWBW05!$F$43,GWBW05!$F$47,GWBW05!$F$51)</c:f>
              <c:numCache>
                <c:formatCode>General</c:formatCode>
                <c:ptCount val="6"/>
                <c:pt idx="0">
                  <c:v>0.33619500000000002</c:v>
                </c:pt>
                <c:pt idx="1">
                  <c:v>0.23507800000000001</c:v>
                </c:pt>
                <c:pt idx="2">
                  <c:v>0.12800400000000001</c:v>
                </c:pt>
                <c:pt idx="3">
                  <c:v>8.62845E-2</c:v>
                </c:pt>
                <c:pt idx="4">
                  <c:v>4.5525500000000003E-2</c:v>
                </c:pt>
                <c:pt idx="5">
                  <c:v>2.7285E-2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(GWBW05!$G$31,GWBW05!$G$35,GWBW05!$G$39,GWBW05!$G$43,GWBW05!$G$47,GWBW05!$G$51)</c:f>
              <c:numCache>
                <c:formatCode>General</c:formatCode>
                <c:ptCount val="6"/>
                <c:pt idx="0">
                  <c:v>0.83403799999999995</c:v>
                </c:pt>
                <c:pt idx="1">
                  <c:v>0.82792900000000003</c:v>
                </c:pt>
                <c:pt idx="2">
                  <c:v>0.82882199999999995</c:v>
                </c:pt>
                <c:pt idx="3">
                  <c:v>0.83160299999999998</c:v>
                </c:pt>
                <c:pt idx="4">
                  <c:v>0.83447700000000002</c:v>
                </c:pt>
                <c:pt idx="5">
                  <c:v>0.82596899999999995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40384"/>
        <c:axId val="199494464"/>
      </c:barChart>
      <c:catAx>
        <c:axId val="1994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494464"/>
        <c:crosses val="autoZero"/>
        <c:auto val="1"/>
        <c:lblAlgn val="ctr"/>
        <c:lblOffset val="100"/>
        <c:noMultiLvlLbl val="0"/>
      </c:catAx>
      <c:valAx>
        <c:axId val="1994944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944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(GWBW05!$L$5,GWBW05!$L$9,GWBW05!$L$13,GWBW05!$L$17,GWBW05!$L$21,GWBW05!$L$25)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(GWBW05!$M$5,GWBW05!$M$9,GWBW05!$M$13,GWBW05!$M$17,GWBW05!$M$21,GWBW05!$M$25)</c:f>
              <c:numCache>
                <c:formatCode>General</c:formatCode>
                <c:ptCount val="6"/>
                <c:pt idx="0">
                  <c:v>0.60548276511154331</c:v>
                </c:pt>
                <c:pt idx="1">
                  <c:v>0.66427021470991321</c:v>
                </c:pt>
                <c:pt idx="2">
                  <c:v>0.6980350243478658</c:v>
                </c:pt>
                <c:pt idx="3">
                  <c:v>0.73874704396969826</c:v>
                </c:pt>
                <c:pt idx="4">
                  <c:v>0.82180756478942707</c:v>
                </c:pt>
                <c:pt idx="5">
                  <c:v>0.86129755200551661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(GWBW05!$N$5,GWBW05!$N$9,GWBW05!$N$13,GWBW05!$N$17,GWBW05!$N$21,GWBW05!$N$25)</c:f>
              <c:numCache>
                <c:formatCode>General</c:formatCode>
                <c:ptCount val="6"/>
                <c:pt idx="0">
                  <c:v>0.5519858766891218</c:v>
                </c:pt>
                <c:pt idx="1">
                  <c:v>0.56023469620831434</c:v>
                </c:pt>
                <c:pt idx="2">
                  <c:v>0.56406803685329543</c:v>
                </c:pt>
                <c:pt idx="3">
                  <c:v>0.56686325818956396</c:v>
                </c:pt>
                <c:pt idx="4">
                  <c:v>0.56883052072458606</c:v>
                </c:pt>
                <c:pt idx="5">
                  <c:v>0.57001896333754742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(GWBW05!$O$5,GWBW05!$O$9,GWBW05!$O$13,GWBW05!$O$17,GWBW05!$O$21,GWBW05!$O$25)</c:f>
              <c:numCache>
                <c:formatCode>General</c:formatCode>
                <c:ptCount val="6"/>
                <c:pt idx="0">
                  <c:v>0.78654178526407059</c:v>
                </c:pt>
                <c:pt idx="1">
                  <c:v>0.83241777067153944</c:v>
                </c:pt>
                <c:pt idx="2">
                  <c:v>0.87136782423812886</c:v>
                </c:pt>
                <c:pt idx="3">
                  <c:v>0.88986103078852286</c:v>
                </c:pt>
                <c:pt idx="4">
                  <c:v>0.90296213016393811</c:v>
                </c:pt>
                <c:pt idx="5">
                  <c:v>0.90314331686013105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85632"/>
        <c:axId val="199496768"/>
      </c:barChart>
      <c:catAx>
        <c:axId val="1996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496768"/>
        <c:crosses val="autoZero"/>
        <c:auto val="1"/>
        <c:lblAlgn val="ctr"/>
        <c:lblOffset val="100"/>
        <c:noMultiLvlLbl val="0"/>
      </c:catAx>
      <c:valAx>
        <c:axId val="1994967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96856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(GWBW05!$D$32,GWBW05!$D$36,GWBW05!$D$40,GWBW05!$D$44,GWBW05!$D$48,GWBW05!$D$52)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(GWBW05!$E$32,GWBW05!$E$36,GWBW05!$E$40,GWBW05!$E$44,GWBW05!$E$48,GWBW05!$E$52)</c:f>
              <c:numCache>
                <c:formatCode>General</c:formatCode>
                <c:ptCount val="6"/>
                <c:pt idx="0">
                  <c:v>0.65626399999999996</c:v>
                </c:pt>
                <c:pt idx="1">
                  <c:v>0.64273000000000002</c:v>
                </c:pt>
                <c:pt idx="2">
                  <c:v>0.67563600000000001</c:v>
                </c:pt>
                <c:pt idx="3">
                  <c:v>0.70021900000000004</c:v>
                </c:pt>
                <c:pt idx="4">
                  <c:v>0.75969900000000001</c:v>
                </c:pt>
                <c:pt idx="5">
                  <c:v>0.82465900000000003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(GWBW05!$F$32,GWBW05!$F$36,GWBW05!$F$40,GWBW05!$F$44,GWBW05!$F$48,GWBW05!$F$52)</c:f>
              <c:numCache>
                <c:formatCode>General</c:formatCode>
                <c:ptCount val="6"/>
                <c:pt idx="0">
                  <c:v>0.40521000000000001</c:v>
                </c:pt>
                <c:pt idx="1">
                  <c:v>0.20966399999999999</c:v>
                </c:pt>
                <c:pt idx="2">
                  <c:v>0.127942</c:v>
                </c:pt>
                <c:pt idx="3">
                  <c:v>7.8638299999999994E-2</c:v>
                </c:pt>
                <c:pt idx="4">
                  <c:v>4.7484699999999998E-2</c:v>
                </c:pt>
                <c:pt idx="5">
                  <c:v>2.8654700000000002E-2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(GWBW05!$G$32,GWBW05!$G$36,GWBW05!$G$40,GWBW05!$G$44,GWBW05!$G$48,GWBW05!$G$52)</c:f>
              <c:numCache>
                <c:formatCode>General</c:formatCode>
                <c:ptCount val="6"/>
                <c:pt idx="0">
                  <c:v>0.63977300000000004</c:v>
                </c:pt>
                <c:pt idx="1">
                  <c:v>0.60659799999999997</c:v>
                </c:pt>
                <c:pt idx="2">
                  <c:v>0.59402600000000005</c:v>
                </c:pt>
                <c:pt idx="3">
                  <c:v>0.62453899999999996</c:v>
                </c:pt>
                <c:pt idx="4">
                  <c:v>0.66450299999999995</c:v>
                </c:pt>
                <c:pt idx="5">
                  <c:v>0.68195399999999995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62208"/>
        <c:axId val="199499072"/>
      </c:barChart>
      <c:catAx>
        <c:axId val="19926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499072"/>
        <c:crosses val="autoZero"/>
        <c:auto val="1"/>
        <c:lblAlgn val="ctr"/>
        <c:lblOffset val="100"/>
        <c:noMultiLvlLbl val="0"/>
      </c:catAx>
      <c:valAx>
        <c:axId val="1994990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926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(GWBW05!$L$6,GWBW05!$L$10,GWBW05!$L$14,GWBW05!$L$18,GWBW05!$L$22,GWBW05!$L$26)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(GWBW05!$M$6,GWBW05!$M$10,GWBW05!$M$14,GWBW05!$M$18,GWBW05!$M$22,GWBW05!$M$26)</c:f>
              <c:numCache>
                <c:formatCode>General</c:formatCode>
                <c:ptCount val="6"/>
                <c:pt idx="0">
                  <c:v>0.560696356367271</c:v>
                </c:pt>
                <c:pt idx="1">
                  <c:v>0.60231815910226705</c:v>
                </c:pt>
                <c:pt idx="2">
                  <c:v>0.66951751397028758</c:v>
                </c:pt>
                <c:pt idx="3">
                  <c:v>0.70053609558856944</c:v>
                </c:pt>
                <c:pt idx="4">
                  <c:v>0.76386238698832409</c:v>
                </c:pt>
                <c:pt idx="5">
                  <c:v>0.83868861024033436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(GWBW05!$N$6,GWBW05!$N$10,GWBW05!$N$14,GWBW05!$N$18,GWBW05!$N$22,GWBW05!$N$26)</c:f>
              <c:numCache>
                <c:formatCode>General</c:formatCode>
                <c:ptCount val="6"/>
                <c:pt idx="0">
                  <c:v>0.54603948025987015</c:v>
                </c:pt>
                <c:pt idx="1">
                  <c:v>0.55790059515696699</c:v>
                </c:pt>
                <c:pt idx="2">
                  <c:v>0.56105640361637366</c:v>
                </c:pt>
                <c:pt idx="3">
                  <c:v>0.5625283948934624</c:v>
                </c:pt>
                <c:pt idx="4">
                  <c:v>0.563621030393894</c:v>
                </c:pt>
                <c:pt idx="5">
                  <c:v>0.56392031257098718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(GWBW05!$O$6,GWBW05!$O$10,GWBW05!$O$14,GWBW05!$O$18,GWBW05!$O$22,GWBW05!$O$26)</c:f>
              <c:numCache>
                <c:formatCode>General</c:formatCode>
                <c:ptCount val="6"/>
                <c:pt idx="0">
                  <c:v>0.72778383535504976</c:v>
                </c:pt>
                <c:pt idx="1">
                  <c:v>0.8355708509381673</c:v>
                </c:pt>
                <c:pt idx="2">
                  <c:v>0.89289446185997912</c:v>
                </c:pt>
                <c:pt idx="3">
                  <c:v>0.93452137567579852</c:v>
                </c:pt>
                <c:pt idx="4">
                  <c:v>0.96559674708100496</c:v>
                </c:pt>
                <c:pt idx="5">
                  <c:v>0.9781132161192132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62720"/>
        <c:axId val="199927488"/>
      </c:barChart>
      <c:catAx>
        <c:axId val="1992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927488"/>
        <c:crosses val="autoZero"/>
        <c:auto val="1"/>
        <c:lblAlgn val="ctr"/>
        <c:lblOffset val="100"/>
        <c:noMultiLvlLbl val="0"/>
      </c:catAx>
      <c:valAx>
        <c:axId val="1999274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92627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(GWBW05!$D$33,GWBW05!$D$37,GWBW05!$D$41,GWBW05!$D$45,GWBW05!$D$49,GWBW05!$D$53)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(GWBW05!$E$33,GWBW05!$E$37,GWBW05!$E$41,GWBW05!$E$45,GWBW05!$E$49,GWBW05!$E$53)</c:f>
              <c:numCache>
                <c:formatCode>General</c:formatCode>
                <c:ptCount val="6"/>
                <c:pt idx="0">
                  <c:v>0.56271800000000005</c:v>
                </c:pt>
                <c:pt idx="1">
                  <c:v>0.56071499999999996</c:v>
                </c:pt>
                <c:pt idx="2">
                  <c:v>0.5575</c:v>
                </c:pt>
                <c:pt idx="3">
                  <c:v>0.58939299999999994</c:v>
                </c:pt>
                <c:pt idx="4">
                  <c:v>0.63421099999999997</c:v>
                </c:pt>
                <c:pt idx="5">
                  <c:v>0.70872400000000002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(GWBW05!$F$33,GWBW05!$F$37,GWBW05!$F$41,GWBW05!$F$45,GWBW05!$F$49,GWBW05!$F$53)</c:f>
              <c:numCache>
                <c:formatCode>General</c:formatCode>
                <c:ptCount val="6"/>
                <c:pt idx="0">
                  <c:v>0.39564899999999997</c:v>
                </c:pt>
                <c:pt idx="1">
                  <c:v>0.25306499999999998</c:v>
                </c:pt>
                <c:pt idx="2">
                  <c:v>0.16869400000000001</c:v>
                </c:pt>
                <c:pt idx="3">
                  <c:v>0.101857</c:v>
                </c:pt>
                <c:pt idx="4">
                  <c:v>5.1546599999999998E-2</c:v>
                </c:pt>
                <c:pt idx="5">
                  <c:v>2.8554199999999998E-2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(GWBW05!$G$33,GWBW05!$G$37,GWBW05!$G$41,GWBW05!$G$45,GWBW05!$G$49,GWBW05!$G$53)</c:f>
              <c:numCache>
                <c:formatCode>General</c:formatCode>
                <c:ptCount val="6"/>
                <c:pt idx="0">
                  <c:v>0.53449100000000005</c:v>
                </c:pt>
                <c:pt idx="1">
                  <c:v>0.48940899999999998</c:v>
                </c:pt>
                <c:pt idx="2">
                  <c:v>0.48114400000000002</c:v>
                </c:pt>
                <c:pt idx="3">
                  <c:v>0.476294</c:v>
                </c:pt>
                <c:pt idx="4">
                  <c:v>0.52661599999999997</c:v>
                </c:pt>
                <c:pt idx="5">
                  <c:v>0.56676800000000005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64768"/>
        <c:axId val="199929792"/>
      </c:barChart>
      <c:catAx>
        <c:axId val="19926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929792"/>
        <c:crosses val="autoZero"/>
        <c:auto val="1"/>
        <c:lblAlgn val="ctr"/>
        <c:lblOffset val="100"/>
        <c:noMultiLvlLbl val="0"/>
      </c:catAx>
      <c:valAx>
        <c:axId val="1999297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926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(GWBW05!$L$7,GWBW05!$L$11,GWBW05!$L$15,GWBW05!$L$19,GWBW05!$L$23,GWBW05!$L$27)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(GWBW05!$M$7,GWBW05!$M$11,GWBW05!$M$15,GWBW05!$M$19,GWBW05!$M$23,GWBW05!$M$27)</c:f>
              <c:numCache>
                <c:formatCode>General</c:formatCode>
                <c:ptCount val="6"/>
                <c:pt idx="0">
                  <c:v>0.53109354413702248</c:v>
                </c:pt>
                <c:pt idx="1">
                  <c:v>0.58871700513379677</c:v>
                </c:pt>
                <c:pt idx="2">
                  <c:v>0.63515969288083229</c:v>
                </c:pt>
                <c:pt idx="3">
                  <c:v>0.68557766571259826</c:v>
                </c:pt>
                <c:pt idx="4">
                  <c:v>0.76666212348371277</c:v>
                </c:pt>
                <c:pt idx="5">
                  <c:v>0.84621325700785965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(GWBW05!$N$7,GWBW05!$N$11,GWBW05!$N$15,GWBW05!$N$19,GWBW05!$N$23,GWBW05!$N$27)</c:f>
              <c:numCache>
                <c:formatCode>General</c:formatCode>
                <c:ptCount val="6"/>
                <c:pt idx="0">
                  <c:v>0.5442210712825406</c:v>
                </c:pt>
                <c:pt idx="1">
                  <c:v>0.55656319567488988</c:v>
                </c:pt>
                <c:pt idx="2">
                  <c:v>0.56038969151787754</c:v>
                </c:pt>
                <c:pt idx="3">
                  <c:v>0.56276691199854623</c:v>
                </c:pt>
                <c:pt idx="4">
                  <c:v>0.5634569079096815</c:v>
                </c:pt>
                <c:pt idx="5">
                  <c:v>0.56424287856071964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(GWBW05!$O$7,GWBW05!$O$11,GWBW05!$O$15,GWBW05!$O$19,GWBW05!$O$23,GWBW05!$O$27)</c:f>
              <c:numCache>
                <c:formatCode>General</c:formatCode>
                <c:ptCount val="6"/>
                <c:pt idx="0">
                  <c:v>0.66018127299986373</c:v>
                </c:pt>
                <c:pt idx="1">
                  <c:v>0.72368929171777752</c:v>
                </c:pt>
                <c:pt idx="2">
                  <c:v>0.79547158239062288</c:v>
                </c:pt>
                <c:pt idx="3">
                  <c:v>0.8547090091317977</c:v>
                </c:pt>
                <c:pt idx="4">
                  <c:v>0.91442914906183281</c:v>
                </c:pt>
                <c:pt idx="5">
                  <c:v>0.96254145654445511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64256"/>
        <c:axId val="199932096"/>
      </c:barChart>
      <c:catAx>
        <c:axId val="19926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932096"/>
        <c:crosses val="autoZero"/>
        <c:auto val="1"/>
        <c:lblAlgn val="ctr"/>
        <c:lblOffset val="100"/>
        <c:noMultiLvlLbl val="0"/>
      </c:catAx>
      <c:valAx>
        <c:axId val="1999320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926425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GWBW05!$E$46:$E$49</c:f>
              <c:numCache>
                <c:formatCode>General</c:formatCode>
                <c:ptCount val="4"/>
                <c:pt idx="0">
                  <c:v>1</c:v>
                </c:pt>
                <c:pt idx="1">
                  <c:v>0.96763200000000005</c:v>
                </c:pt>
                <c:pt idx="2">
                  <c:v>0.75969900000000001</c:v>
                </c:pt>
                <c:pt idx="3">
                  <c:v>0.63421099999999997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GWBW05!$F$46:$F$49</c:f>
              <c:numCache>
                <c:formatCode>General</c:formatCode>
                <c:ptCount val="4"/>
                <c:pt idx="0">
                  <c:v>4.0025100000000001E-2</c:v>
                </c:pt>
                <c:pt idx="1">
                  <c:v>4.5525500000000003E-2</c:v>
                </c:pt>
                <c:pt idx="2">
                  <c:v>4.7484699999999998E-2</c:v>
                </c:pt>
                <c:pt idx="3">
                  <c:v>5.1546599999999998E-2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0.83447700000000002</c:v>
                </c:pt>
                <c:pt idx="2">
                  <c:v>0.66450299999999995</c:v>
                </c:pt>
                <c:pt idx="3">
                  <c:v>0.52661599999999997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87744"/>
        <c:axId val="199411392"/>
      </c:barChart>
      <c:catAx>
        <c:axId val="2002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411392"/>
        <c:crosses val="autoZero"/>
        <c:auto val="1"/>
        <c:lblAlgn val="ctr"/>
        <c:lblOffset val="100"/>
        <c:noMultiLvlLbl val="0"/>
      </c:catAx>
      <c:valAx>
        <c:axId val="1994113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028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GWBW05!$M$20:$M$23</c:f>
              <c:numCache>
                <c:formatCode>General</c:formatCode>
                <c:ptCount val="4"/>
                <c:pt idx="0">
                  <c:v>0.95073135692830091</c:v>
                </c:pt>
                <c:pt idx="1">
                  <c:v>0.82180756478942707</c:v>
                </c:pt>
                <c:pt idx="2">
                  <c:v>0.76386238698832409</c:v>
                </c:pt>
                <c:pt idx="3">
                  <c:v>0.76666212348371277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GWBW05!$N$20:$N$23</c:f>
              <c:numCache>
                <c:formatCode>General</c:formatCode>
                <c:ptCount val="4"/>
                <c:pt idx="0">
                  <c:v>0.80634550084889645</c:v>
                </c:pt>
                <c:pt idx="1">
                  <c:v>0.56883052072458606</c:v>
                </c:pt>
                <c:pt idx="2">
                  <c:v>0.563621030393894</c:v>
                </c:pt>
                <c:pt idx="3">
                  <c:v>0.5634569079096815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GWBW05!$O$20:$O$23</c:f>
              <c:numCache>
                <c:formatCode>General</c:formatCode>
                <c:ptCount val="4"/>
                <c:pt idx="0">
                  <c:v>0.98561773540551123</c:v>
                </c:pt>
                <c:pt idx="1">
                  <c:v>0.90296213016393811</c:v>
                </c:pt>
                <c:pt idx="2">
                  <c:v>0.96559674708100496</c:v>
                </c:pt>
                <c:pt idx="3">
                  <c:v>0.91442914906183281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88768"/>
        <c:axId val="199413696"/>
      </c:barChart>
      <c:catAx>
        <c:axId val="20028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413696"/>
        <c:crosses val="autoZero"/>
        <c:auto val="1"/>
        <c:lblAlgn val="ctr"/>
        <c:lblOffset val="100"/>
        <c:noMultiLvlLbl val="0"/>
      </c:catAx>
      <c:valAx>
        <c:axId val="1994136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028876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0.99060099999999995</c:v>
                </c:pt>
                <c:pt idx="2">
                  <c:v>0.82465900000000003</c:v>
                </c:pt>
                <c:pt idx="3">
                  <c:v>0.70872400000000002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GWBW05!$F$50:$F$53</c:f>
              <c:numCache>
                <c:formatCode>General</c:formatCode>
                <c:ptCount val="4"/>
                <c:pt idx="0">
                  <c:v>2.34684E-2</c:v>
                </c:pt>
                <c:pt idx="1">
                  <c:v>2.7285E-2</c:v>
                </c:pt>
                <c:pt idx="2">
                  <c:v>2.8654700000000002E-2</c:v>
                </c:pt>
                <c:pt idx="3">
                  <c:v>2.8554199999999998E-2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0.82596899999999995</c:v>
                </c:pt>
                <c:pt idx="2">
                  <c:v>0.68195399999999995</c:v>
                </c:pt>
                <c:pt idx="3">
                  <c:v>0.56676800000000005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15552"/>
        <c:axId val="199415424"/>
      </c:barChart>
      <c:catAx>
        <c:axId val="17941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415424"/>
        <c:crosses val="autoZero"/>
        <c:auto val="1"/>
        <c:lblAlgn val="ctr"/>
        <c:lblOffset val="100"/>
        <c:noMultiLvlLbl val="0"/>
      </c:catAx>
      <c:valAx>
        <c:axId val="1994154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941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'GWm05'!$M$12:$M$15</c:f>
              <c:numCache>
                <c:formatCode>General</c:formatCode>
                <c:ptCount val="4"/>
                <c:pt idx="0">
                  <c:v>0.94109940187980634</c:v>
                </c:pt>
                <c:pt idx="1">
                  <c:v>0.72757252920600801</c:v>
                </c:pt>
                <c:pt idx="2">
                  <c:v>0.71221775475898408</c:v>
                </c:pt>
                <c:pt idx="3">
                  <c:v>0.65885239198582535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'GWm05'!$N$12:$N$15</c:f>
              <c:numCache>
                <c:formatCode>General</c:formatCode>
                <c:ptCount val="4"/>
                <c:pt idx="0">
                  <c:v>0.84330878463604186</c:v>
                </c:pt>
                <c:pt idx="1">
                  <c:v>0.59129306600214893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'GWm05'!$O$12:$O$15</c:f>
              <c:numCache>
                <c:formatCode>General</c:formatCode>
                <c:ptCount val="4"/>
                <c:pt idx="0">
                  <c:v>0.99047076534971723</c:v>
                </c:pt>
                <c:pt idx="1">
                  <c:v>0.87021901648339084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07648"/>
        <c:axId val="98888512"/>
      </c:barChart>
      <c:catAx>
        <c:axId val="989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888512"/>
        <c:crosses val="autoZero"/>
        <c:auto val="1"/>
        <c:lblAlgn val="ctr"/>
        <c:lblOffset val="100"/>
        <c:noMultiLvlLbl val="0"/>
      </c:catAx>
      <c:valAx>
        <c:axId val="988885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90764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GWBW05!$M$24:$M$27</c:f>
              <c:numCache>
                <c:formatCode>General</c:formatCode>
                <c:ptCount val="4"/>
                <c:pt idx="0">
                  <c:v>0.94987007893317643</c:v>
                </c:pt>
                <c:pt idx="1">
                  <c:v>0.86129755200551661</c:v>
                </c:pt>
                <c:pt idx="2">
                  <c:v>0.83868861024033436</c:v>
                </c:pt>
                <c:pt idx="3">
                  <c:v>0.84621325700785965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GWBW05!$N$24:$N$27</c:f>
              <c:numCache>
                <c:formatCode>General</c:formatCode>
                <c:ptCount val="4"/>
                <c:pt idx="0">
                  <c:v>0.80861728031900115</c:v>
                </c:pt>
                <c:pt idx="1">
                  <c:v>0.57001896333754742</c:v>
                </c:pt>
                <c:pt idx="2">
                  <c:v>0.56392031257098718</c:v>
                </c:pt>
                <c:pt idx="3">
                  <c:v>0.56424287856071964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GWBW05!$O$24:$O$27</c:f>
              <c:numCache>
                <c:formatCode>General</c:formatCode>
                <c:ptCount val="4"/>
                <c:pt idx="0">
                  <c:v>0.98269353336274934</c:v>
                </c:pt>
                <c:pt idx="1">
                  <c:v>0.90314331686013105</c:v>
                </c:pt>
                <c:pt idx="2">
                  <c:v>0.9781132161192132</c:v>
                </c:pt>
                <c:pt idx="3">
                  <c:v>0.96254145654445511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89792"/>
        <c:axId val="199533120"/>
      </c:barChart>
      <c:catAx>
        <c:axId val="20028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533120"/>
        <c:crosses val="autoZero"/>
        <c:auto val="1"/>
        <c:lblAlgn val="ctr"/>
        <c:lblOffset val="100"/>
        <c:noMultiLvlLbl val="0"/>
      </c:catAx>
      <c:valAx>
        <c:axId val="1995331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028979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GWBW075!$E$42:$E$45</c:f>
              <c:numCache>
                <c:formatCode>General</c:formatCode>
                <c:ptCount val="4"/>
                <c:pt idx="0">
                  <c:v>1</c:v>
                </c:pt>
                <c:pt idx="1">
                  <c:v>0.96821599999999997</c:v>
                </c:pt>
                <c:pt idx="2">
                  <c:v>0.82961799999999997</c:v>
                </c:pt>
                <c:pt idx="3">
                  <c:v>0.71434200000000003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GWBW075!$F$42:$F$45</c:f>
              <c:numCache>
                <c:formatCode>General</c:formatCode>
                <c:ptCount val="4"/>
                <c:pt idx="0">
                  <c:v>0.218392</c:v>
                </c:pt>
                <c:pt idx="1">
                  <c:v>0.25292999999999999</c:v>
                </c:pt>
                <c:pt idx="2">
                  <c:v>0.22767000000000001</c:v>
                </c:pt>
                <c:pt idx="3">
                  <c:v>0.25145400000000001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0.83721299999999998</c:v>
                </c:pt>
                <c:pt idx="2">
                  <c:v>0.65884299999999996</c:v>
                </c:pt>
                <c:pt idx="3">
                  <c:v>0.56523699999999999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09952"/>
        <c:axId val="199535424"/>
      </c:barChart>
      <c:catAx>
        <c:axId val="19890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535424"/>
        <c:crosses val="autoZero"/>
        <c:auto val="1"/>
        <c:lblAlgn val="ctr"/>
        <c:lblOffset val="100"/>
        <c:noMultiLvlLbl val="0"/>
      </c:catAx>
      <c:valAx>
        <c:axId val="1995354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890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GWBW075!$M$16:$M$19</c:f>
              <c:numCache>
                <c:formatCode>General</c:formatCode>
                <c:ptCount val="4"/>
                <c:pt idx="0">
                  <c:v>0.94524982062487772</c:v>
                </c:pt>
                <c:pt idx="1">
                  <c:v>0.76621450616400311</c:v>
                </c:pt>
                <c:pt idx="2">
                  <c:v>0.73805710780973144</c:v>
                </c:pt>
                <c:pt idx="3">
                  <c:v>0.68842851301621921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GWBW075!$N$16:$N$19</c:f>
              <c:numCache>
                <c:formatCode>General</c:formatCode>
                <c:ptCount val="4"/>
                <c:pt idx="0">
                  <c:v>0.83358065357771849</c:v>
                </c:pt>
                <c:pt idx="1">
                  <c:v>0.58525105500936203</c:v>
                </c:pt>
                <c:pt idx="2">
                  <c:v>0.58057902866748445</c:v>
                </c:pt>
                <c:pt idx="3">
                  <c:v>0.58019853709508884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GWBW075!$O$16:$O$19</c:f>
              <c:numCache>
                <c:formatCode>General</c:formatCode>
                <c:ptCount val="4"/>
                <c:pt idx="0">
                  <c:v>0.98831615680647056</c:v>
                </c:pt>
                <c:pt idx="1">
                  <c:v>0.88940867942030311</c:v>
                </c:pt>
                <c:pt idx="2">
                  <c:v>0.94410181272999871</c:v>
                </c:pt>
                <c:pt idx="3">
                  <c:v>0.88948139566580353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11488"/>
        <c:axId val="199537728"/>
      </c:barChart>
      <c:catAx>
        <c:axId val="19891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537728"/>
        <c:crosses val="autoZero"/>
        <c:auto val="1"/>
        <c:lblAlgn val="ctr"/>
        <c:lblOffset val="100"/>
        <c:noMultiLvlLbl val="0"/>
      </c:catAx>
      <c:valAx>
        <c:axId val="1995377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891148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GWBW075!$E$30:$E$33</c:f>
              <c:numCache>
                <c:formatCode>General</c:formatCode>
                <c:ptCount val="4"/>
                <c:pt idx="0">
                  <c:v>0.99990000000000001</c:v>
                </c:pt>
                <c:pt idx="1">
                  <c:v>0.960538</c:v>
                </c:pt>
                <c:pt idx="2">
                  <c:v>0.88518200000000002</c:v>
                </c:pt>
                <c:pt idx="3">
                  <c:v>0.81393700000000002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GWBW075!$F$30:$F$33</c:f>
              <c:numCache>
                <c:formatCode>General</c:formatCode>
                <c:ptCount val="4"/>
                <c:pt idx="0">
                  <c:v>0.69499100000000003</c:v>
                </c:pt>
                <c:pt idx="1">
                  <c:v>0.67270099999999999</c:v>
                </c:pt>
                <c:pt idx="2">
                  <c:v>0.64589099999999999</c:v>
                </c:pt>
                <c:pt idx="3">
                  <c:v>0.68442599999999998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GWBW075!$G$30:$G$33</c:f>
              <c:numCache>
                <c:formatCode>General</c:formatCode>
                <c:ptCount val="4"/>
                <c:pt idx="0">
                  <c:v>0.96521599999999996</c:v>
                </c:pt>
                <c:pt idx="1">
                  <c:v>0.86744699999999997</c:v>
                </c:pt>
                <c:pt idx="2">
                  <c:v>0.75292800000000004</c:v>
                </c:pt>
                <c:pt idx="3">
                  <c:v>0.69831699999999997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12512"/>
        <c:axId val="199540032"/>
      </c:barChart>
      <c:catAx>
        <c:axId val="19891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9540032"/>
        <c:crosses val="autoZero"/>
        <c:auto val="1"/>
        <c:lblAlgn val="ctr"/>
        <c:lblOffset val="100"/>
        <c:noMultiLvlLbl val="0"/>
      </c:catAx>
      <c:valAx>
        <c:axId val="1995400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891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GWBW075!$M$4:$M$7</c:f>
              <c:numCache>
                <c:formatCode>General</c:formatCode>
                <c:ptCount val="4"/>
                <c:pt idx="0">
                  <c:v>0.86948869350809455</c:v>
                </c:pt>
                <c:pt idx="1">
                  <c:v>0.6283333238265274</c:v>
                </c:pt>
                <c:pt idx="2">
                  <c:v>0.58972218436236423</c:v>
                </c:pt>
                <c:pt idx="3">
                  <c:v>0.56089171323429188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GWBW075!$N$4:$N$7</c:f>
              <c:numCache>
                <c:formatCode>General</c:formatCode>
                <c:ptCount val="4"/>
                <c:pt idx="0">
                  <c:v>0.79084044382441676</c:v>
                </c:pt>
                <c:pt idx="1">
                  <c:v>0.55575456469286366</c:v>
                </c:pt>
                <c:pt idx="2">
                  <c:v>0.54645461360228975</c:v>
                </c:pt>
                <c:pt idx="3">
                  <c:v>0.54504736268229514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GWBW075!$O$4:$O$7</c:f>
              <c:numCache>
                <c:formatCode>General</c:formatCode>
                <c:ptCount val="4"/>
                <c:pt idx="0">
                  <c:v>0.96467735132855337</c:v>
                </c:pt>
                <c:pt idx="1">
                  <c:v>0.78631362192193399</c:v>
                </c:pt>
                <c:pt idx="2">
                  <c:v>0.73580255326882016</c:v>
                </c:pt>
                <c:pt idx="3">
                  <c:v>0.67675253282449688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13536"/>
        <c:axId val="200500928"/>
      </c:barChart>
      <c:catAx>
        <c:axId val="1989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500928"/>
        <c:crosses val="autoZero"/>
        <c:auto val="1"/>
        <c:lblAlgn val="ctr"/>
        <c:lblOffset val="100"/>
        <c:noMultiLvlLbl val="0"/>
      </c:catAx>
      <c:valAx>
        <c:axId val="2005009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891353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GWBW075!$E$34:$E$37</c:f>
              <c:numCache>
                <c:formatCode>General</c:formatCode>
                <c:ptCount val="4"/>
                <c:pt idx="0">
                  <c:v>1</c:v>
                </c:pt>
                <c:pt idx="1">
                  <c:v>0.96551299999999995</c:v>
                </c:pt>
                <c:pt idx="2">
                  <c:v>0.87649699999999997</c:v>
                </c:pt>
                <c:pt idx="3">
                  <c:v>0.78368599999999999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GWBW075!$F$34:$F$37</c:f>
              <c:numCache>
                <c:formatCode>General</c:formatCode>
                <c:ptCount val="4"/>
                <c:pt idx="0">
                  <c:v>0.53477600000000003</c:v>
                </c:pt>
                <c:pt idx="1">
                  <c:v>0.55617799999999995</c:v>
                </c:pt>
                <c:pt idx="2">
                  <c:v>0.49018899999999999</c:v>
                </c:pt>
                <c:pt idx="3">
                  <c:v>0.52196900000000002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GWBW075!$G$34:$G$37</c:f>
              <c:numCache>
                <c:formatCode>General</c:formatCode>
                <c:ptCount val="4"/>
                <c:pt idx="0">
                  <c:v>0.96146500000000001</c:v>
                </c:pt>
                <c:pt idx="1">
                  <c:v>0.84441500000000003</c:v>
                </c:pt>
                <c:pt idx="2">
                  <c:v>0.68800700000000004</c:v>
                </c:pt>
                <c:pt idx="3">
                  <c:v>0.62729599999999996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70336"/>
        <c:axId val="200503232"/>
      </c:barChart>
      <c:catAx>
        <c:axId val="2002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503232"/>
        <c:crosses val="autoZero"/>
        <c:auto val="1"/>
        <c:lblAlgn val="ctr"/>
        <c:lblOffset val="100"/>
        <c:noMultiLvlLbl val="0"/>
      </c:catAx>
      <c:valAx>
        <c:axId val="2005032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027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GWBW075!$M$8:$M$11</c:f>
              <c:numCache>
                <c:formatCode>General</c:formatCode>
                <c:ptCount val="4"/>
                <c:pt idx="0">
                  <c:v>0.90881777359134064</c:v>
                </c:pt>
                <c:pt idx="1">
                  <c:v>0.68265189584285069</c:v>
                </c:pt>
                <c:pt idx="2">
                  <c:v>0.64301939939121344</c:v>
                </c:pt>
                <c:pt idx="3">
                  <c:v>0.61896324564990235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GWBW075!$N$8:$N$11</c:f>
              <c:numCache>
                <c:formatCode>General</c:formatCode>
                <c:ptCount val="4"/>
                <c:pt idx="0">
                  <c:v>0.81303948874940113</c:v>
                </c:pt>
                <c:pt idx="1">
                  <c:v>0.57175079945180451</c:v>
                </c:pt>
                <c:pt idx="2">
                  <c:v>0.5699990913634092</c:v>
                </c:pt>
                <c:pt idx="3">
                  <c:v>0.56675582663213842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GWBW075!$O$8:$O$11</c:f>
              <c:numCache>
                <c:formatCode>General</c:formatCode>
                <c:ptCount val="4"/>
                <c:pt idx="0">
                  <c:v>0.97694662563236412</c:v>
                </c:pt>
                <c:pt idx="1">
                  <c:v>0.83122430333485609</c:v>
                </c:pt>
                <c:pt idx="2">
                  <c:v>0.85042138021898139</c:v>
                </c:pt>
                <c:pt idx="3">
                  <c:v>0.76256190086774789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71360"/>
        <c:axId val="200505536"/>
      </c:barChart>
      <c:catAx>
        <c:axId val="2002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505536"/>
        <c:crosses val="autoZero"/>
        <c:auto val="1"/>
        <c:lblAlgn val="ctr"/>
        <c:lblOffset val="100"/>
        <c:noMultiLvlLbl val="0"/>
      </c:catAx>
      <c:valAx>
        <c:axId val="2005055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027136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GWBW075!$E$38:$E$41</c:f>
              <c:numCache>
                <c:formatCode>General</c:formatCode>
                <c:ptCount val="4"/>
                <c:pt idx="0">
                  <c:v>1</c:v>
                </c:pt>
                <c:pt idx="1">
                  <c:v>0.967252</c:v>
                </c:pt>
                <c:pt idx="2">
                  <c:v>0.84991700000000003</c:v>
                </c:pt>
                <c:pt idx="3">
                  <c:v>0.73446900000000004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GWBW075!$F$38:$F$41</c:f>
              <c:numCache>
                <c:formatCode>General</c:formatCode>
                <c:ptCount val="4"/>
                <c:pt idx="0">
                  <c:v>0.33121299999999998</c:v>
                </c:pt>
                <c:pt idx="1">
                  <c:v>0.369342</c:v>
                </c:pt>
                <c:pt idx="2">
                  <c:v>0.34613899999999997</c:v>
                </c:pt>
                <c:pt idx="3">
                  <c:v>0.39001599999999997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0.84241500000000002</c:v>
                </c:pt>
                <c:pt idx="2">
                  <c:v>0.65236700000000003</c:v>
                </c:pt>
                <c:pt idx="3">
                  <c:v>0.59312900000000002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10976"/>
        <c:axId val="201073216"/>
      </c:barChart>
      <c:catAx>
        <c:axId val="1989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1073216"/>
        <c:crosses val="autoZero"/>
        <c:auto val="1"/>
        <c:lblAlgn val="ctr"/>
        <c:lblOffset val="100"/>
        <c:noMultiLvlLbl val="0"/>
      </c:catAx>
      <c:valAx>
        <c:axId val="2010732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891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GWBW075!$M$12:$M$15</c:f>
              <c:numCache>
                <c:formatCode>General</c:formatCode>
                <c:ptCount val="4"/>
                <c:pt idx="0">
                  <c:v>0.94145746022704158</c:v>
                </c:pt>
                <c:pt idx="1">
                  <c:v>0.72838412473423098</c:v>
                </c:pt>
                <c:pt idx="2">
                  <c:v>0.70573804007087371</c:v>
                </c:pt>
                <c:pt idx="3">
                  <c:v>0.65756894280132661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GWBW075!$N$12:$N$15</c:f>
              <c:numCache>
                <c:formatCode>General</c:formatCode>
                <c:ptCount val="4"/>
                <c:pt idx="0">
                  <c:v>0.82862025470968792</c:v>
                </c:pt>
                <c:pt idx="1">
                  <c:v>0.58116526828376114</c:v>
                </c:pt>
                <c:pt idx="2">
                  <c:v>0.57774521829994097</c:v>
                </c:pt>
                <c:pt idx="3">
                  <c:v>0.57596769796919722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GWBW075!$O$12:$O$15</c:f>
              <c:numCache>
                <c:formatCode>General</c:formatCode>
                <c:ptCount val="4"/>
                <c:pt idx="0">
                  <c:v>0.99047076534971723</c:v>
                </c:pt>
                <c:pt idx="1">
                  <c:v>0.87115635216387366</c:v>
                </c:pt>
                <c:pt idx="2">
                  <c:v>0.90776202807687068</c:v>
                </c:pt>
                <c:pt idx="3">
                  <c:v>0.83377629367134609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72896"/>
        <c:axId val="201075520"/>
      </c:barChart>
      <c:catAx>
        <c:axId val="2002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1075520"/>
        <c:crosses val="autoZero"/>
        <c:auto val="1"/>
        <c:lblAlgn val="ctr"/>
        <c:lblOffset val="100"/>
        <c:noMultiLvlLbl val="0"/>
      </c:catAx>
      <c:valAx>
        <c:axId val="2010755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02728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(GWBW075!$D$30,GWBW075!$D$34,GWBW075!$D$38,GWBW075!$D$42,GWBW075!$D$46,GWBW075!$D$50)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(GWBW075!$E$30,GWBW075!$E$34,GWBW075!$E$38,GWBW075!$E$42,GWBW075!$E$46,GWBW075!$E$50)</c:f>
              <c:numCache>
                <c:formatCode>General</c:formatCode>
                <c:ptCount val="6"/>
                <c:pt idx="0">
                  <c:v>0.99990000000000001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(GWBW075!$F$30,GWBW075!$F$34,GWBW075!$F$38,GWBW075!$F$42,GWBW075!$F$46,GWBW075!$F$50)</c:f>
              <c:numCache>
                <c:formatCode>General</c:formatCode>
                <c:ptCount val="6"/>
                <c:pt idx="0">
                  <c:v>0.69499100000000003</c:v>
                </c:pt>
                <c:pt idx="1">
                  <c:v>0.53477600000000003</c:v>
                </c:pt>
                <c:pt idx="2">
                  <c:v>0.33121299999999998</c:v>
                </c:pt>
                <c:pt idx="3">
                  <c:v>0.218392</c:v>
                </c:pt>
                <c:pt idx="4">
                  <c:v>0.134239</c:v>
                </c:pt>
                <c:pt idx="5">
                  <c:v>7.7745300000000003E-2</c:v>
                </c:pt>
              </c:numCache>
            </c:numRef>
          </c:val>
        </c:ser>
        <c:ser>
          <c:idx val="2"/>
          <c:order val="3"/>
          <c:tx>
            <c:strRef>
              <c:f>GWBW075!$G$3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(GWBW075!$G$30,GWBW075!$G$34,GWBW075!$G$38,GWBW075!$G$42,GWBW075!$G$46,GWBW075!$G$50)</c:f>
              <c:numCache>
                <c:formatCode>General</c:formatCode>
                <c:ptCount val="6"/>
                <c:pt idx="0">
                  <c:v>0.96521599999999996</c:v>
                </c:pt>
                <c:pt idx="1">
                  <c:v>0.96146500000000001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73408"/>
        <c:axId val="201077248"/>
      </c:barChart>
      <c:catAx>
        <c:axId val="2002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1077248"/>
        <c:crosses val="autoZero"/>
        <c:auto val="1"/>
        <c:lblAlgn val="ctr"/>
        <c:lblOffset val="100"/>
        <c:noMultiLvlLbl val="0"/>
      </c:catAx>
      <c:valAx>
        <c:axId val="2010772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027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('GWm05'!$D$30,'GWm05'!$D$34,'GWm05'!$D$38,'GWm05'!$D$42,'GWm05'!$D$46,'GWm05'!$D$50)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('GWm05'!$E$30,'GWm05'!$E$34,'GWm05'!$E$38,'GWm05'!$E$42,'GWm05'!$E$46,'GWm05'!$E$50)</c:f>
              <c:numCache>
                <c:formatCode>General</c:formatCode>
                <c:ptCount val="6"/>
                <c:pt idx="0">
                  <c:v>0.99990000000000001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('GWm05'!$F$30,'GWm05'!$F$34,'GWm05'!$F$38,'GWm05'!$F$42,'GWm05'!$F$46,'GWm05'!$F$50)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'GWm05'!$G$3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('GWm05'!$G$30,'GWm05'!$G$34,'GWm05'!$G$38,'GWm05'!$G$42,'GWm05'!$G$46,'GWm05'!$G$50)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09696"/>
        <c:axId val="98890240"/>
      </c:barChart>
      <c:catAx>
        <c:axId val="989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890240"/>
        <c:crosses val="autoZero"/>
        <c:auto val="1"/>
        <c:lblAlgn val="ctr"/>
        <c:lblOffset val="100"/>
        <c:noMultiLvlLbl val="0"/>
      </c:catAx>
      <c:valAx>
        <c:axId val="988902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90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(GWBW075!$L$4,GWBW075!$L$8,GWBW075!$L$12,GWBW075!$L$16,GWBW075!$L$20,GWBW075!$L$24)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(GWBW075!$M$4,GWBW075!$M$8,GWBW075!$M$12,GWBW075!$M$16,GWBW075!$M$20,GWBW075!$M$24)</c:f>
              <c:numCache>
                <c:formatCode>General</c:formatCode>
                <c:ptCount val="6"/>
                <c:pt idx="0">
                  <c:v>0.86948869350809455</c:v>
                </c:pt>
                <c:pt idx="1">
                  <c:v>0.90881777359134064</c:v>
                </c:pt>
                <c:pt idx="2">
                  <c:v>0.94145746022704158</c:v>
                </c:pt>
                <c:pt idx="3">
                  <c:v>0.94524982062487772</c:v>
                </c:pt>
                <c:pt idx="4">
                  <c:v>0.95073135692830091</c:v>
                </c:pt>
                <c:pt idx="5">
                  <c:v>0.94987007893317643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(GWBW075!$N$4,GWBW075!$N$8,GWBW075!$N$12,GWBW075!$N$16,GWBW075!$N$20,GWBW075!$N$24)</c:f>
              <c:numCache>
                <c:formatCode>General</c:formatCode>
                <c:ptCount val="6"/>
                <c:pt idx="0">
                  <c:v>0.79084044382441676</c:v>
                </c:pt>
                <c:pt idx="1">
                  <c:v>0.81303948874940113</c:v>
                </c:pt>
                <c:pt idx="2">
                  <c:v>0.82862025470968792</c:v>
                </c:pt>
                <c:pt idx="3">
                  <c:v>0.83358065357771849</c:v>
                </c:pt>
                <c:pt idx="4">
                  <c:v>0.83721594619302586</c:v>
                </c:pt>
                <c:pt idx="5">
                  <c:v>0.83804807896586098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(GWBW075!$O$4,GWBW075!$O$8,GWBW075!$O$12,GWBW075!$O$16,GWBW075!$O$20,GWBW075!$O$24)</c:f>
              <c:numCache>
                <c:formatCode>General</c:formatCode>
                <c:ptCount val="6"/>
                <c:pt idx="0">
                  <c:v>0.96467735132855337</c:v>
                </c:pt>
                <c:pt idx="1">
                  <c:v>0.97694662563236412</c:v>
                </c:pt>
                <c:pt idx="2">
                  <c:v>0.99047076534971723</c:v>
                </c:pt>
                <c:pt idx="3">
                  <c:v>0.98831615680647056</c:v>
                </c:pt>
                <c:pt idx="4">
                  <c:v>0.98561773540551123</c:v>
                </c:pt>
                <c:pt idx="5">
                  <c:v>0.98269353336274934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09344"/>
        <c:axId val="201079552"/>
      </c:barChart>
      <c:catAx>
        <c:axId val="2012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1079552"/>
        <c:crosses val="autoZero"/>
        <c:auto val="1"/>
        <c:lblAlgn val="ctr"/>
        <c:lblOffset val="100"/>
        <c:noMultiLvlLbl val="0"/>
      </c:catAx>
      <c:valAx>
        <c:axId val="2010795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120934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(GWBW075!$D$31,GWBW075!$D$35,GWBW075!$D$39,GWBW075!$D$43,GWBW075!$D$47,GWBW075!$D$51)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(GWBW075!$E$31,GWBW075!$E$35,GWBW075!$E$39,GWBW075!$E$43,GWBW075!$E$47,GWBW075!$E$51)</c:f>
              <c:numCache>
                <c:formatCode>General</c:formatCode>
                <c:ptCount val="6"/>
                <c:pt idx="0">
                  <c:v>0.960538</c:v>
                </c:pt>
                <c:pt idx="1">
                  <c:v>0.96551299999999995</c:v>
                </c:pt>
                <c:pt idx="2">
                  <c:v>0.967252</c:v>
                </c:pt>
                <c:pt idx="3">
                  <c:v>0.96821599999999997</c:v>
                </c:pt>
                <c:pt idx="4">
                  <c:v>0.98035700000000003</c:v>
                </c:pt>
                <c:pt idx="5">
                  <c:v>0.99264699999999995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(GWBW075!$F$31,GWBW075!$F$35,GWBW075!$F$39,GWBW075!$F$43,GWBW075!$F$47,GWBW075!$F$51)</c:f>
              <c:numCache>
                <c:formatCode>General</c:formatCode>
                <c:ptCount val="6"/>
                <c:pt idx="0">
                  <c:v>0.67270099999999999</c:v>
                </c:pt>
                <c:pt idx="1">
                  <c:v>0.55617799999999995</c:v>
                </c:pt>
                <c:pt idx="2">
                  <c:v>0.369342</c:v>
                </c:pt>
                <c:pt idx="3">
                  <c:v>0.25292999999999999</c:v>
                </c:pt>
                <c:pt idx="4">
                  <c:v>0.137213</c:v>
                </c:pt>
                <c:pt idx="5">
                  <c:v>8.0865000000000006E-2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(GWBW075!$G$31,GWBW075!$G$35,GWBW075!$G$39,GWBW075!$G$43,GWBW075!$G$47,GWBW075!$G$51)</c:f>
              <c:numCache>
                <c:formatCode>General</c:formatCode>
                <c:ptCount val="6"/>
                <c:pt idx="0">
                  <c:v>0.86744699999999997</c:v>
                </c:pt>
                <c:pt idx="1">
                  <c:v>0.84441500000000003</c:v>
                </c:pt>
                <c:pt idx="2">
                  <c:v>0.84241500000000002</c:v>
                </c:pt>
                <c:pt idx="3">
                  <c:v>0.83721299999999998</c:v>
                </c:pt>
                <c:pt idx="4">
                  <c:v>0.83692500000000003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06656"/>
        <c:axId val="201540736"/>
      </c:barChart>
      <c:catAx>
        <c:axId val="2016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1540736"/>
        <c:crosses val="autoZero"/>
        <c:auto val="1"/>
        <c:lblAlgn val="ctr"/>
        <c:lblOffset val="100"/>
        <c:noMultiLvlLbl val="0"/>
      </c:catAx>
      <c:valAx>
        <c:axId val="2015407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160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(GWBW075!$L$5,GWBW075!$L$9,GWBW075!$L$13,GWBW075!$L$17,GWBW075!$L$21,GWBW075!$L$25)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(GWBW075!$M$5,GWBW075!$M$9,GWBW075!$M$13,GWBW075!$M$17,GWBW075!$M$21,GWBW075!$M$25)</c:f>
              <c:numCache>
                <c:formatCode>General</c:formatCode>
                <c:ptCount val="6"/>
                <c:pt idx="0">
                  <c:v>0.6283333238265274</c:v>
                </c:pt>
                <c:pt idx="1">
                  <c:v>0.68265189584285069</c:v>
                </c:pt>
                <c:pt idx="2">
                  <c:v>0.72838412473423098</c:v>
                </c:pt>
                <c:pt idx="3">
                  <c:v>0.76621450616400311</c:v>
                </c:pt>
                <c:pt idx="4">
                  <c:v>0.82601213762088865</c:v>
                </c:pt>
                <c:pt idx="5">
                  <c:v>0.86154465004022529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(GWBW075!$N$5,GWBW075!$N$9,GWBW075!$N$13,GWBW075!$N$17,GWBW075!$N$21,GWBW075!$N$25)</c:f>
              <c:numCache>
                <c:formatCode>General</c:formatCode>
                <c:ptCount val="6"/>
                <c:pt idx="0">
                  <c:v>0.55575456469286366</c:v>
                </c:pt>
                <c:pt idx="1">
                  <c:v>0.57175079945180451</c:v>
                </c:pt>
                <c:pt idx="2">
                  <c:v>0.58116526828376114</c:v>
                </c:pt>
                <c:pt idx="3">
                  <c:v>0.58525105500936203</c:v>
                </c:pt>
                <c:pt idx="4">
                  <c:v>0.58807232094714745</c:v>
                </c:pt>
                <c:pt idx="5">
                  <c:v>0.58925410872313533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(GWBW075!$O$5,GWBW075!$O$9,GWBW075!$O$13,GWBW075!$O$17,GWBW075!$O$21,GWBW075!$O$25)</c:f>
              <c:numCache>
                <c:formatCode>General</c:formatCode>
                <c:ptCount val="6"/>
                <c:pt idx="0">
                  <c:v>0.78631362192193399</c:v>
                </c:pt>
                <c:pt idx="1">
                  <c:v>0.83122430333485609</c:v>
                </c:pt>
                <c:pt idx="2">
                  <c:v>0.87115635216387366</c:v>
                </c:pt>
                <c:pt idx="3">
                  <c:v>0.88940867942030311</c:v>
                </c:pt>
                <c:pt idx="4">
                  <c:v>0.90291624123808312</c:v>
                </c:pt>
                <c:pt idx="5">
                  <c:v>0.90314331686013105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07168"/>
        <c:axId val="201543040"/>
      </c:barChart>
      <c:catAx>
        <c:axId val="20160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1543040"/>
        <c:crosses val="autoZero"/>
        <c:auto val="1"/>
        <c:lblAlgn val="ctr"/>
        <c:lblOffset val="100"/>
        <c:noMultiLvlLbl val="0"/>
      </c:catAx>
      <c:valAx>
        <c:axId val="2015430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160716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(GWBW075!$D$32,GWBW075!$D$36,GWBW075!$D$40,GWBW075!$D$44,GWBW075!$D$48,GWBW075!$D$52)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(GWBW075!$E$32,GWBW075!$E$36,GWBW075!$E$40,GWBW075!$E$44,GWBW075!$E$48,GWBW075!$E$52)</c:f>
              <c:numCache>
                <c:formatCode>General</c:formatCode>
                <c:ptCount val="6"/>
                <c:pt idx="0">
                  <c:v>0.88518200000000002</c:v>
                </c:pt>
                <c:pt idx="1">
                  <c:v>0.87649699999999997</c:v>
                </c:pt>
                <c:pt idx="2">
                  <c:v>0.84991700000000003</c:v>
                </c:pt>
                <c:pt idx="3">
                  <c:v>0.82961799999999997</c:v>
                </c:pt>
                <c:pt idx="4">
                  <c:v>0.85547499999999999</c:v>
                </c:pt>
                <c:pt idx="5">
                  <c:v>0.87196899999999999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(GWBW075!$F$32,GWBW075!$F$36,GWBW075!$F$40,GWBW075!$F$44,GWBW075!$F$48,GWBW075!$F$52)</c:f>
              <c:numCache>
                <c:formatCode>General</c:formatCode>
                <c:ptCount val="6"/>
                <c:pt idx="0">
                  <c:v>0.64589099999999999</c:v>
                </c:pt>
                <c:pt idx="1">
                  <c:v>0.49018899999999999</c:v>
                </c:pt>
                <c:pt idx="2">
                  <c:v>0.34613899999999997</c:v>
                </c:pt>
                <c:pt idx="3">
                  <c:v>0.22767000000000001</c:v>
                </c:pt>
                <c:pt idx="4">
                  <c:v>0.138844</c:v>
                </c:pt>
                <c:pt idx="5">
                  <c:v>7.3786699999999997E-2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(GWBW075!$G$32,GWBW075!$G$36,GWBW075!$G$40,GWBW075!$G$44,GWBW075!$G$48,GWBW075!$G$52)</c:f>
              <c:numCache>
                <c:formatCode>General</c:formatCode>
                <c:ptCount val="6"/>
                <c:pt idx="0">
                  <c:v>0.75292800000000004</c:v>
                </c:pt>
                <c:pt idx="1">
                  <c:v>0.68800700000000004</c:v>
                </c:pt>
                <c:pt idx="2">
                  <c:v>0.65236700000000003</c:v>
                </c:pt>
                <c:pt idx="3">
                  <c:v>0.65884299999999996</c:v>
                </c:pt>
                <c:pt idx="4">
                  <c:v>0.67655500000000002</c:v>
                </c:pt>
                <c:pt idx="5">
                  <c:v>0.69074999999999998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05632"/>
        <c:axId val="201545344"/>
      </c:barChart>
      <c:catAx>
        <c:axId val="2016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1545344"/>
        <c:crosses val="autoZero"/>
        <c:auto val="1"/>
        <c:lblAlgn val="ctr"/>
        <c:lblOffset val="100"/>
        <c:noMultiLvlLbl val="0"/>
      </c:catAx>
      <c:valAx>
        <c:axId val="2015453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160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(GWBW075!$L$6,GWBW075!$L$10,GWBW075!$L$14,GWBW075!$L$18,GWBW075!$L$22,GWBW075!$L$26)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(GWBW075!$M$6,GWBW075!$M$10,GWBW075!$M$14,GWBW075!$M$18,GWBW075!$M$22,GWBW075!$M$26)</c:f>
              <c:numCache>
                <c:formatCode>General</c:formatCode>
                <c:ptCount val="6"/>
                <c:pt idx="0">
                  <c:v>0.58972218436236423</c:v>
                </c:pt>
                <c:pt idx="1">
                  <c:v>0.64301939939121344</c:v>
                </c:pt>
                <c:pt idx="2">
                  <c:v>0.70573804007087371</c:v>
                </c:pt>
                <c:pt idx="3">
                  <c:v>0.73805710780973144</c:v>
                </c:pt>
                <c:pt idx="4">
                  <c:v>0.78180795965653549</c:v>
                </c:pt>
                <c:pt idx="5">
                  <c:v>0.84973422379719232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(GWBW075!$N$6,GWBW075!$N$10,GWBW075!$N$14,GWBW075!$N$18,GWBW075!$N$22,GWBW075!$N$26)</c:f>
              <c:numCache>
                <c:formatCode>General</c:formatCode>
                <c:ptCount val="6"/>
                <c:pt idx="0">
                  <c:v>0.54645461360228975</c:v>
                </c:pt>
                <c:pt idx="1">
                  <c:v>0.5699990913634092</c:v>
                </c:pt>
                <c:pt idx="2">
                  <c:v>0.57774521829994097</c:v>
                </c:pt>
                <c:pt idx="3">
                  <c:v>0.58057902866748445</c:v>
                </c:pt>
                <c:pt idx="4">
                  <c:v>0.58179433010767345</c:v>
                </c:pt>
                <c:pt idx="5">
                  <c:v>0.58241901776384541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(GWBW075!$O$6,GWBW075!$O$10,GWBW075!$O$14,GWBW075!$O$18,GWBW075!$O$22,GWBW075!$O$26)</c:f>
              <c:numCache>
                <c:formatCode>General</c:formatCode>
                <c:ptCount val="6"/>
                <c:pt idx="0">
                  <c:v>0.73580255326882016</c:v>
                </c:pt>
                <c:pt idx="1">
                  <c:v>0.85042138021898139</c:v>
                </c:pt>
                <c:pt idx="2">
                  <c:v>0.90776202807687068</c:v>
                </c:pt>
                <c:pt idx="3">
                  <c:v>0.94410181272999871</c:v>
                </c:pt>
                <c:pt idx="4">
                  <c:v>0.97123029394393723</c:v>
                </c:pt>
                <c:pt idx="5">
                  <c:v>0.98083912589159983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14560"/>
        <c:axId val="202309632"/>
      </c:barChart>
      <c:catAx>
        <c:axId val="2021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2309632"/>
        <c:crosses val="autoZero"/>
        <c:auto val="1"/>
        <c:lblAlgn val="ctr"/>
        <c:lblOffset val="100"/>
        <c:noMultiLvlLbl val="0"/>
      </c:catAx>
      <c:valAx>
        <c:axId val="2023096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211456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(GWBW075!$D$33,GWBW075!$D$37,GWBW075!$D$41,GWBW075!$D$45,GWBW075!$D$49,GWBW075!$D$53)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(GWBW075!$E$33,GWBW075!$E$37,GWBW075!$E$41,GWBW075!$E$45,GWBW075!$E$49,GWBW075!$E$53)</c:f>
              <c:numCache>
                <c:formatCode>General</c:formatCode>
                <c:ptCount val="6"/>
                <c:pt idx="0">
                  <c:v>0.81393700000000002</c:v>
                </c:pt>
                <c:pt idx="1">
                  <c:v>0.78368599999999999</c:v>
                </c:pt>
                <c:pt idx="2">
                  <c:v>0.73446900000000004</c:v>
                </c:pt>
                <c:pt idx="3">
                  <c:v>0.71434200000000003</c:v>
                </c:pt>
                <c:pt idx="4">
                  <c:v>0.69982599999999995</c:v>
                </c:pt>
                <c:pt idx="5">
                  <c:v>0.70701800000000004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(GWBW075!$F$33,GWBW075!$F$37,GWBW075!$F$41,GWBW075!$F$45,GWBW075!$F$49,GWBW075!$F$53)</c:f>
              <c:numCache>
                <c:formatCode>General</c:formatCode>
                <c:ptCount val="6"/>
                <c:pt idx="0">
                  <c:v>0.68442599999999998</c:v>
                </c:pt>
                <c:pt idx="1">
                  <c:v>0.52196900000000002</c:v>
                </c:pt>
                <c:pt idx="2">
                  <c:v>0.39001599999999997</c:v>
                </c:pt>
                <c:pt idx="3">
                  <c:v>0.25145400000000001</c:v>
                </c:pt>
                <c:pt idx="4">
                  <c:v>0.143456</c:v>
                </c:pt>
                <c:pt idx="5">
                  <c:v>7.5971700000000003E-2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(GWBW075!$G$33,GWBW075!$G$37,GWBW075!$G$41,GWBW075!$G$45,GWBW075!$G$49,GWBW075!$G$53)</c:f>
              <c:numCache>
                <c:formatCode>General</c:formatCode>
                <c:ptCount val="6"/>
                <c:pt idx="0">
                  <c:v>0.69831699999999997</c:v>
                </c:pt>
                <c:pt idx="1">
                  <c:v>0.62729599999999996</c:v>
                </c:pt>
                <c:pt idx="2">
                  <c:v>0.59312900000000002</c:v>
                </c:pt>
                <c:pt idx="3">
                  <c:v>0.56523699999999999</c:v>
                </c:pt>
                <c:pt idx="4">
                  <c:v>0.57193700000000003</c:v>
                </c:pt>
                <c:pt idx="5">
                  <c:v>0.58974400000000005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16608"/>
        <c:axId val="202311936"/>
      </c:barChart>
      <c:catAx>
        <c:axId val="2021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2311936"/>
        <c:crosses val="autoZero"/>
        <c:auto val="1"/>
        <c:lblAlgn val="ctr"/>
        <c:lblOffset val="100"/>
        <c:noMultiLvlLbl val="0"/>
      </c:catAx>
      <c:valAx>
        <c:axId val="2023119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211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(GWBW075!$L$7,GWBW075!$L$11,GWBW075!$L$15,GWBW075!$L$19,GWBW075!$L$23,GWBW075!$L$27)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(GWBW075!$M$7,GWBW075!$M$11,GWBW075!$M$15,GWBW075!$M$19,GWBW075!$M$23,GWBW075!$M$27)</c:f>
              <c:numCache>
                <c:formatCode>General</c:formatCode>
                <c:ptCount val="6"/>
                <c:pt idx="0">
                  <c:v>0.56089171323429188</c:v>
                </c:pt>
                <c:pt idx="1">
                  <c:v>0.61896324564990235</c:v>
                </c:pt>
                <c:pt idx="2">
                  <c:v>0.65756894280132661</c:v>
                </c:pt>
                <c:pt idx="3">
                  <c:v>0.68842851301621921</c:v>
                </c:pt>
                <c:pt idx="4">
                  <c:v>0.73878401708236796</c:v>
                </c:pt>
                <c:pt idx="5">
                  <c:v>0.78710644677661168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(GWBW075!$N$7,GWBW075!$N$11,GWBW075!$N$15,GWBW075!$N$19,GWBW075!$N$23,GWBW075!$N$27)</c:f>
              <c:numCache>
                <c:formatCode>General</c:formatCode>
                <c:ptCount val="6"/>
                <c:pt idx="0">
                  <c:v>0.54504736268229514</c:v>
                </c:pt>
                <c:pt idx="1">
                  <c:v>0.56675582663213842</c:v>
                </c:pt>
                <c:pt idx="2">
                  <c:v>0.57596769796919722</c:v>
                </c:pt>
                <c:pt idx="3">
                  <c:v>0.58019853709508884</c:v>
                </c:pt>
                <c:pt idx="4">
                  <c:v>0.58190790968152295</c:v>
                </c:pt>
                <c:pt idx="5">
                  <c:v>0.58223729044568628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(GWBW075!$O$7,GWBW075!$O$11,GWBW075!$O$15,GWBW075!$O$19,GWBW075!$O$23,GWBW075!$O$27)</c:f>
              <c:numCache>
                <c:formatCode>General</c:formatCode>
                <c:ptCount val="6"/>
                <c:pt idx="0">
                  <c:v>0.67675253282449688</c:v>
                </c:pt>
                <c:pt idx="1">
                  <c:v>0.76256190086774789</c:v>
                </c:pt>
                <c:pt idx="2">
                  <c:v>0.83377629367134609</c:v>
                </c:pt>
                <c:pt idx="3">
                  <c:v>0.88948139566580353</c:v>
                </c:pt>
                <c:pt idx="4">
                  <c:v>0.94096133751306177</c:v>
                </c:pt>
                <c:pt idx="5">
                  <c:v>0.97486484030711928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34048"/>
        <c:axId val="202314240"/>
      </c:barChart>
      <c:catAx>
        <c:axId val="2024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2314240"/>
        <c:crosses val="autoZero"/>
        <c:auto val="1"/>
        <c:lblAlgn val="ctr"/>
        <c:lblOffset val="100"/>
        <c:noMultiLvlLbl val="0"/>
      </c:catAx>
      <c:valAx>
        <c:axId val="2023142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243404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GWBW075!$E$46:$E$49</c:f>
              <c:numCache>
                <c:formatCode>General</c:formatCode>
                <c:ptCount val="4"/>
                <c:pt idx="0">
                  <c:v>1</c:v>
                </c:pt>
                <c:pt idx="1">
                  <c:v>0.98035700000000003</c:v>
                </c:pt>
                <c:pt idx="2">
                  <c:v>0.85547499999999999</c:v>
                </c:pt>
                <c:pt idx="3">
                  <c:v>0.69982599999999995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GWBW075!$F$46:$F$49</c:f>
              <c:numCache>
                <c:formatCode>General</c:formatCode>
                <c:ptCount val="4"/>
                <c:pt idx="0">
                  <c:v>0.134239</c:v>
                </c:pt>
                <c:pt idx="1">
                  <c:v>0.137213</c:v>
                </c:pt>
                <c:pt idx="2">
                  <c:v>0.138844</c:v>
                </c:pt>
                <c:pt idx="3">
                  <c:v>0.143456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0.83692500000000003</c:v>
                </c:pt>
                <c:pt idx="2">
                  <c:v>0.67655500000000002</c:v>
                </c:pt>
                <c:pt idx="3">
                  <c:v>0.57193700000000003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32512"/>
        <c:axId val="200482816"/>
      </c:barChart>
      <c:catAx>
        <c:axId val="2024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482816"/>
        <c:crosses val="autoZero"/>
        <c:auto val="1"/>
        <c:lblAlgn val="ctr"/>
        <c:lblOffset val="100"/>
        <c:noMultiLvlLbl val="0"/>
      </c:catAx>
      <c:valAx>
        <c:axId val="2004828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243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GWBW075!$M$20:$M$23</c:f>
              <c:numCache>
                <c:formatCode>General</c:formatCode>
                <c:ptCount val="4"/>
                <c:pt idx="0">
                  <c:v>0.95073135692830091</c:v>
                </c:pt>
                <c:pt idx="1">
                  <c:v>0.82601213762088865</c:v>
                </c:pt>
                <c:pt idx="2">
                  <c:v>0.78180795965653549</c:v>
                </c:pt>
                <c:pt idx="3">
                  <c:v>0.73878401708236796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GWBW075!$N$20:$N$23</c:f>
              <c:numCache>
                <c:formatCode>General</c:formatCode>
                <c:ptCount val="4"/>
                <c:pt idx="0">
                  <c:v>0.83721594619302586</c:v>
                </c:pt>
                <c:pt idx="1">
                  <c:v>0.58807232094714745</c:v>
                </c:pt>
                <c:pt idx="2">
                  <c:v>0.58179433010767345</c:v>
                </c:pt>
                <c:pt idx="3">
                  <c:v>0.58190790968152295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GWBW075!$O$20:$O$23</c:f>
              <c:numCache>
                <c:formatCode>General</c:formatCode>
                <c:ptCount val="4"/>
                <c:pt idx="0">
                  <c:v>0.98561773540551123</c:v>
                </c:pt>
                <c:pt idx="1">
                  <c:v>0.90291624123808312</c:v>
                </c:pt>
                <c:pt idx="2">
                  <c:v>0.97123029394393723</c:v>
                </c:pt>
                <c:pt idx="3">
                  <c:v>0.94096133751306177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36096"/>
        <c:axId val="200485120"/>
      </c:barChart>
      <c:catAx>
        <c:axId val="2024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485120"/>
        <c:crosses val="autoZero"/>
        <c:auto val="1"/>
        <c:lblAlgn val="ctr"/>
        <c:lblOffset val="100"/>
        <c:noMultiLvlLbl val="0"/>
      </c:catAx>
      <c:valAx>
        <c:axId val="2004851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24360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0.99264699999999995</c:v>
                </c:pt>
                <c:pt idx="2">
                  <c:v>0.87196899999999999</c:v>
                </c:pt>
                <c:pt idx="3">
                  <c:v>0.70701800000000004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GWBW075!$F$50:$F$53</c:f>
              <c:numCache>
                <c:formatCode>General</c:formatCode>
                <c:ptCount val="4"/>
                <c:pt idx="0">
                  <c:v>7.7745300000000003E-2</c:v>
                </c:pt>
                <c:pt idx="1">
                  <c:v>8.0865000000000006E-2</c:v>
                </c:pt>
                <c:pt idx="2">
                  <c:v>7.3786699999999997E-2</c:v>
                </c:pt>
                <c:pt idx="3">
                  <c:v>7.5971700000000003E-2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0.69074999999999998</c:v>
                </c:pt>
                <c:pt idx="3">
                  <c:v>0.58974400000000005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01792"/>
        <c:axId val="200486848"/>
      </c:barChart>
      <c:catAx>
        <c:axId val="2008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486848"/>
        <c:crosses val="autoZero"/>
        <c:auto val="1"/>
        <c:lblAlgn val="ctr"/>
        <c:lblOffset val="100"/>
        <c:noMultiLvlLbl val="0"/>
      </c:catAx>
      <c:valAx>
        <c:axId val="2004868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080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13" Type="http://schemas.openxmlformats.org/officeDocument/2006/relationships/chart" Target="../charts/chart93.xml"/><Relationship Id="rId18" Type="http://schemas.openxmlformats.org/officeDocument/2006/relationships/chart" Target="../charts/chart9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12" Type="http://schemas.openxmlformats.org/officeDocument/2006/relationships/chart" Target="../charts/chart92.xml"/><Relationship Id="rId17" Type="http://schemas.openxmlformats.org/officeDocument/2006/relationships/chart" Target="../charts/chart97.xml"/><Relationship Id="rId2" Type="http://schemas.openxmlformats.org/officeDocument/2006/relationships/chart" Target="../charts/chart82.xml"/><Relationship Id="rId16" Type="http://schemas.openxmlformats.org/officeDocument/2006/relationships/chart" Target="../charts/chart96.xml"/><Relationship Id="rId20" Type="http://schemas.openxmlformats.org/officeDocument/2006/relationships/chart" Target="../charts/chart100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11" Type="http://schemas.openxmlformats.org/officeDocument/2006/relationships/chart" Target="../charts/chart91.xml"/><Relationship Id="rId5" Type="http://schemas.openxmlformats.org/officeDocument/2006/relationships/chart" Target="../charts/chart85.xml"/><Relationship Id="rId15" Type="http://schemas.openxmlformats.org/officeDocument/2006/relationships/chart" Target="../charts/chart95.xml"/><Relationship Id="rId10" Type="http://schemas.openxmlformats.org/officeDocument/2006/relationships/chart" Target="../charts/chart90.xml"/><Relationship Id="rId19" Type="http://schemas.openxmlformats.org/officeDocument/2006/relationships/chart" Target="../charts/chart99.xml"/><Relationship Id="rId4" Type="http://schemas.openxmlformats.org/officeDocument/2006/relationships/chart" Target="../charts/chart84.xml"/><Relationship Id="rId9" Type="http://schemas.openxmlformats.org/officeDocument/2006/relationships/chart" Target="../charts/chart89.xml"/><Relationship Id="rId14" Type="http://schemas.openxmlformats.org/officeDocument/2006/relationships/chart" Target="../charts/chart94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6" Type="http://schemas.openxmlformats.org/officeDocument/2006/relationships/chart" Target="../charts/chart106.xml"/><Relationship Id="rId5" Type="http://schemas.openxmlformats.org/officeDocument/2006/relationships/chart" Target="../charts/chart105.xml"/><Relationship Id="rId4" Type="http://schemas.openxmlformats.org/officeDocument/2006/relationships/chart" Target="../charts/chart104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9.xml"/><Relationship Id="rId2" Type="http://schemas.openxmlformats.org/officeDocument/2006/relationships/chart" Target="../charts/chart108.xml"/><Relationship Id="rId1" Type="http://schemas.openxmlformats.org/officeDocument/2006/relationships/chart" Target="../charts/chart107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/Relationships>
</file>

<file path=xl/drawings/_rels/drawing3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0.xml"/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5" Type="http://schemas.openxmlformats.org/officeDocument/2006/relationships/chart" Target="../charts/chart117.xml"/><Relationship Id="rId4" Type="http://schemas.openxmlformats.org/officeDocument/2006/relationships/chart" Target="../charts/chart116.xml"/><Relationship Id="rId9" Type="http://schemas.openxmlformats.org/officeDocument/2006/relationships/chart" Target="../charts/chart1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7" name="圖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38" name="圖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47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48" name="圖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52" name="圖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53" name="圖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54" name="圖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55" name="圖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2" name="文字方塊 1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40" name="文字方塊 39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41" name="文字方塊 40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42" name="文字方塊 41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0" name="文字方塊 29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1" name="文字方塊 30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2" name="文字方塊 31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3" name="文字方塊 32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0" name="文字方塊 29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1" name="文字方塊 30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2" name="文字方塊 31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3" name="文字方塊 32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7</xdr:col>
      <xdr:colOff>457200</xdr:colOff>
      <xdr:row>40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14</xdr:col>
      <xdr:colOff>457200</xdr:colOff>
      <xdr:row>40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21</xdr:col>
      <xdr:colOff>457200</xdr:colOff>
      <xdr:row>40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7</xdr:col>
      <xdr:colOff>457200</xdr:colOff>
      <xdr:row>57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14</xdr:col>
      <xdr:colOff>457200</xdr:colOff>
      <xdr:row>57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21</xdr:col>
      <xdr:colOff>457200</xdr:colOff>
      <xdr:row>57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657225</xdr:colOff>
      <xdr:row>31</xdr:row>
      <xdr:rowOff>114300</xdr:rowOff>
    </xdr:from>
    <xdr:to>
      <xdr:col>23</xdr:col>
      <xdr:colOff>9525</xdr:colOff>
      <xdr:row>48</xdr:row>
      <xdr:rowOff>19050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3</xdr:row>
      <xdr:rowOff>114300</xdr:rowOff>
    </xdr:from>
    <xdr:to>
      <xdr:col>23</xdr:col>
      <xdr:colOff>47625</xdr:colOff>
      <xdr:row>20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8</xdr:col>
      <xdr:colOff>676275</xdr:colOff>
      <xdr:row>78</xdr:row>
      <xdr:rowOff>152400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0.11336</cdr:x>
      <cdr:y>0.63043</cdr:y>
    </cdr:from>
    <cdr:to>
      <cdr:x>0.87586</cdr:x>
      <cdr:y>0.63285</cdr:y>
    </cdr:to>
    <cdr:cxnSp macro="">
      <cdr:nvCxnSpPr>
        <cdr:cNvPr id="3" name="直線接點 2"/>
        <cdr:cNvCxnSpPr/>
      </cdr:nvCxnSpPr>
      <cdr:spPr>
        <a:xfrm xmlns:a="http://schemas.openxmlformats.org/drawingml/2006/main" flipV="1">
          <a:off x="626269" y="2209800"/>
          <a:ext cx="4212431" cy="8467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15</xdr:col>
      <xdr:colOff>457200</xdr:colOff>
      <xdr:row>14</xdr:row>
      <xdr:rowOff>23812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15</xdr:row>
      <xdr:rowOff>104775</xdr:rowOff>
    </xdr:from>
    <xdr:to>
      <xdr:col>15</xdr:col>
      <xdr:colOff>76200</xdr:colOff>
      <xdr:row>28</xdr:row>
      <xdr:rowOff>123825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7</xdr:col>
      <xdr:colOff>438150</xdr:colOff>
      <xdr:row>33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27</xdr:row>
      <xdr:rowOff>0</xdr:rowOff>
    </xdr:from>
    <xdr:to>
      <xdr:col>23</xdr:col>
      <xdr:colOff>457200</xdr:colOff>
      <xdr:row>40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457200</xdr:colOff>
      <xdr:row>55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31</xdr:col>
      <xdr:colOff>457200</xdr:colOff>
      <xdr:row>40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457200</xdr:colOff>
      <xdr:row>55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16</xdr:col>
      <xdr:colOff>257175</xdr:colOff>
      <xdr:row>38</xdr:row>
      <xdr:rowOff>152400</xdr:rowOff>
    </xdr:from>
    <xdr:ext cx="315151" cy="264560"/>
    <xdr:sp macro="" textlink="">
      <xdr:nvSpPr>
        <xdr:cNvPr id="6" name="文字方塊 5"/>
        <xdr:cNvSpPr txBox="1"/>
      </xdr:nvSpPr>
      <xdr:spPr>
        <a:xfrm>
          <a:off x="11268075" y="81153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16</xdr:col>
      <xdr:colOff>276225</xdr:colOff>
      <xdr:row>53</xdr:row>
      <xdr:rowOff>171450</xdr:rowOff>
    </xdr:from>
    <xdr:ext cx="315151" cy="264560"/>
    <xdr:sp macro="" textlink="">
      <xdr:nvSpPr>
        <xdr:cNvPr id="7" name="文字方塊 6"/>
        <xdr:cNvSpPr txBox="1"/>
      </xdr:nvSpPr>
      <xdr:spPr>
        <a:xfrm>
          <a:off x="11287125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53</xdr:row>
      <xdr:rowOff>171450</xdr:rowOff>
    </xdr:from>
    <xdr:ext cx="315151" cy="264560"/>
    <xdr:sp macro="" textlink="">
      <xdr:nvSpPr>
        <xdr:cNvPr id="8" name="文字方塊 7"/>
        <xdr:cNvSpPr txBox="1"/>
      </xdr:nvSpPr>
      <xdr:spPr>
        <a:xfrm>
          <a:off x="16764000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38</xdr:row>
      <xdr:rowOff>161925</xdr:rowOff>
    </xdr:from>
    <xdr:ext cx="315151" cy="264560"/>
    <xdr:sp macro="" textlink="">
      <xdr:nvSpPr>
        <xdr:cNvPr id="9" name="文字方塊 8"/>
        <xdr:cNvSpPr txBox="1"/>
      </xdr:nvSpPr>
      <xdr:spPr>
        <a:xfrm>
          <a:off x="16764000" y="8124825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twoCellAnchor>
    <xdr:from>
      <xdr:col>17</xdr:col>
      <xdr:colOff>409575</xdr:colOff>
      <xdr:row>63</xdr:row>
      <xdr:rowOff>42862</xdr:rowOff>
    </xdr:from>
    <xdr:to>
      <xdr:col>24</xdr:col>
      <xdr:colOff>180975</xdr:colOff>
      <xdr:row>76</xdr:row>
      <xdr:rowOff>33337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91</xdr:row>
      <xdr:rowOff>0</xdr:rowOff>
    </xdr:from>
    <xdr:to>
      <xdr:col>15</xdr:col>
      <xdr:colOff>419100</xdr:colOff>
      <xdr:row>104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106</xdr:row>
      <xdr:rowOff>0</xdr:rowOff>
    </xdr:from>
    <xdr:to>
      <xdr:col>15</xdr:col>
      <xdr:colOff>419100</xdr:colOff>
      <xdr:row>119</xdr:row>
      <xdr:rowOff>19050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647700</xdr:colOff>
      <xdr:row>91</xdr:row>
      <xdr:rowOff>0</xdr:rowOff>
    </xdr:from>
    <xdr:to>
      <xdr:col>23</xdr:col>
      <xdr:colOff>419100</xdr:colOff>
      <xdr:row>104</xdr:row>
      <xdr:rowOff>19050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647700</xdr:colOff>
      <xdr:row>106</xdr:row>
      <xdr:rowOff>0</xdr:rowOff>
    </xdr:from>
    <xdr:to>
      <xdr:col>23</xdr:col>
      <xdr:colOff>419100</xdr:colOff>
      <xdr:row>119</xdr:row>
      <xdr:rowOff>19050</xdr:rowOff>
    </xdr:to>
    <xdr:graphicFrame macro="">
      <xdr:nvGraphicFramePr>
        <xdr:cNvPr id="18" name="圖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0.83135</cdr:x>
      <cdr:y>0.64699</cdr:y>
    </cdr:from>
    <cdr:to>
      <cdr:x>1</cdr:x>
      <cdr:y>0.74343</cdr:y>
    </cdr:to>
    <cdr:sp macro="" textlink="">
      <cdr:nvSpPr>
        <cdr:cNvPr id="2" name="文字方塊 17"/>
        <cdr:cNvSpPr txBox="1"/>
      </cdr:nvSpPr>
      <cdr:spPr>
        <a:xfrm xmlns:a="http://schemas.openxmlformats.org/drawingml/2006/main">
          <a:off x="3866839" y="1774825"/>
          <a:ext cx="77104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Utilization</a:t>
          </a:r>
          <a:endParaRPr lang="zh-TW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19" workbookViewId="0">
      <selection activeCell="F39" sqref="F39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10687.9</v>
      </c>
      <c r="F4">
        <v>9626.6299999999992</v>
      </c>
      <c r="G4">
        <v>11886.8</v>
      </c>
      <c r="J4">
        <v>0.5</v>
      </c>
      <c r="K4">
        <v>3</v>
      </c>
      <c r="L4">
        <f>D4/D4</f>
        <v>1</v>
      </c>
      <c r="M4">
        <f>E4/D4</f>
        <v>0.86687700742951679</v>
      </c>
      <c r="N4">
        <f>F4/D4</f>
        <v>0.78079924082665531</v>
      </c>
      <c r="O4">
        <f>G4/D4</f>
        <v>0.96411770431171517</v>
      </c>
    </row>
    <row r="5" spans="1:15" x14ac:dyDescent="0.25">
      <c r="B5">
        <v>1</v>
      </c>
      <c r="C5">
        <v>3</v>
      </c>
      <c r="D5">
        <v>17531.3</v>
      </c>
      <c r="E5">
        <v>10978.1</v>
      </c>
      <c r="F5">
        <v>9632.8700000000008</v>
      </c>
      <c r="G5">
        <v>13760.4</v>
      </c>
      <c r="J5">
        <v>1</v>
      </c>
      <c r="K5">
        <v>3</v>
      </c>
      <c r="L5">
        <f t="shared" ref="L5:L27" si="0">D5/D5</f>
        <v>1</v>
      </c>
      <c r="M5">
        <f>E5/D5</f>
        <v>0.62619999657754988</v>
      </c>
      <c r="N5">
        <f t="shared" ref="N5:N27" si="1">F5/D5</f>
        <v>0.5494669533919333</v>
      </c>
      <c r="O5">
        <f t="shared" ref="O5:O27" si="2">G5/D5</f>
        <v>0.78490471328424016</v>
      </c>
    </row>
    <row r="6" spans="1:15" x14ac:dyDescent="0.25">
      <c r="B6">
        <v>1.5</v>
      </c>
      <c r="C6">
        <v>3</v>
      </c>
      <c r="D6">
        <v>17608.8</v>
      </c>
      <c r="E6">
        <v>10337.6</v>
      </c>
      <c r="F6">
        <v>9543</v>
      </c>
      <c r="G6">
        <v>12955.2</v>
      </c>
      <c r="J6">
        <v>1.5</v>
      </c>
      <c r="K6">
        <v>3</v>
      </c>
      <c r="L6">
        <f t="shared" si="0"/>
        <v>1</v>
      </c>
      <c r="M6">
        <f t="shared" ref="M6:M27" si="3">E6/D6</f>
        <v>0.58707010131297988</v>
      </c>
      <c r="N6">
        <f t="shared" si="1"/>
        <v>0.54194493662259779</v>
      </c>
      <c r="O6">
        <f t="shared" si="2"/>
        <v>0.73572304756712559</v>
      </c>
    </row>
    <row r="7" spans="1:15" x14ac:dyDescent="0.25">
      <c r="B7">
        <v>2</v>
      </c>
      <c r="C7">
        <v>3</v>
      </c>
      <c r="D7">
        <v>17608.8</v>
      </c>
      <c r="E7">
        <v>10133.5</v>
      </c>
      <c r="F7">
        <v>9497.83</v>
      </c>
      <c r="G7">
        <v>11965.5</v>
      </c>
      <c r="J7">
        <v>2</v>
      </c>
      <c r="K7">
        <v>3</v>
      </c>
      <c r="L7">
        <f t="shared" si="0"/>
        <v>1</v>
      </c>
      <c r="M7">
        <f t="shared" si="3"/>
        <v>0.57547930580164464</v>
      </c>
      <c r="N7">
        <f t="shared" si="1"/>
        <v>0.53937974194720828</v>
      </c>
      <c r="O7">
        <f t="shared" si="2"/>
        <v>0.67951819544773073</v>
      </c>
    </row>
    <row r="8" spans="1:15" x14ac:dyDescent="0.25">
      <c r="B8">
        <v>0.5</v>
      </c>
      <c r="C8">
        <v>4</v>
      </c>
      <c r="D8">
        <v>12314.9</v>
      </c>
      <c r="E8">
        <v>11176.2</v>
      </c>
      <c r="F8">
        <v>10048.4</v>
      </c>
      <c r="G8">
        <v>12029.3</v>
      </c>
      <c r="J8">
        <v>0.5</v>
      </c>
      <c r="K8">
        <v>4</v>
      </c>
      <c r="L8">
        <f t="shared" si="0"/>
        <v>1</v>
      </c>
      <c r="M8">
        <f t="shared" si="3"/>
        <v>0.90753477494742152</v>
      </c>
      <c r="N8">
        <f t="shared" si="1"/>
        <v>0.81595465655425536</v>
      </c>
      <c r="O8">
        <f t="shared" si="2"/>
        <v>0.97680858147447402</v>
      </c>
    </row>
    <row r="9" spans="1:15" x14ac:dyDescent="0.25">
      <c r="B9">
        <v>1</v>
      </c>
      <c r="C9">
        <v>4</v>
      </c>
      <c r="D9">
        <v>17512</v>
      </c>
      <c r="E9">
        <v>11901.6</v>
      </c>
      <c r="F9">
        <v>10013.299999999999</v>
      </c>
      <c r="G9">
        <v>14550</v>
      </c>
      <c r="J9">
        <v>1</v>
      </c>
      <c r="K9">
        <v>4</v>
      </c>
      <c r="L9">
        <f t="shared" si="0"/>
        <v>1</v>
      </c>
      <c r="M9">
        <f t="shared" si="3"/>
        <v>0.6796253997259023</v>
      </c>
      <c r="N9">
        <f t="shared" si="1"/>
        <v>0.57179648241206027</v>
      </c>
      <c r="O9">
        <f t="shared" si="2"/>
        <v>0.83085883965280949</v>
      </c>
    </row>
    <row r="10" spans="1:15" x14ac:dyDescent="0.25">
      <c r="B10">
        <v>1.5</v>
      </c>
      <c r="C10">
        <v>4</v>
      </c>
      <c r="D10">
        <v>17608.8</v>
      </c>
      <c r="E10">
        <v>11337.7</v>
      </c>
      <c r="F10">
        <v>10092.6</v>
      </c>
      <c r="G10">
        <v>15066.7</v>
      </c>
      <c r="J10">
        <v>1.5</v>
      </c>
      <c r="K10">
        <v>4</v>
      </c>
      <c r="L10">
        <f t="shared" si="0"/>
        <v>1</v>
      </c>
      <c r="M10">
        <f t="shared" si="3"/>
        <v>0.64386556721639188</v>
      </c>
      <c r="N10">
        <f t="shared" si="1"/>
        <v>0.57315660351642361</v>
      </c>
      <c r="O10">
        <f t="shared" si="2"/>
        <v>0.85563468265867071</v>
      </c>
    </row>
    <row r="11" spans="1:15" x14ac:dyDescent="0.25">
      <c r="B11">
        <v>2</v>
      </c>
      <c r="C11">
        <v>4</v>
      </c>
      <c r="D11">
        <v>17608.8</v>
      </c>
      <c r="E11">
        <v>10907.6</v>
      </c>
      <c r="F11">
        <v>10010.700000000001</v>
      </c>
      <c r="G11">
        <v>13717.8</v>
      </c>
      <c r="J11">
        <v>2</v>
      </c>
      <c r="K11">
        <v>4</v>
      </c>
      <c r="L11">
        <f t="shared" si="0"/>
        <v>1</v>
      </c>
      <c r="M11">
        <f t="shared" si="3"/>
        <v>0.61944027986007</v>
      </c>
      <c r="N11">
        <f t="shared" si="1"/>
        <v>0.56850551996728915</v>
      </c>
      <c r="O11">
        <f t="shared" si="2"/>
        <v>0.77903093907591658</v>
      </c>
    </row>
    <row r="12" spans="1:15" x14ac:dyDescent="0.25">
      <c r="B12">
        <v>0.5</v>
      </c>
      <c r="C12">
        <v>5</v>
      </c>
      <c r="D12">
        <v>12288.5</v>
      </c>
      <c r="E12">
        <v>11564.7</v>
      </c>
      <c r="F12">
        <v>10363</v>
      </c>
      <c r="G12">
        <v>12171.4</v>
      </c>
      <c r="J12">
        <v>0.5</v>
      </c>
      <c r="K12">
        <v>5</v>
      </c>
      <c r="L12">
        <f t="shared" si="0"/>
        <v>1</v>
      </c>
      <c r="M12">
        <f t="shared" si="3"/>
        <v>0.94109940187980634</v>
      </c>
      <c r="N12">
        <f t="shared" si="1"/>
        <v>0.84330878463604186</v>
      </c>
      <c r="O12">
        <f t="shared" si="2"/>
        <v>0.99047076534971723</v>
      </c>
    </row>
    <row r="13" spans="1:15" x14ac:dyDescent="0.25">
      <c r="B13">
        <v>1</v>
      </c>
      <c r="C13">
        <v>5</v>
      </c>
      <c r="D13">
        <v>17496.400000000001</v>
      </c>
      <c r="E13">
        <v>12729.9</v>
      </c>
      <c r="F13">
        <v>10345.5</v>
      </c>
      <c r="G13">
        <v>15225.7</v>
      </c>
      <c r="J13">
        <v>1</v>
      </c>
      <c r="K13">
        <v>5</v>
      </c>
      <c r="L13">
        <f t="shared" si="0"/>
        <v>1</v>
      </c>
      <c r="M13">
        <f t="shared" si="3"/>
        <v>0.72757252920600801</v>
      </c>
      <c r="N13">
        <f t="shared" si="1"/>
        <v>0.59129306600214893</v>
      </c>
      <c r="O13">
        <f t="shared" si="2"/>
        <v>0.87021901648339084</v>
      </c>
    </row>
    <row r="14" spans="1:15" x14ac:dyDescent="0.25">
      <c r="B14">
        <v>1.5</v>
      </c>
      <c r="C14">
        <v>5</v>
      </c>
      <c r="D14">
        <v>17608.8</v>
      </c>
      <c r="E14">
        <v>12541.3</v>
      </c>
      <c r="F14">
        <v>10345.700000000001</v>
      </c>
      <c r="G14">
        <v>16041.2</v>
      </c>
      <c r="J14">
        <v>1.5</v>
      </c>
      <c r="K14">
        <v>5</v>
      </c>
      <c r="L14">
        <f t="shared" si="0"/>
        <v>1</v>
      </c>
      <c r="M14">
        <f t="shared" si="3"/>
        <v>0.71221775475898408</v>
      </c>
      <c r="N14">
        <f t="shared" si="1"/>
        <v>0.58753009858707017</v>
      </c>
      <c r="O14">
        <f t="shared" si="2"/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11601.6</v>
      </c>
      <c r="F15">
        <v>10266.299999999999</v>
      </c>
      <c r="G15">
        <v>14968.9</v>
      </c>
      <c r="J15">
        <v>2</v>
      </c>
      <c r="K15">
        <v>5</v>
      </c>
      <c r="L15">
        <f t="shared" si="0"/>
        <v>1</v>
      </c>
      <c r="M15">
        <f t="shared" si="3"/>
        <v>0.65885239198582535</v>
      </c>
      <c r="N15">
        <f t="shared" si="1"/>
        <v>0.58302098950524739</v>
      </c>
      <c r="O15">
        <f t="shared" si="2"/>
        <v>0.85008064149743312</v>
      </c>
    </row>
    <row r="16" spans="1:15" x14ac:dyDescent="0.25">
      <c r="B16">
        <v>0.5</v>
      </c>
      <c r="C16">
        <v>6</v>
      </c>
      <c r="D16">
        <v>12264.8</v>
      </c>
      <c r="E16">
        <v>11592.9</v>
      </c>
      <c r="F16">
        <v>10455.299999999999</v>
      </c>
      <c r="G16">
        <v>12121.5</v>
      </c>
      <c r="J16">
        <v>0.5</v>
      </c>
      <c r="K16">
        <v>6</v>
      </c>
      <c r="L16">
        <f t="shared" si="0"/>
        <v>1</v>
      </c>
      <c r="M16">
        <f t="shared" si="3"/>
        <v>0.94521720696627753</v>
      </c>
      <c r="N16">
        <f t="shared" si="1"/>
        <v>0.85246396190724671</v>
      </c>
      <c r="O16">
        <f t="shared" si="2"/>
        <v>0.98831615680647056</v>
      </c>
    </row>
    <row r="17" spans="1:15" x14ac:dyDescent="0.25">
      <c r="B17">
        <v>1</v>
      </c>
      <c r="C17">
        <v>6</v>
      </c>
      <c r="D17">
        <v>17464.3</v>
      </c>
      <c r="E17">
        <v>13385.5</v>
      </c>
      <c r="F17">
        <v>10425.299999999999</v>
      </c>
      <c r="G17">
        <v>15522.5</v>
      </c>
      <c r="J17">
        <v>1</v>
      </c>
      <c r="K17">
        <v>6</v>
      </c>
      <c r="L17">
        <f t="shared" si="0"/>
        <v>1</v>
      </c>
      <c r="M17">
        <f t="shared" si="3"/>
        <v>0.76644927079814251</v>
      </c>
      <c r="N17">
        <f t="shared" si="1"/>
        <v>0.59694920494952564</v>
      </c>
      <c r="O17">
        <f t="shared" si="2"/>
        <v>0.88881317888492528</v>
      </c>
    </row>
    <row r="18" spans="1:15" x14ac:dyDescent="0.25">
      <c r="B18">
        <v>1.5</v>
      </c>
      <c r="C18">
        <v>6</v>
      </c>
      <c r="D18">
        <v>17608.8</v>
      </c>
      <c r="E18">
        <v>13216.3</v>
      </c>
      <c r="F18">
        <v>10455</v>
      </c>
      <c r="G18">
        <v>16676.400000000001</v>
      </c>
      <c r="J18">
        <v>1.5</v>
      </c>
      <c r="K18">
        <v>6</v>
      </c>
      <c r="L18">
        <f t="shared" si="0"/>
        <v>1</v>
      </c>
      <c r="M18">
        <f t="shared" si="3"/>
        <v>0.75055086093316981</v>
      </c>
      <c r="N18">
        <f t="shared" si="1"/>
        <v>0.59373722229794201</v>
      </c>
      <c r="O18">
        <f t="shared" si="2"/>
        <v>0.9470492026713917</v>
      </c>
    </row>
    <row r="19" spans="1:15" x14ac:dyDescent="0.25">
      <c r="B19">
        <v>2</v>
      </c>
      <c r="C19">
        <v>6</v>
      </c>
      <c r="D19">
        <v>17608.8</v>
      </c>
      <c r="E19">
        <v>12342.3</v>
      </c>
      <c r="F19">
        <v>10415.4</v>
      </c>
      <c r="G19">
        <v>15896</v>
      </c>
      <c r="J19">
        <v>2</v>
      </c>
      <c r="K19">
        <v>6</v>
      </c>
      <c r="L19">
        <f t="shared" si="0"/>
        <v>1</v>
      </c>
      <c r="M19">
        <f t="shared" si="3"/>
        <v>0.70091658716096494</v>
      </c>
      <c r="N19">
        <f t="shared" si="1"/>
        <v>0.59148834673572304</v>
      </c>
      <c r="O19">
        <f t="shared" si="2"/>
        <v>0.9027304529553406</v>
      </c>
    </row>
    <row r="20" spans="1:15" x14ac:dyDescent="0.25">
      <c r="B20">
        <v>0.5</v>
      </c>
      <c r="C20">
        <v>8</v>
      </c>
      <c r="D20">
        <v>12251.2</v>
      </c>
      <c r="E20">
        <v>11647.6</v>
      </c>
      <c r="F20">
        <v>10522.6</v>
      </c>
      <c r="G20">
        <v>12075</v>
      </c>
      <c r="J20">
        <v>0.5</v>
      </c>
      <c r="K20">
        <v>8</v>
      </c>
      <c r="L20">
        <f t="shared" si="0"/>
        <v>1</v>
      </c>
      <c r="M20">
        <f t="shared" si="3"/>
        <v>0.95073135692830091</v>
      </c>
      <c r="N20">
        <f t="shared" si="1"/>
        <v>0.85890361760480605</v>
      </c>
      <c r="O20">
        <f t="shared" si="2"/>
        <v>0.98561773540551123</v>
      </c>
    </row>
    <row r="21" spans="1:15" x14ac:dyDescent="0.25">
      <c r="B21">
        <v>1</v>
      </c>
      <c r="C21">
        <v>8</v>
      </c>
      <c r="D21">
        <v>17433.400000000001</v>
      </c>
      <c r="E21">
        <v>14411.7</v>
      </c>
      <c r="F21">
        <v>10507.1</v>
      </c>
      <c r="G21">
        <v>15738</v>
      </c>
      <c r="J21">
        <v>1</v>
      </c>
      <c r="K21">
        <v>8</v>
      </c>
      <c r="L21">
        <f t="shared" si="0"/>
        <v>1</v>
      </c>
      <c r="M21">
        <f t="shared" si="3"/>
        <v>0.82667179093005383</v>
      </c>
      <c r="N21">
        <f t="shared" si="1"/>
        <v>0.60269941606341848</v>
      </c>
      <c r="O21">
        <f t="shared" si="2"/>
        <v>0.90274989388185889</v>
      </c>
    </row>
    <row r="22" spans="1:15" x14ac:dyDescent="0.25">
      <c r="B22">
        <v>1.5</v>
      </c>
      <c r="C22">
        <v>8</v>
      </c>
      <c r="D22">
        <v>17608.8</v>
      </c>
      <c r="E22">
        <v>14127</v>
      </c>
      <c r="F22">
        <v>10502.4</v>
      </c>
      <c r="G22">
        <v>17131.400000000001</v>
      </c>
      <c r="J22">
        <v>1.5</v>
      </c>
      <c r="K22">
        <v>8</v>
      </c>
      <c r="L22">
        <f t="shared" si="0"/>
        <v>1</v>
      </c>
      <c r="M22">
        <f t="shared" si="3"/>
        <v>0.80226931988551187</v>
      </c>
      <c r="N22">
        <f t="shared" si="1"/>
        <v>0.5964290581981736</v>
      </c>
      <c r="O22">
        <f t="shared" si="2"/>
        <v>0.97288855572213906</v>
      </c>
    </row>
    <row r="23" spans="1:15" x14ac:dyDescent="0.25">
      <c r="B23">
        <v>2</v>
      </c>
      <c r="C23">
        <v>8</v>
      </c>
      <c r="D23">
        <v>17608.8</v>
      </c>
      <c r="E23">
        <v>13246.1</v>
      </c>
      <c r="F23">
        <v>10503.2</v>
      </c>
      <c r="G23">
        <v>16760.599999999999</v>
      </c>
      <c r="J23">
        <v>2</v>
      </c>
      <c r="K23">
        <v>8</v>
      </c>
      <c r="L23">
        <f t="shared" si="0"/>
        <v>1</v>
      </c>
      <c r="M23">
        <f t="shared" si="3"/>
        <v>0.75224319658352645</v>
      </c>
      <c r="N23">
        <f t="shared" si="1"/>
        <v>0.59647449002771347</v>
      </c>
      <c r="O23">
        <f t="shared" si="2"/>
        <v>0.9518309027304529</v>
      </c>
    </row>
    <row r="24" spans="1:15" x14ac:dyDescent="0.25">
      <c r="B24">
        <v>0.5</v>
      </c>
      <c r="C24">
        <v>10</v>
      </c>
      <c r="D24">
        <v>12238.2</v>
      </c>
      <c r="E24">
        <v>11624.7</v>
      </c>
      <c r="F24">
        <v>10513.2</v>
      </c>
      <c r="G24">
        <v>12026.4</v>
      </c>
      <c r="J24">
        <v>0.5</v>
      </c>
      <c r="K24">
        <v>10</v>
      </c>
      <c r="L24">
        <f t="shared" si="0"/>
        <v>1</v>
      </c>
      <c r="M24">
        <f t="shared" si="3"/>
        <v>0.94987007893317643</v>
      </c>
      <c r="N24">
        <f t="shared" si="1"/>
        <v>0.85904789920086289</v>
      </c>
      <c r="O24">
        <f t="shared" si="2"/>
        <v>0.98269353336274934</v>
      </c>
    </row>
    <row r="25" spans="1:15" x14ac:dyDescent="0.25">
      <c r="B25">
        <v>1</v>
      </c>
      <c r="C25">
        <v>10</v>
      </c>
      <c r="D25">
        <v>17402</v>
      </c>
      <c r="E25">
        <v>14987.6</v>
      </c>
      <c r="F25">
        <v>10512.6</v>
      </c>
      <c r="G25">
        <v>15715.8</v>
      </c>
      <c r="J25">
        <v>1</v>
      </c>
      <c r="K25">
        <v>10</v>
      </c>
      <c r="L25">
        <f t="shared" si="0"/>
        <v>1</v>
      </c>
      <c r="M25">
        <f t="shared" si="3"/>
        <v>0.86125732674405242</v>
      </c>
      <c r="N25">
        <f t="shared" si="1"/>
        <v>0.60410297666934842</v>
      </c>
      <c r="O25">
        <f t="shared" si="2"/>
        <v>0.90310309159866675</v>
      </c>
    </row>
    <row r="26" spans="1:15" x14ac:dyDescent="0.25">
      <c r="B26">
        <v>1.5</v>
      </c>
      <c r="C26">
        <v>10</v>
      </c>
      <c r="D26">
        <v>17608.8</v>
      </c>
      <c r="E26">
        <v>15159.2</v>
      </c>
      <c r="F26">
        <v>10509.9</v>
      </c>
      <c r="G26">
        <v>17282.400000000001</v>
      </c>
      <c r="J26">
        <v>1.5</v>
      </c>
      <c r="K26">
        <v>10</v>
      </c>
      <c r="L26">
        <f t="shared" si="0"/>
        <v>1</v>
      </c>
      <c r="M26">
        <f t="shared" si="3"/>
        <v>0.86088773794920725</v>
      </c>
      <c r="N26">
        <f t="shared" si="1"/>
        <v>0.59685498160010908</v>
      </c>
      <c r="O26">
        <f t="shared" si="2"/>
        <v>0.98146381354777168</v>
      </c>
    </row>
    <row r="27" spans="1:15" x14ac:dyDescent="0.25">
      <c r="B27">
        <v>2</v>
      </c>
      <c r="C27">
        <v>10</v>
      </c>
      <c r="D27">
        <v>17608.8</v>
      </c>
      <c r="E27">
        <v>14070.5</v>
      </c>
      <c r="F27">
        <v>10506.4</v>
      </c>
      <c r="G27">
        <v>17257.2</v>
      </c>
      <c r="J27">
        <v>2</v>
      </c>
      <c r="K27">
        <v>10</v>
      </c>
      <c r="L27">
        <f t="shared" si="0"/>
        <v>1</v>
      </c>
      <c r="M27">
        <f t="shared" si="3"/>
        <v>0.79906069692426518</v>
      </c>
      <c r="N27">
        <f t="shared" si="1"/>
        <v>0.59665621734587249</v>
      </c>
      <c r="O27">
        <f t="shared" si="2"/>
        <v>0.98003271091726873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0.99990000000000001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0.97181200000000001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0.97193099999999999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0.91170399999999996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0.97920399999999996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0.96291899999999997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0.89058599999999999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0.97952600000000001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0.94230899999999995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0.84117600000000003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0.97829900000000003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0.92310400000000004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0.81345400000000001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0.98320799999999997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0.91974400000000001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0.77155300000000004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0.99300200000000005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0.90741700000000003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0.76292800000000005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9.9999999999988987E-5</v>
      </c>
      <c r="E116" s="1">
        <v>0</v>
      </c>
      <c r="F116" s="1">
        <f t="shared" ref="F116:F139" si="5">F30-E30</f>
        <v>-0.14316600000000002</v>
      </c>
      <c r="G116" s="1">
        <f t="shared" ref="G116:G139" si="6">G30-E30</f>
        <v>-3.335100000000002E-2</v>
      </c>
      <c r="J116">
        <v>0.5</v>
      </c>
      <c r="K116">
        <v>3</v>
      </c>
      <c r="L116" s="1">
        <v>0</v>
      </c>
      <c r="M116" s="1">
        <f>M4-L4</f>
        <v>-0.13312299257048321</v>
      </c>
      <c r="N116" s="1">
        <f>N4-L4</f>
        <v>-0.21920075917334469</v>
      </c>
      <c r="O116" s="1">
        <f>O4-L4</f>
        <v>-3.5882295688284827E-2</v>
      </c>
    </row>
    <row r="117" spans="1:15" x14ac:dyDescent="0.25">
      <c r="B117">
        <v>1</v>
      </c>
      <c r="C117">
        <v>3</v>
      </c>
      <c r="D117" s="1">
        <f t="shared" si="4"/>
        <v>2.8187999999999991E-2</v>
      </c>
      <c r="E117" s="1">
        <v>0</v>
      </c>
      <c r="F117" s="1">
        <f t="shared" si="5"/>
        <v>-0.124888</v>
      </c>
      <c r="G117" s="1">
        <f t="shared" si="6"/>
        <v>-9.3122000000000038E-2</v>
      </c>
      <c r="J117">
        <v>1</v>
      </c>
      <c r="K117">
        <v>3</v>
      </c>
      <c r="L117" s="1">
        <v>0</v>
      </c>
      <c r="M117" s="1">
        <f t="shared" ref="M117:M139" si="7">M5-L5</f>
        <v>-0.37380000342245012</v>
      </c>
      <c r="N117" s="1">
        <f t="shared" ref="N117:N139" si="8">N5-L5</f>
        <v>-0.4505330466080667</v>
      </c>
      <c r="O117" s="1">
        <f t="shared" ref="O117:O139" si="9">O5-L5</f>
        <v>-0.21509528671575984</v>
      </c>
    </row>
    <row r="118" spans="1:15" x14ac:dyDescent="0.25">
      <c r="B118">
        <v>1.5</v>
      </c>
      <c r="C118">
        <v>3</v>
      </c>
      <c r="D118" s="1">
        <f t="shared" si="4"/>
        <v>-0.39971899999999994</v>
      </c>
      <c r="E118" s="1">
        <v>0</v>
      </c>
      <c r="F118" s="1">
        <f t="shared" si="5"/>
        <v>-0.142459</v>
      </c>
      <c r="G118" s="1">
        <f t="shared" si="6"/>
        <v>-0.19328900000000004</v>
      </c>
      <c r="J118">
        <v>1.5</v>
      </c>
      <c r="K118">
        <v>3</v>
      </c>
      <c r="L118" s="1">
        <v>0</v>
      </c>
      <c r="M118" s="1">
        <f t="shared" si="7"/>
        <v>-0.41292989868702012</v>
      </c>
      <c r="N118" s="1">
        <f t="shared" si="8"/>
        <v>-0.45805506337740221</v>
      </c>
      <c r="O118" s="1">
        <f t="shared" si="9"/>
        <v>-0.26427695243287441</v>
      </c>
    </row>
    <row r="119" spans="1:15" x14ac:dyDescent="0.25">
      <c r="B119">
        <v>2</v>
      </c>
      <c r="C119">
        <v>3</v>
      </c>
      <c r="D119" s="1">
        <f t="shared" si="4"/>
        <v>-0.53225100000000003</v>
      </c>
      <c r="E119" s="1">
        <v>0</v>
      </c>
      <c r="F119" s="1">
        <f t="shared" si="5"/>
        <v>-5.6983000000000006E-2</v>
      </c>
      <c r="G119" s="1">
        <f t="shared" si="6"/>
        <v>-0.15794699999999995</v>
      </c>
      <c r="J119">
        <v>2</v>
      </c>
      <c r="K119">
        <v>3</v>
      </c>
      <c r="L119" s="1">
        <v>0</v>
      </c>
      <c r="M119" s="1">
        <f t="shared" si="7"/>
        <v>-0.42452069419835536</v>
      </c>
      <c r="N119" s="1">
        <f t="shared" si="8"/>
        <v>-0.46062025805279172</v>
      </c>
      <c r="O119" s="1">
        <f t="shared" si="9"/>
        <v>-0.32048180455226927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-0.23446199999999995</v>
      </c>
      <c r="G120" s="1">
        <f t="shared" si="6"/>
        <v>-3.7962999999999969E-2</v>
      </c>
      <c r="J120">
        <v>0.5</v>
      </c>
      <c r="K120">
        <v>4</v>
      </c>
      <c r="L120" s="1">
        <v>0</v>
      </c>
      <c r="M120" s="1">
        <f t="shared" si="7"/>
        <v>-9.2465225052578481E-2</v>
      </c>
      <c r="N120" s="1">
        <f t="shared" si="8"/>
        <v>-0.18404534344574464</v>
      </c>
      <c r="O120" s="1">
        <f t="shared" si="9"/>
        <v>-2.3191418525525975E-2</v>
      </c>
    </row>
    <row r="121" spans="1:15" x14ac:dyDescent="0.25">
      <c r="B121">
        <v>1</v>
      </c>
      <c r="C121">
        <v>4</v>
      </c>
      <c r="D121" s="1">
        <f t="shared" si="4"/>
        <v>2.0796000000000037E-2</v>
      </c>
      <c r="E121" s="1">
        <v>0</v>
      </c>
      <c r="F121" s="1">
        <f t="shared" si="5"/>
        <v>-0.22019999999999995</v>
      </c>
      <c r="G121" s="1">
        <f t="shared" si="6"/>
        <v>-0.12868099999999993</v>
      </c>
      <c r="J121">
        <v>1</v>
      </c>
      <c r="K121">
        <v>4</v>
      </c>
      <c r="L121" s="1">
        <v>0</v>
      </c>
      <c r="M121" s="1">
        <f t="shared" si="7"/>
        <v>-0.3203746002740977</v>
      </c>
      <c r="N121" s="1">
        <f t="shared" si="8"/>
        <v>-0.42820351758793973</v>
      </c>
      <c r="O121" s="1">
        <f t="shared" si="9"/>
        <v>-0.16914116034719051</v>
      </c>
    </row>
    <row r="122" spans="1:15" x14ac:dyDescent="0.25">
      <c r="B122">
        <v>1.5</v>
      </c>
      <c r="C122">
        <v>4</v>
      </c>
      <c r="D122" s="1">
        <f t="shared" si="4"/>
        <v>-0.34824899999999992</v>
      </c>
      <c r="E122" s="1">
        <v>0</v>
      </c>
      <c r="F122" s="1">
        <f t="shared" si="5"/>
        <v>-0.23778199999999994</v>
      </c>
      <c r="G122" s="1">
        <f t="shared" si="6"/>
        <v>-0.244533</v>
      </c>
      <c r="J122">
        <v>1.5</v>
      </c>
      <c r="K122">
        <v>4</v>
      </c>
      <c r="L122" s="1">
        <v>0</v>
      </c>
      <c r="M122" s="1">
        <f t="shared" si="7"/>
        <v>-0.35613443278360812</v>
      </c>
      <c r="N122" s="1">
        <f t="shared" si="8"/>
        <v>-0.42684339648357639</v>
      </c>
      <c r="O122" s="1">
        <f t="shared" si="9"/>
        <v>-0.14436531734132929</v>
      </c>
    </row>
    <row r="123" spans="1:15" x14ac:dyDescent="0.25">
      <c r="B123">
        <v>2</v>
      </c>
      <c r="C123">
        <v>4</v>
      </c>
      <c r="D123" s="1">
        <f t="shared" si="4"/>
        <v>-0.42208499999999999</v>
      </c>
      <c r="E123" s="1">
        <v>0</v>
      </c>
      <c r="F123" s="1">
        <f t="shared" si="5"/>
        <v>-0.14942299999999997</v>
      </c>
      <c r="G123" s="1">
        <f t="shared" si="6"/>
        <v>-0.20333800000000002</v>
      </c>
      <c r="J123">
        <v>2</v>
      </c>
      <c r="K123">
        <v>4</v>
      </c>
      <c r="L123" s="1">
        <v>0</v>
      </c>
      <c r="M123" s="1">
        <f t="shared" si="7"/>
        <v>-0.38055972013993</v>
      </c>
      <c r="N123" s="1">
        <f t="shared" si="8"/>
        <v>-0.43149448003271085</v>
      </c>
      <c r="O123" s="1">
        <f t="shared" si="9"/>
        <v>-0.22096906092408342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-0.45053399999999999</v>
      </c>
      <c r="G124" s="1">
        <f t="shared" si="6"/>
        <v>-3.8185000000000024E-2</v>
      </c>
      <c r="J124">
        <v>0.5</v>
      </c>
      <c r="K124">
        <v>5</v>
      </c>
      <c r="L124" s="1">
        <v>0</v>
      </c>
      <c r="M124" s="1">
        <f t="shared" si="7"/>
        <v>-5.8900598120193659E-2</v>
      </c>
      <c r="N124" s="1">
        <f t="shared" si="8"/>
        <v>-0.15669121536395814</v>
      </c>
      <c r="O124" s="1">
        <f t="shared" si="9"/>
        <v>-9.5292346502827696E-3</v>
      </c>
    </row>
    <row r="125" spans="1:15" x14ac:dyDescent="0.25">
      <c r="B125">
        <v>1</v>
      </c>
      <c r="C125">
        <v>5</v>
      </c>
      <c r="D125" s="1">
        <f t="shared" si="4"/>
        <v>2.0473999999999992E-2</v>
      </c>
      <c r="E125" s="1">
        <v>0</v>
      </c>
      <c r="F125" s="1">
        <f t="shared" si="5"/>
        <v>-0.36550800000000006</v>
      </c>
      <c r="G125" s="1">
        <f t="shared" si="6"/>
        <v>-0.13484399999999996</v>
      </c>
      <c r="J125">
        <v>1</v>
      </c>
      <c r="K125">
        <v>5</v>
      </c>
      <c r="L125" s="1">
        <v>0</v>
      </c>
      <c r="M125" s="1">
        <f t="shared" si="7"/>
        <v>-0.27242747079399199</v>
      </c>
      <c r="N125" s="1">
        <f t="shared" si="8"/>
        <v>-0.40870693399785107</v>
      </c>
      <c r="O125" s="1">
        <f t="shared" si="9"/>
        <v>-0.12978098351660916</v>
      </c>
    </row>
    <row r="126" spans="1:15" x14ac:dyDescent="0.25">
      <c r="B126">
        <v>1.5</v>
      </c>
      <c r="C126">
        <v>5</v>
      </c>
      <c r="D126" s="1">
        <f t="shared" si="4"/>
        <v>-0.30781099999999995</v>
      </c>
      <c r="E126" s="1">
        <v>0</v>
      </c>
      <c r="F126" s="1">
        <f t="shared" si="5"/>
        <v>-0.36532100000000001</v>
      </c>
      <c r="G126" s="1">
        <f t="shared" si="6"/>
        <v>-0.2738489999999999</v>
      </c>
      <c r="J126">
        <v>1.5</v>
      </c>
      <c r="K126">
        <v>5</v>
      </c>
      <c r="L126" s="1">
        <v>0</v>
      </c>
      <c r="M126" s="1">
        <f t="shared" si="7"/>
        <v>-0.28778224524101592</v>
      </c>
      <c r="N126" s="1">
        <f t="shared" si="8"/>
        <v>-0.41246990141292983</v>
      </c>
      <c r="O126" s="1">
        <f t="shared" si="9"/>
        <v>-8.9023669983190112E-2</v>
      </c>
    </row>
    <row r="127" spans="1:15" x14ac:dyDescent="0.25">
      <c r="B127">
        <v>2</v>
      </c>
      <c r="C127">
        <v>5</v>
      </c>
      <c r="D127" s="1">
        <f t="shared" si="4"/>
        <v>-0.34555600000000003</v>
      </c>
      <c r="E127" s="1">
        <v>0</v>
      </c>
      <c r="F127" s="1">
        <f t="shared" si="5"/>
        <v>-0.25788100000000003</v>
      </c>
      <c r="G127" s="1">
        <f t="shared" si="6"/>
        <v>-0.20256400000000008</v>
      </c>
      <c r="J127">
        <v>2</v>
      </c>
      <c r="K127">
        <v>5</v>
      </c>
      <c r="L127" s="1">
        <v>0</v>
      </c>
      <c r="M127" s="1">
        <f t="shared" si="7"/>
        <v>-0.34114760801417465</v>
      </c>
      <c r="N127" s="1">
        <f t="shared" si="8"/>
        <v>-0.41697901049475261</v>
      </c>
      <c r="O127" s="1">
        <f t="shared" si="9"/>
        <v>-0.14991935850256688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-0.59875999999999996</v>
      </c>
      <c r="G128" s="1">
        <f t="shared" si="6"/>
        <v>-4.5063999999999993E-2</v>
      </c>
      <c r="J128">
        <v>0.5</v>
      </c>
      <c r="K128">
        <v>6</v>
      </c>
      <c r="L128" s="1">
        <v>0</v>
      </c>
      <c r="M128" s="1">
        <f t="shared" si="7"/>
        <v>-5.4782793033722466E-2</v>
      </c>
      <c r="N128" s="1">
        <f t="shared" si="8"/>
        <v>-0.14753603809275329</v>
      </c>
      <c r="O128" s="1">
        <f t="shared" si="9"/>
        <v>-1.1683843193529442E-2</v>
      </c>
    </row>
    <row r="129" spans="2:15" x14ac:dyDescent="0.25">
      <c r="B129">
        <v>1</v>
      </c>
      <c r="C129">
        <v>6</v>
      </c>
      <c r="D129" s="1">
        <f t="shared" si="4"/>
        <v>2.170099999999997E-2</v>
      </c>
      <c r="E129" s="1">
        <v>0</v>
      </c>
      <c r="F129" s="1">
        <f t="shared" si="5"/>
        <v>-0.55215000000000003</v>
      </c>
      <c r="G129" s="1">
        <f t="shared" si="6"/>
        <v>-0.13939600000000008</v>
      </c>
      <c r="J129">
        <v>1</v>
      </c>
      <c r="K129">
        <v>6</v>
      </c>
      <c r="L129" s="1">
        <v>0</v>
      </c>
      <c r="M129" s="1">
        <f t="shared" si="7"/>
        <v>-0.23355072920185749</v>
      </c>
      <c r="N129" s="1">
        <f t="shared" si="8"/>
        <v>-0.40305079505047436</v>
      </c>
      <c r="O129" s="1">
        <f t="shared" si="9"/>
        <v>-0.11118682111507472</v>
      </c>
    </row>
    <row r="130" spans="2:15" x14ac:dyDescent="0.25">
      <c r="B130">
        <v>1.5</v>
      </c>
      <c r="C130">
        <v>6</v>
      </c>
      <c r="D130" s="1">
        <f t="shared" si="4"/>
        <v>-0.26089600000000002</v>
      </c>
      <c r="E130" s="1">
        <v>0</v>
      </c>
      <c r="F130" s="1">
        <f t="shared" si="5"/>
        <v>-0.513903</v>
      </c>
      <c r="G130" s="1">
        <f t="shared" si="6"/>
        <v>-0.25408300000000006</v>
      </c>
      <c r="J130">
        <v>1.5</v>
      </c>
      <c r="K130">
        <v>6</v>
      </c>
      <c r="L130" s="1">
        <v>0</v>
      </c>
      <c r="M130" s="1">
        <f t="shared" si="7"/>
        <v>-0.24944913906683019</v>
      </c>
      <c r="N130" s="1">
        <f t="shared" si="8"/>
        <v>-0.40626277770205799</v>
      </c>
      <c r="O130" s="1">
        <f t="shared" si="9"/>
        <v>-5.2950797328608301E-2</v>
      </c>
    </row>
    <row r="131" spans="2:15" x14ac:dyDescent="0.25">
      <c r="B131">
        <v>2</v>
      </c>
      <c r="C131">
        <v>6</v>
      </c>
      <c r="D131" s="1">
        <f t="shared" si="4"/>
        <v>-0.30196200000000006</v>
      </c>
      <c r="E131" s="1">
        <v>0</v>
      </c>
      <c r="F131" s="1">
        <f t="shared" si="5"/>
        <v>-0.40018999999999999</v>
      </c>
      <c r="G131" s="1">
        <f t="shared" si="6"/>
        <v>-0.21204000000000001</v>
      </c>
      <c r="J131">
        <v>2</v>
      </c>
      <c r="K131">
        <v>6</v>
      </c>
      <c r="L131" s="1">
        <v>0</v>
      </c>
      <c r="M131" s="1">
        <f t="shared" si="7"/>
        <v>-0.29908341283903506</v>
      </c>
      <c r="N131" s="1">
        <f t="shared" si="8"/>
        <v>-0.40851165326427696</v>
      </c>
      <c r="O131" s="1">
        <f t="shared" si="9"/>
        <v>-9.7269547044659399E-2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-0.76193500000000003</v>
      </c>
      <c r="G132" s="1">
        <f t="shared" si="6"/>
        <v>-5.766300000000002E-2</v>
      </c>
      <c r="J132">
        <v>0.5</v>
      </c>
      <c r="K132">
        <v>8</v>
      </c>
      <c r="L132" s="1">
        <v>0</v>
      </c>
      <c r="M132" s="1">
        <f t="shared" si="7"/>
        <v>-4.9268643071699092E-2</v>
      </c>
      <c r="N132" s="1">
        <f t="shared" si="8"/>
        <v>-0.14109638239519395</v>
      </c>
      <c r="O132" s="1">
        <f t="shared" si="9"/>
        <v>-1.4382264594488769E-2</v>
      </c>
    </row>
    <row r="133" spans="2:15" x14ac:dyDescent="0.25">
      <c r="B133">
        <v>1</v>
      </c>
      <c r="C133">
        <v>8</v>
      </c>
      <c r="D133" s="1">
        <f t="shared" si="4"/>
        <v>1.6792000000000029E-2</v>
      </c>
      <c r="E133" s="1">
        <v>0</v>
      </c>
      <c r="F133" s="1">
        <f t="shared" si="5"/>
        <v>-0.72924499999999992</v>
      </c>
      <c r="G133" s="1">
        <f t="shared" si="6"/>
        <v>-0.14562799999999998</v>
      </c>
      <c r="J133">
        <v>1</v>
      </c>
      <c r="K133">
        <v>8</v>
      </c>
      <c r="L133" s="1">
        <v>0</v>
      </c>
      <c r="M133" s="1">
        <f t="shared" si="7"/>
        <v>-0.17332820906994617</v>
      </c>
      <c r="N133" s="1">
        <f t="shared" si="8"/>
        <v>-0.39730058393658152</v>
      </c>
      <c r="O133" s="1">
        <f t="shared" si="9"/>
        <v>-9.7250106118141111E-2</v>
      </c>
    </row>
    <row r="134" spans="2:15" x14ac:dyDescent="0.25">
      <c r="B134">
        <v>1.5</v>
      </c>
      <c r="C134">
        <v>8</v>
      </c>
      <c r="D134" s="1">
        <f t="shared" si="4"/>
        <v>-0.24048000000000003</v>
      </c>
      <c r="E134" s="1">
        <v>0</v>
      </c>
      <c r="F134" s="1">
        <f t="shared" si="5"/>
        <v>-0.65512100000000006</v>
      </c>
      <c r="G134" s="1">
        <f t="shared" si="6"/>
        <v>-0.23847600000000002</v>
      </c>
      <c r="J134">
        <v>1.5</v>
      </c>
      <c r="K134">
        <v>8</v>
      </c>
      <c r="L134" s="1">
        <v>0</v>
      </c>
      <c r="M134" s="1">
        <f t="shared" si="7"/>
        <v>-0.19773068011448813</v>
      </c>
      <c r="N134" s="1">
        <f t="shared" si="8"/>
        <v>-0.4035709418018264</v>
      </c>
      <c r="O134" s="1">
        <f t="shared" si="9"/>
        <v>-2.7111444277860941E-2</v>
      </c>
    </row>
    <row r="135" spans="2:15" x14ac:dyDescent="0.25">
      <c r="B135">
        <v>2</v>
      </c>
      <c r="C135">
        <v>8</v>
      </c>
      <c r="D135" s="1">
        <f t="shared" si="4"/>
        <v>-0.22214900000000004</v>
      </c>
      <c r="E135" s="1">
        <v>0</v>
      </c>
      <c r="F135" s="1">
        <f t="shared" si="5"/>
        <v>-0.50970800000000005</v>
      </c>
      <c r="G135" s="1">
        <f t="shared" si="6"/>
        <v>-0.18425200000000008</v>
      </c>
      <c r="J135">
        <v>2</v>
      </c>
      <c r="K135">
        <v>8</v>
      </c>
      <c r="L135" s="1">
        <v>0</v>
      </c>
      <c r="M135" s="1">
        <f t="shared" si="7"/>
        <v>-0.24775680341647355</v>
      </c>
      <c r="N135" s="1">
        <f t="shared" si="8"/>
        <v>-0.40352550997228653</v>
      </c>
      <c r="O135" s="1">
        <f t="shared" si="9"/>
        <v>-4.8169097269547101E-2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-0.86426700000000001</v>
      </c>
      <c r="G136" s="1">
        <f t="shared" si="6"/>
        <v>-6.5285999999999955E-2</v>
      </c>
      <c r="J136">
        <v>0.5</v>
      </c>
      <c r="K136">
        <v>10</v>
      </c>
      <c r="L136" s="1">
        <v>0</v>
      </c>
      <c r="M136" s="1">
        <f t="shared" si="7"/>
        <v>-5.0129921066823568E-2</v>
      </c>
      <c r="N136" s="1">
        <f t="shared" si="8"/>
        <v>-0.14095210079913711</v>
      </c>
      <c r="O136" s="1">
        <f t="shared" si="9"/>
        <v>-1.7306466637250661E-2</v>
      </c>
    </row>
    <row r="137" spans="2:15" x14ac:dyDescent="0.25">
      <c r="B137">
        <v>1</v>
      </c>
      <c r="C137">
        <v>10</v>
      </c>
      <c r="D137" s="1">
        <f t="shared" si="4"/>
        <v>6.9979999999999487E-3</v>
      </c>
      <c r="E137" s="1">
        <v>0</v>
      </c>
      <c r="F137" s="1">
        <f t="shared" si="5"/>
        <v>-0.84620600000000001</v>
      </c>
      <c r="G137" s="1">
        <f t="shared" si="6"/>
        <v>-0.16629400000000005</v>
      </c>
      <c r="J137">
        <v>1</v>
      </c>
      <c r="K137">
        <v>10</v>
      </c>
      <c r="L137" s="1">
        <v>0</v>
      </c>
      <c r="M137" s="1">
        <f t="shared" si="7"/>
        <v>-0.13874267325594758</v>
      </c>
      <c r="N137" s="1">
        <f t="shared" si="8"/>
        <v>-0.39589702333065158</v>
      </c>
      <c r="O137" s="1">
        <f t="shared" si="9"/>
        <v>-9.6896908401333248E-2</v>
      </c>
    </row>
    <row r="138" spans="2:15" x14ac:dyDescent="0.25">
      <c r="B138">
        <v>1.5</v>
      </c>
      <c r="C138">
        <v>10</v>
      </c>
      <c r="D138" s="1">
        <f t="shared" si="4"/>
        <v>-0.20985600000000004</v>
      </c>
      <c r="E138" s="1">
        <v>0</v>
      </c>
      <c r="F138" s="1">
        <f t="shared" si="5"/>
        <v>-0.77702300000000002</v>
      </c>
      <c r="G138" s="1">
        <f t="shared" si="6"/>
        <v>-0.21517000000000008</v>
      </c>
      <c r="J138">
        <v>1.5</v>
      </c>
      <c r="K138">
        <v>10</v>
      </c>
      <c r="L138" s="1">
        <v>0</v>
      </c>
      <c r="M138" s="1">
        <f t="shared" si="7"/>
        <v>-0.13911226205079275</v>
      </c>
      <c r="N138" s="1">
        <f t="shared" si="8"/>
        <v>-0.40314501839989092</v>
      </c>
      <c r="O138" s="1">
        <f t="shared" si="9"/>
        <v>-1.853618645222832E-2</v>
      </c>
    </row>
    <row r="139" spans="2:15" x14ac:dyDescent="0.25">
      <c r="B139">
        <v>2</v>
      </c>
      <c r="C139">
        <v>10</v>
      </c>
      <c r="D139" s="1">
        <f t="shared" si="4"/>
        <v>-0.18948600000000004</v>
      </c>
      <c r="E139" s="1">
        <v>0</v>
      </c>
      <c r="F139" s="1">
        <f t="shared" si="5"/>
        <v>-0.62381500000000001</v>
      </c>
      <c r="G139" s="1">
        <f t="shared" si="6"/>
        <v>-0.16449500000000006</v>
      </c>
      <c r="J139">
        <v>2</v>
      </c>
      <c r="K139">
        <v>10</v>
      </c>
      <c r="L139" s="1">
        <v>0</v>
      </c>
      <c r="M139" s="1">
        <f t="shared" si="7"/>
        <v>-0.20093930307573482</v>
      </c>
      <c r="N139" s="1">
        <f t="shared" si="8"/>
        <v>-0.40334378265412751</v>
      </c>
      <c r="O139" s="1">
        <f t="shared" si="9"/>
        <v>-1.9967289082731265E-2</v>
      </c>
    </row>
    <row r="140" spans="2:15" x14ac:dyDescent="0.25">
      <c r="B140" s="2" t="s">
        <v>13</v>
      </c>
      <c r="C140" s="2"/>
      <c r="D140" s="3">
        <f>MIN(D116:D139)</f>
        <v>-0.53225100000000003</v>
      </c>
      <c r="E140" s="3">
        <f t="shared" ref="E140:G140" si="10">MIN(E116:E139)</f>
        <v>0</v>
      </c>
      <c r="F140" s="3">
        <f t="shared" si="10"/>
        <v>-0.86426700000000001</v>
      </c>
      <c r="G140" s="3">
        <f t="shared" si="10"/>
        <v>-0.2738489999999999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-0.42452069419835536</v>
      </c>
      <c r="N140" s="3">
        <f t="shared" si="11"/>
        <v>-0.46062025805279172</v>
      </c>
      <c r="O140" s="3">
        <f t="shared" si="11"/>
        <v>-0.32048180455226927</v>
      </c>
    </row>
    <row r="141" spans="2:15" x14ac:dyDescent="0.25">
      <c r="B141" s="2" t="s">
        <v>14</v>
      </c>
      <c r="C141" s="2"/>
      <c r="D141" s="3">
        <f>MAX(D116:D139)</f>
        <v>2.8187999999999991E-2</v>
      </c>
      <c r="E141" s="3">
        <f t="shared" ref="E141:G141" si="12">MAX(E116:E139)</f>
        <v>0</v>
      </c>
      <c r="F141" s="3">
        <f t="shared" si="12"/>
        <v>-5.6983000000000006E-2</v>
      </c>
      <c r="G141" s="3">
        <f t="shared" si="12"/>
        <v>-3.335100000000002E-2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-4.9268643071699092E-2</v>
      </c>
      <c r="N141" s="3">
        <f t="shared" si="13"/>
        <v>-0.14095210079913711</v>
      </c>
      <c r="O141" s="3">
        <f t="shared" si="13"/>
        <v>-9.5292346502827696E-3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85" workbookViewId="0">
      <selection activeCell="S94" sqref="S94"/>
    </sheetView>
  </sheetViews>
  <sheetFormatPr defaultRowHeight="16.5" x14ac:dyDescent="0.25"/>
  <cols>
    <col min="8" max="8" width="2" customWidth="1"/>
  </cols>
  <sheetData>
    <row r="1" spans="1:15" x14ac:dyDescent="0.25">
      <c r="A1" t="s">
        <v>19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23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10553.4</v>
      </c>
      <c r="F4">
        <v>9626.6299999999992</v>
      </c>
      <c r="G4">
        <v>11886.8</v>
      </c>
      <c r="J4">
        <v>0.5</v>
      </c>
      <c r="K4">
        <v>3</v>
      </c>
      <c r="L4">
        <f>D4/D4</f>
        <v>1</v>
      </c>
      <c r="M4">
        <f>E4/D4</f>
        <v>0.8559679460143399</v>
      </c>
      <c r="N4">
        <f>F4/D4</f>
        <v>0.78079924082665531</v>
      </c>
      <c r="O4">
        <f>G4/D4</f>
        <v>0.96411770431171517</v>
      </c>
    </row>
    <row r="5" spans="1:15" x14ac:dyDescent="0.25">
      <c r="B5">
        <v>1</v>
      </c>
      <c r="C5">
        <v>3</v>
      </c>
      <c r="D5">
        <v>17531.3</v>
      </c>
      <c r="E5">
        <v>10946.9</v>
      </c>
      <c r="F5">
        <v>9632.8700000000008</v>
      </c>
      <c r="G5">
        <v>13760.4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0.62442032250888413</v>
      </c>
      <c r="N5">
        <f t="shared" ref="N5:N27" si="2">F5/D5</f>
        <v>0.5494669533919333</v>
      </c>
      <c r="O5">
        <f t="shared" ref="O5:O27" si="3">G5/D5</f>
        <v>0.78490471328424016</v>
      </c>
    </row>
    <row r="6" spans="1:15" x14ac:dyDescent="0.25">
      <c r="B6">
        <v>1.5</v>
      </c>
      <c r="C6">
        <v>3</v>
      </c>
      <c r="D6">
        <v>17608.8</v>
      </c>
      <c r="E6">
        <v>10338.1</v>
      </c>
      <c r="F6">
        <v>9543</v>
      </c>
      <c r="G6">
        <v>12955.2</v>
      </c>
      <c r="J6">
        <v>1.5</v>
      </c>
      <c r="K6">
        <v>3</v>
      </c>
      <c r="L6">
        <f t="shared" si="0"/>
        <v>1</v>
      </c>
      <c r="M6">
        <f t="shared" si="1"/>
        <v>0.58709849620644228</v>
      </c>
      <c r="N6">
        <f t="shared" si="2"/>
        <v>0.54194493662259779</v>
      </c>
      <c r="O6">
        <f t="shared" si="3"/>
        <v>0.73572304756712559</v>
      </c>
    </row>
    <row r="7" spans="1:15" x14ac:dyDescent="0.25">
      <c r="B7">
        <v>2</v>
      </c>
      <c r="C7">
        <v>3</v>
      </c>
      <c r="D7">
        <v>17608.8</v>
      </c>
      <c r="E7">
        <v>10127.5</v>
      </c>
      <c r="F7">
        <v>9497.83</v>
      </c>
      <c r="G7">
        <v>11965.5</v>
      </c>
      <c r="J7">
        <v>2</v>
      </c>
      <c r="K7">
        <v>3</v>
      </c>
      <c r="L7">
        <f t="shared" si="0"/>
        <v>1</v>
      </c>
      <c r="M7">
        <f t="shared" si="1"/>
        <v>0.57513856708009636</v>
      </c>
      <c r="N7">
        <f t="shared" si="2"/>
        <v>0.53937974194720828</v>
      </c>
      <c r="O7">
        <f t="shared" si="3"/>
        <v>0.67951819544773073</v>
      </c>
    </row>
    <row r="8" spans="1:15" x14ac:dyDescent="0.25">
      <c r="B8">
        <v>0.5</v>
      </c>
      <c r="C8">
        <v>4</v>
      </c>
      <c r="D8">
        <v>12314.9</v>
      </c>
      <c r="E8">
        <v>11062.1</v>
      </c>
      <c r="F8">
        <v>10048.4</v>
      </c>
      <c r="G8">
        <v>12029.3</v>
      </c>
      <c r="J8">
        <v>0.5</v>
      </c>
      <c r="K8">
        <v>4</v>
      </c>
      <c r="L8">
        <f t="shared" si="0"/>
        <v>1</v>
      </c>
      <c r="M8">
        <f t="shared" si="1"/>
        <v>0.89826957587962553</v>
      </c>
      <c r="N8">
        <f t="shared" si="2"/>
        <v>0.81595465655425536</v>
      </c>
      <c r="O8">
        <f t="shared" si="3"/>
        <v>0.97680858147447402</v>
      </c>
    </row>
    <row r="9" spans="1:15" x14ac:dyDescent="0.25">
      <c r="B9">
        <v>1</v>
      </c>
      <c r="C9">
        <v>4</v>
      </c>
      <c r="D9">
        <v>17512</v>
      </c>
      <c r="E9">
        <v>11822.7</v>
      </c>
      <c r="F9">
        <v>10013.299999999999</v>
      </c>
      <c r="G9">
        <v>14550</v>
      </c>
      <c r="J9">
        <v>1</v>
      </c>
      <c r="K9">
        <v>4</v>
      </c>
      <c r="L9">
        <f t="shared" si="0"/>
        <v>1</v>
      </c>
      <c r="M9">
        <f t="shared" si="1"/>
        <v>0.6751199177706716</v>
      </c>
      <c r="N9">
        <f t="shared" si="2"/>
        <v>0.57179648241206027</v>
      </c>
      <c r="O9">
        <f t="shared" si="3"/>
        <v>0.83085883965280949</v>
      </c>
    </row>
    <row r="10" spans="1:15" x14ac:dyDescent="0.25">
      <c r="B10">
        <v>1.5</v>
      </c>
      <c r="C10">
        <v>4</v>
      </c>
      <c r="D10">
        <v>17608.8</v>
      </c>
      <c r="E10">
        <v>11277.1</v>
      </c>
      <c r="F10">
        <v>10092.6</v>
      </c>
      <c r="G10">
        <v>15066.7</v>
      </c>
      <c r="J10">
        <v>1.5</v>
      </c>
      <c r="K10">
        <v>4</v>
      </c>
      <c r="L10">
        <f t="shared" si="0"/>
        <v>1</v>
      </c>
      <c r="M10">
        <f t="shared" si="1"/>
        <v>0.64042410612875389</v>
      </c>
      <c r="N10">
        <f t="shared" si="2"/>
        <v>0.57315660351642361</v>
      </c>
      <c r="O10">
        <f t="shared" si="3"/>
        <v>0.85563468265867071</v>
      </c>
    </row>
    <row r="11" spans="1:15" x14ac:dyDescent="0.25">
      <c r="B11">
        <v>2</v>
      </c>
      <c r="C11">
        <v>4</v>
      </c>
      <c r="D11">
        <v>17608.8</v>
      </c>
      <c r="E11">
        <v>10881.1</v>
      </c>
      <c r="F11">
        <v>10010.700000000001</v>
      </c>
      <c r="G11">
        <v>13717.8</v>
      </c>
      <c r="J11">
        <v>2</v>
      </c>
      <c r="K11">
        <v>4</v>
      </c>
      <c r="L11">
        <f t="shared" si="0"/>
        <v>1</v>
      </c>
      <c r="M11">
        <f t="shared" si="1"/>
        <v>0.6179353505065649</v>
      </c>
      <c r="N11">
        <f t="shared" si="2"/>
        <v>0.56850551996728915</v>
      </c>
      <c r="O11">
        <f t="shared" si="3"/>
        <v>0.77903093907591658</v>
      </c>
    </row>
    <row r="12" spans="1:15" x14ac:dyDescent="0.25">
      <c r="B12">
        <v>0.5</v>
      </c>
      <c r="C12">
        <v>5</v>
      </c>
      <c r="D12">
        <v>12288.5</v>
      </c>
      <c r="E12">
        <v>11505.3</v>
      </c>
      <c r="F12">
        <v>10363</v>
      </c>
      <c r="G12">
        <v>12171.4</v>
      </c>
      <c r="J12">
        <v>0.5</v>
      </c>
      <c r="K12">
        <v>5</v>
      </c>
      <c r="L12">
        <f t="shared" si="0"/>
        <v>1</v>
      </c>
      <c r="M12">
        <f t="shared" si="1"/>
        <v>0.93626561419213084</v>
      </c>
      <c r="N12">
        <f t="shared" si="2"/>
        <v>0.84330878463604186</v>
      </c>
      <c r="O12">
        <f t="shared" si="3"/>
        <v>0.99047076534971723</v>
      </c>
    </row>
    <row r="13" spans="1:15" x14ac:dyDescent="0.25">
      <c r="B13">
        <v>1</v>
      </c>
      <c r="C13">
        <v>5</v>
      </c>
      <c r="D13">
        <v>17496.400000000001</v>
      </c>
      <c r="E13">
        <v>12666.2</v>
      </c>
      <c r="F13">
        <v>10345.5</v>
      </c>
      <c r="G13">
        <v>15225.7</v>
      </c>
      <c r="J13">
        <v>1</v>
      </c>
      <c r="K13">
        <v>5</v>
      </c>
      <c r="L13">
        <f t="shared" si="0"/>
        <v>1</v>
      </c>
      <c r="M13">
        <f t="shared" si="1"/>
        <v>0.7239317802519375</v>
      </c>
      <c r="N13">
        <f t="shared" si="2"/>
        <v>0.59129306600214893</v>
      </c>
      <c r="O13">
        <f t="shared" si="3"/>
        <v>0.87021901648339084</v>
      </c>
    </row>
    <row r="14" spans="1:15" x14ac:dyDescent="0.25">
      <c r="B14">
        <v>1.5</v>
      </c>
      <c r="C14">
        <v>5</v>
      </c>
      <c r="D14">
        <v>17608.8</v>
      </c>
      <c r="E14">
        <v>12487.2</v>
      </c>
      <c r="F14">
        <v>10345.700000000001</v>
      </c>
      <c r="G14">
        <v>16041.2</v>
      </c>
      <c r="J14">
        <v>1.5</v>
      </c>
      <c r="K14">
        <v>5</v>
      </c>
      <c r="L14">
        <f t="shared" si="0"/>
        <v>1</v>
      </c>
      <c r="M14">
        <f t="shared" si="1"/>
        <v>0.70914542728635688</v>
      </c>
      <c r="N14">
        <f t="shared" si="2"/>
        <v>0.58753009858707017</v>
      </c>
      <c r="O14">
        <f t="shared" si="3"/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11580.9</v>
      </c>
      <c r="F15">
        <v>10266.299999999999</v>
      </c>
      <c r="G15">
        <v>14968.9</v>
      </c>
      <c r="J15">
        <v>2</v>
      </c>
      <c r="K15">
        <v>5</v>
      </c>
      <c r="L15">
        <f t="shared" si="0"/>
        <v>1</v>
      </c>
      <c r="M15">
        <f t="shared" si="1"/>
        <v>0.65767684339648358</v>
      </c>
      <c r="N15">
        <f t="shared" si="2"/>
        <v>0.58302098950524739</v>
      </c>
      <c r="O15">
        <f t="shared" si="3"/>
        <v>0.85008064149743312</v>
      </c>
    </row>
    <row r="16" spans="1:15" x14ac:dyDescent="0.25">
      <c r="B16">
        <v>0.5</v>
      </c>
      <c r="C16">
        <v>6</v>
      </c>
      <c r="D16">
        <v>12264.8</v>
      </c>
      <c r="E16">
        <v>11551.9</v>
      </c>
      <c r="F16">
        <v>10455.299999999999</v>
      </c>
      <c r="G16">
        <v>12121.5</v>
      </c>
      <c r="J16">
        <v>0.5</v>
      </c>
      <c r="K16">
        <v>6</v>
      </c>
      <c r="L16">
        <f t="shared" si="0"/>
        <v>1</v>
      </c>
      <c r="M16">
        <f t="shared" si="1"/>
        <v>0.94187430695975483</v>
      </c>
      <c r="N16">
        <f t="shared" si="2"/>
        <v>0.85246396190724671</v>
      </c>
      <c r="O16">
        <f t="shared" si="3"/>
        <v>0.98831615680647056</v>
      </c>
    </row>
    <row r="17" spans="1:15" x14ac:dyDescent="0.25">
      <c r="B17">
        <v>1</v>
      </c>
      <c r="C17">
        <v>6</v>
      </c>
      <c r="D17">
        <v>17464.3</v>
      </c>
      <c r="E17">
        <v>13320.8</v>
      </c>
      <c r="F17">
        <v>10425.299999999999</v>
      </c>
      <c r="G17">
        <v>15522.5</v>
      </c>
      <c r="J17">
        <v>1</v>
      </c>
      <c r="K17">
        <v>6</v>
      </c>
      <c r="L17">
        <f t="shared" si="0"/>
        <v>1</v>
      </c>
      <c r="M17">
        <f t="shared" si="1"/>
        <v>0.76274457035208965</v>
      </c>
      <c r="N17">
        <f t="shared" si="2"/>
        <v>0.59694920494952564</v>
      </c>
      <c r="O17">
        <f t="shared" si="3"/>
        <v>0.88881317888492528</v>
      </c>
    </row>
    <row r="18" spans="1:15" x14ac:dyDescent="0.25">
      <c r="B18">
        <v>1.5</v>
      </c>
      <c r="C18">
        <v>6</v>
      </c>
      <c r="D18">
        <v>17608.8</v>
      </c>
      <c r="E18">
        <v>13175.9</v>
      </c>
      <c r="F18">
        <v>10455</v>
      </c>
      <c r="G18">
        <v>16676.400000000001</v>
      </c>
      <c r="J18">
        <v>1.5</v>
      </c>
      <c r="K18">
        <v>6</v>
      </c>
      <c r="L18">
        <f t="shared" si="0"/>
        <v>1</v>
      </c>
      <c r="M18">
        <f t="shared" si="1"/>
        <v>0.74825655354141107</v>
      </c>
      <c r="N18">
        <f t="shared" si="2"/>
        <v>0.59373722229794201</v>
      </c>
      <c r="O18">
        <f t="shared" si="3"/>
        <v>0.9470492026713917</v>
      </c>
    </row>
    <row r="19" spans="1:15" x14ac:dyDescent="0.25">
      <c r="B19">
        <v>2</v>
      </c>
      <c r="C19">
        <v>6</v>
      </c>
      <c r="D19">
        <v>17608.8</v>
      </c>
      <c r="E19">
        <v>12313.2</v>
      </c>
      <c r="F19">
        <v>10415.4</v>
      </c>
      <c r="G19">
        <v>15896</v>
      </c>
      <c r="J19">
        <v>2</v>
      </c>
      <c r="K19">
        <v>6</v>
      </c>
      <c r="L19">
        <f t="shared" si="0"/>
        <v>1</v>
      </c>
      <c r="M19">
        <f t="shared" si="1"/>
        <v>0.69926400436145575</v>
      </c>
      <c r="N19">
        <f t="shared" si="2"/>
        <v>0.59148834673572304</v>
      </c>
      <c r="O19">
        <f t="shared" si="3"/>
        <v>0.9027304529553406</v>
      </c>
    </row>
    <row r="20" spans="1:15" x14ac:dyDescent="0.25">
      <c r="B20">
        <v>0.5</v>
      </c>
      <c r="C20">
        <v>8</v>
      </c>
      <c r="D20">
        <v>12251.2</v>
      </c>
      <c r="E20">
        <v>11622.1</v>
      </c>
      <c r="F20">
        <v>10522.6</v>
      </c>
      <c r="G20">
        <v>12075</v>
      </c>
      <c r="J20">
        <v>0.5</v>
      </c>
      <c r="K20">
        <v>8</v>
      </c>
      <c r="L20">
        <f t="shared" si="0"/>
        <v>1</v>
      </c>
      <c r="M20">
        <f t="shared" si="1"/>
        <v>0.94864992817030169</v>
      </c>
      <c r="N20">
        <f t="shared" si="2"/>
        <v>0.85890361760480605</v>
      </c>
      <c r="O20">
        <f t="shared" si="3"/>
        <v>0.98561773540551123</v>
      </c>
    </row>
    <row r="21" spans="1:15" x14ac:dyDescent="0.25">
      <c r="B21">
        <v>1</v>
      </c>
      <c r="C21">
        <v>8</v>
      </c>
      <c r="D21">
        <v>17433.400000000001</v>
      </c>
      <c r="E21">
        <v>14384.7</v>
      </c>
      <c r="F21">
        <v>10507.1</v>
      </c>
      <c r="G21">
        <v>15738</v>
      </c>
      <c r="J21">
        <v>1</v>
      </c>
      <c r="K21">
        <v>8</v>
      </c>
      <c r="L21">
        <f t="shared" si="0"/>
        <v>1</v>
      </c>
      <c r="M21">
        <f t="shared" si="1"/>
        <v>0.8251230396824486</v>
      </c>
      <c r="N21">
        <f t="shared" si="2"/>
        <v>0.60269941606341848</v>
      </c>
      <c r="O21">
        <f t="shared" si="3"/>
        <v>0.90274989388185889</v>
      </c>
    </row>
    <row r="22" spans="1:15" x14ac:dyDescent="0.25">
      <c r="B22">
        <v>1.5</v>
      </c>
      <c r="C22">
        <v>8</v>
      </c>
      <c r="D22">
        <v>17608.8</v>
      </c>
      <c r="E22">
        <v>14097</v>
      </c>
      <c r="F22">
        <v>10502.4</v>
      </c>
      <c r="G22">
        <v>17131.400000000001</v>
      </c>
      <c r="J22">
        <v>1.5</v>
      </c>
      <c r="K22">
        <v>8</v>
      </c>
      <c r="L22">
        <f t="shared" si="0"/>
        <v>1</v>
      </c>
      <c r="M22">
        <f t="shared" si="1"/>
        <v>0.80056562627777028</v>
      </c>
      <c r="N22">
        <f t="shared" si="2"/>
        <v>0.5964290581981736</v>
      </c>
      <c r="O22">
        <f t="shared" si="3"/>
        <v>0.97288855572213906</v>
      </c>
    </row>
    <row r="23" spans="1:15" x14ac:dyDescent="0.25">
      <c r="B23">
        <v>2</v>
      </c>
      <c r="C23">
        <v>8</v>
      </c>
      <c r="D23">
        <v>17608.8</v>
      </c>
      <c r="E23">
        <v>13250.5</v>
      </c>
      <c r="F23">
        <v>10503.2</v>
      </c>
      <c r="G23">
        <v>16760.599999999999</v>
      </c>
      <c r="J23">
        <v>2</v>
      </c>
      <c r="K23">
        <v>8</v>
      </c>
      <c r="L23">
        <f t="shared" si="0"/>
        <v>1</v>
      </c>
      <c r="M23">
        <f t="shared" si="1"/>
        <v>0.75249307164599522</v>
      </c>
      <c r="N23">
        <f t="shared" si="2"/>
        <v>0.59647449002771347</v>
      </c>
      <c r="O23">
        <f t="shared" si="3"/>
        <v>0.9518309027304529</v>
      </c>
    </row>
    <row r="24" spans="1:15" x14ac:dyDescent="0.25">
      <c r="B24">
        <v>0.5</v>
      </c>
      <c r="C24">
        <v>10</v>
      </c>
      <c r="D24">
        <v>12238.2</v>
      </c>
      <c r="E24">
        <v>11593.3</v>
      </c>
      <c r="F24">
        <v>10513.2</v>
      </c>
      <c r="G24">
        <v>12026.4</v>
      </c>
      <c r="J24">
        <v>0.5</v>
      </c>
      <c r="K24">
        <v>10</v>
      </c>
      <c r="L24">
        <f t="shared" si="0"/>
        <v>1</v>
      </c>
      <c r="M24">
        <f t="shared" si="1"/>
        <v>0.94730434214181813</v>
      </c>
      <c r="N24">
        <f t="shared" si="2"/>
        <v>0.85904789920086289</v>
      </c>
      <c r="O24">
        <f t="shared" si="3"/>
        <v>0.98269353336274934</v>
      </c>
    </row>
    <row r="25" spans="1:15" x14ac:dyDescent="0.25">
      <c r="B25">
        <v>1</v>
      </c>
      <c r="C25">
        <v>10</v>
      </c>
      <c r="D25">
        <v>17402</v>
      </c>
      <c r="E25">
        <v>14939.9</v>
      </c>
      <c r="F25">
        <v>10512.6</v>
      </c>
      <c r="G25">
        <v>15715.8</v>
      </c>
      <c r="J25">
        <v>1</v>
      </c>
      <c r="K25">
        <v>10</v>
      </c>
      <c r="L25">
        <f t="shared" si="0"/>
        <v>1</v>
      </c>
      <c r="M25">
        <f t="shared" si="1"/>
        <v>0.85851626249856339</v>
      </c>
      <c r="N25">
        <f t="shared" si="2"/>
        <v>0.60410297666934842</v>
      </c>
      <c r="O25">
        <f t="shared" si="3"/>
        <v>0.90310309159866675</v>
      </c>
    </row>
    <row r="26" spans="1:15" x14ac:dyDescent="0.25">
      <c r="B26">
        <v>1.5</v>
      </c>
      <c r="C26">
        <v>10</v>
      </c>
      <c r="D26">
        <v>17608.8</v>
      </c>
      <c r="E26">
        <v>15148.1</v>
      </c>
      <c r="F26">
        <v>10509.9</v>
      </c>
      <c r="G26">
        <v>17282.400000000001</v>
      </c>
      <c r="J26">
        <v>1.5</v>
      </c>
      <c r="K26">
        <v>10</v>
      </c>
      <c r="L26">
        <f t="shared" si="0"/>
        <v>1</v>
      </c>
      <c r="M26">
        <f t="shared" si="1"/>
        <v>0.86025737131434288</v>
      </c>
      <c r="N26">
        <f t="shared" si="2"/>
        <v>0.59685498160010908</v>
      </c>
      <c r="O26">
        <f t="shared" si="3"/>
        <v>0.98146381354777168</v>
      </c>
    </row>
    <row r="27" spans="1:15" x14ac:dyDescent="0.25">
      <c r="B27">
        <v>2</v>
      </c>
      <c r="C27">
        <v>10</v>
      </c>
      <c r="D27">
        <v>17608.8</v>
      </c>
      <c r="E27">
        <v>14058.3</v>
      </c>
      <c r="F27">
        <v>10506.4</v>
      </c>
      <c r="G27">
        <v>17257.2</v>
      </c>
      <c r="J27">
        <v>2</v>
      </c>
      <c r="K27">
        <v>10</v>
      </c>
      <c r="L27">
        <f t="shared" si="0"/>
        <v>1</v>
      </c>
      <c r="M27">
        <f t="shared" si="1"/>
        <v>0.79836786152378358</v>
      </c>
      <c r="N27">
        <f t="shared" si="2"/>
        <v>0.59665621734587249</v>
      </c>
      <c r="O27">
        <f t="shared" si="3"/>
        <v>0.98003271091726873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23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0.99980000000000002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0.96947300000000003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0.97248999999999997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0.91203900000000004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0.97768900000000003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0.96435700000000002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0.88895299999999999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0.979356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0.94305799999999995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0.84347499999999997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0.97732399999999997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0.92336799999999997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0.81395700000000004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0.98273500000000003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0.92209200000000002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0.77108900000000002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0.99256299999999997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0.90759000000000001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0.76375400000000004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1.9999999999997797E-4</v>
      </c>
      <c r="E116" s="1">
        <v>0</v>
      </c>
      <c r="F116" s="1">
        <f t="shared" ref="F116:F139" si="5">F30-E30</f>
        <v>-0.14306600000000003</v>
      </c>
      <c r="G116" s="1">
        <f t="shared" ref="G116:G139" si="6">G30-E30</f>
        <v>-3.3251000000000031E-2</v>
      </c>
      <c r="J116">
        <v>0.5</v>
      </c>
      <c r="K116">
        <v>3</v>
      </c>
      <c r="L116" s="1">
        <v>0</v>
      </c>
      <c r="M116" s="1">
        <f>M4-L4</f>
        <v>-0.1440320539856601</v>
      </c>
      <c r="N116" s="1">
        <f>N4-L4</f>
        <v>-0.21920075917334469</v>
      </c>
      <c r="O116" s="1">
        <f>O4-L4</f>
        <v>-3.5882295688284827E-2</v>
      </c>
    </row>
    <row r="117" spans="1:15" x14ac:dyDescent="0.25">
      <c r="B117">
        <v>1</v>
      </c>
      <c r="C117">
        <v>3</v>
      </c>
      <c r="D117" s="1">
        <f t="shared" si="4"/>
        <v>3.0526999999999971E-2</v>
      </c>
      <c r="E117" s="1">
        <v>0</v>
      </c>
      <c r="F117" s="1">
        <f t="shared" si="5"/>
        <v>-0.12254900000000002</v>
      </c>
      <c r="G117" s="1">
        <f t="shared" si="6"/>
        <v>-9.0783000000000058E-2</v>
      </c>
      <c r="J117">
        <v>1</v>
      </c>
      <c r="K117">
        <v>3</v>
      </c>
      <c r="L117" s="1">
        <v>0</v>
      </c>
      <c r="M117" s="1">
        <f t="shared" ref="M117:M139" si="7">M5-L5</f>
        <v>-0.37557967749111587</v>
      </c>
      <c r="N117" s="1">
        <f t="shared" ref="N117:N139" si="8">N5-L5</f>
        <v>-0.4505330466080667</v>
      </c>
      <c r="O117" s="1">
        <f t="shared" ref="O117:O139" si="9">O5-L5</f>
        <v>-0.21509528671575984</v>
      </c>
    </row>
    <row r="118" spans="1:15" x14ac:dyDescent="0.25">
      <c r="B118">
        <v>1.5</v>
      </c>
      <c r="C118">
        <v>3</v>
      </c>
      <c r="D118" s="1">
        <f t="shared" si="4"/>
        <v>-0.40027799999999991</v>
      </c>
      <c r="E118" s="1">
        <v>0</v>
      </c>
      <c r="F118" s="1">
        <f t="shared" si="5"/>
        <v>-0.14301799999999998</v>
      </c>
      <c r="G118" s="1">
        <f t="shared" si="6"/>
        <v>-0.19384800000000002</v>
      </c>
      <c r="J118">
        <v>1.5</v>
      </c>
      <c r="K118">
        <v>3</v>
      </c>
      <c r="L118" s="1">
        <v>0</v>
      </c>
      <c r="M118" s="1">
        <f t="shared" si="7"/>
        <v>-0.41290150379355772</v>
      </c>
      <c r="N118" s="1">
        <f t="shared" si="8"/>
        <v>-0.45805506337740221</v>
      </c>
      <c r="O118" s="1">
        <f t="shared" si="9"/>
        <v>-0.26427695243287441</v>
      </c>
    </row>
    <row r="119" spans="1:15" x14ac:dyDescent="0.25">
      <c r="B119">
        <v>2</v>
      </c>
      <c r="C119">
        <v>3</v>
      </c>
      <c r="D119" s="1">
        <f t="shared" si="4"/>
        <v>-0.532586</v>
      </c>
      <c r="E119" s="1">
        <v>0</v>
      </c>
      <c r="F119" s="1">
        <f t="shared" si="5"/>
        <v>-5.7318000000000091E-2</v>
      </c>
      <c r="G119" s="1">
        <f t="shared" si="6"/>
        <v>-0.15828200000000003</v>
      </c>
      <c r="J119">
        <v>2</v>
      </c>
      <c r="K119">
        <v>3</v>
      </c>
      <c r="L119" s="1">
        <v>0</v>
      </c>
      <c r="M119" s="1">
        <f t="shared" si="7"/>
        <v>-0.42486143291990364</v>
      </c>
      <c r="N119" s="1">
        <f t="shared" si="8"/>
        <v>-0.46062025805279172</v>
      </c>
      <c r="O119" s="1">
        <f t="shared" si="9"/>
        <v>-0.32048180455226927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-0.23446199999999995</v>
      </c>
      <c r="G120" s="1">
        <f t="shared" si="6"/>
        <v>-3.7962999999999969E-2</v>
      </c>
      <c r="J120">
        <v>0.5</v>
      </c>
      <c r="K120">
        <v>4</v>
      </c>
      <c r="L120" s="1">
        <v>0</v>
      </c>
      <c r="M120" s="1">
        <f t="shared" si="7"/>
        <v>-0.10173042412037447</v>
      </c>
      <c r="N120" s="1">
        <f t="shared" si="8"/>
        <v>-0.18404534344574464</v>
      </c>
      <c r="O120" s="1">
        <f t="shared" si="9"/>
        <v>-2.3191418525525975E-2</v>
      </c>
    </row>
    <row r="121" spans="1:15" x14ac:dyDescent="0.25">
      <c r="B121">
        <v>1</v>
      </c>
      <c r="C121">
        <v>4</v>
      </c>
      <c r="D121" s="1">
        <f t="shared" si="4"/>
        <v>2.231099999999997E-2</v>
      </c>
      <c r="E121" s="1">
        <v>0</v>
      </c>
      <c r="F121" s="1">
        <f t="shared" si="5"/>
        <v>-0.21868500000000002</v>
      </c>
      <c r="G121" s="1">
        <f t="shared" si="6"/>
        <v>-0.127166</v>
      </c>
      <c r="J121">
        <v>1</v>
      </c>
      <c r="K121">
        <v>4</v>
      </c>
      <c r="L121" s="1">
        <v>0</v>
      </c>
      <c r="M121" s="1">
        <f t="shared" si="7"/>
        <v>-0.3248800822293284</v>
      </c>
      <c r="N121" s="1">
        <f t="shared" si="8"/>
        <v>-0.42820351758793973</v>
      </c>
      <c r="O121" s="1">
        <f t="shared" si="9"/>
        <v>-0.16914116034719051</v>
      </c>
    </row>
    <row r="122" spans="1:15" x14ac:dyDescent="0.25">
      <c r="B122">
        <v>1.5</v>
      </c>
      <c r="C122">
        <v>4</v>
      </c>
      <c r="D122" s="1">
        <f t="shared" si="4"/>
        <v>-0.34968699999999997</v>
      </c>
      <c r="E122" s="1">
        <v>0</v>
      </c>
      <c r="F122" s="1">
        <f t="shared" si="5"/>
        <v>-0.23921999999999999</v>
      </c>
      <c r="G122" s="1">
        <f t="shared" si="6"/>
        <v>-0.24597100000000005</v>
      </c>
      <c r="J122">
        <v>1.5</v>
      </c>
      <c r="K122">
        <v>4</v>
      </c>
      <c r="L122" s="1">
        <v>0</v>
      </c>
      <c r="M122" s="1">
        <f t="shared" si="7"/>
        <v>-0.35957589387124611</v>
      </c>
      <c r="N122" s="1">
        <f t="shared" si="8"/>
        <v>-0.42684339648357639</v>
      </c>
      <c r="O122" s="1">
        <f t="shared" si="9"/>
        <v>-0.14436531734132929</v>
      </c>
    </row>
    <row r="123" spans="1:15" x14ac:dyDescent="0.25">
      <c r="B123">
        <v>2</v>
      </c>
      <c r="C123">
        <v>4</v>
      </c>
      <c r="D123" s="1">
        <f t="shared" si="4"/>
        <v>-0.42045199999999999</v>
      </c>
      <c r="E123" s="1">
        <v>0</v>
      </c>
      <c r="F123" s="1">
        <f t="shared" si="5"/>
        <v>-0.14778999999999998</v>
      </c>
      <c r="G123" s="1">
        <f t="shared" si="6"/>
        <v>-0.20170500000000002</v>
      </c>
      <c r="J123">
        <v>2</v>
      </c>
      <c r="K123">
        <v>4</v>
      </c>
      <c r="L123" s="1">
        <v>0</v>
      </c>
      <c r="M123" s="1">
        <f t="shared" si="7"/>
        <v>-0.3820646494934351</v>
      </c>
      <c r="N123" s="1">
        <f t="shared" si="8"/>
        <v>-0.43149448003271085</v>
      </c>
      <c r="O123" s="1">
        <f t="shared" si="9"/>
        <v>-0.22096906092408342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-0.45053399999999999</v>
      </c>
      <c r="G124" s="1">
        <f t="shared" si="6"/>
        <v>-3.8185000000000024E-2</v>
      </c>
      <c r="J124">
        <v>0.5</v>
      </c>
      <c r="K124">
        <v>5</v>
      </c>
      <c r="L124" s="1">
        <v>0</v>
      </c>
      <c r="M124" s="1">
        <f t="shared" si="7"/>
        <v>-6.3734385807869165E-2</v>
      </c>
      <c r="N124" s="1">
        <f t="shared" si="8"/>
        <v>-0.15669121536395814</v>
      </c>
      <c r="O124" s="1">
        <f t="shared" si="9"/>
        <v>-9.5292346502827696E-3</v>
      </c>
    </row>
    <row r="125" spans="1:15" x14ac:dyDescent="0.25">
      <c r="B125">
        <v>1</v>
      </c>
      <c r="C125">
        <v>5</v>
      </c>
      <c r="D125" s="1">
        <f t="shared" si="4"/>
        <v>2.0643999999999996E-2</v>
      </c>
      <c r="E125" s="1">
        <v>0</v>
      </c>
      <c r="F125" s="1">
        <f t="shared" si="5"/>
        <v>-0.36533800000000005</v>
      </c>
      <c r="G125" s="1">
        <f t="shared" si="6"/>
        <v>-0.13467399999999996</v>
      </c>
      <c r="J125">
        <v>1</v>
      </c>
      <c r="K125">
        <v>5</v>
      </c>
      <c r="L125" s="1">
        <v>0</v>
      </c>
      <c r="M125" s="1">
        <f t="shared" si="7"/>
        <v>-0.2760682197480625</v>
      </c>
      <c r="N125" s="1">
        <f t="shared" si="8"/>
        <v>-0.40870693399785107</v>
      </c>
      <c r="O125" s="1">
        <f t="shared" si="9"/>
        <v>-0.12978098351660916</v>
      </c>
    </row>
    <row r="126" spans="1:15" x14ac:dyDescent="0.25">
      <c r="B126">
        <v>1.5</v>
      </c>
      <c r="C126">
        <v>5</v>
      </c>
      <c r="D126" s="1">
        <f t="shared" si="4"/>
        <v>-0.30855999999999995</v>
      </c>
      <c r="E126" s="1">
        <v>0</v>
      </c>
      <c r="F126" s="1">
        <f t="shared" si="5"/>
        <v>-0.36607000000000001</v>
      </c>
      <c r="G126" s="1">
        <f t="shared" si="6"/>
        <v>-0.2745979999999999</v>
      </c>
      <c r="J126">
        <v>1.5</v>
      </c>
      <c r="K126">
        <v>5</v>
      </c>
      <c r="L126" s="1">
        <v>0</v>
      </c>
      <c r="M126" s="1">
        <f t="shared" si="7"/>
        <v>-0.29085457271364312</v>
      </c>
      <c r="N126" s="1">
        <f t="shared" si="8"/>
        <v>-0.41246990141292983</v>
      </c>
      <c r="O126" s="1">
        <f t="shared" si="9"/>
        <v>-8.9023669983190112E-2</v>
      </c>
    </row>
    <row r="127" spans="1:15" x14ac:dyDescent="0.25">
      <c r="B127">
        <v>2</v>
      </c>
      <c r="C127">
        <v>5</v>
      </c>
      <c r="D127" s="1">
        <f t="shared" si="4"/>
        <v>-0.34785499999999997</v>
      </c>
      <c r="E127" s="1">
        <v>0</v>
      </c>
      <c r="F127" s="1">
        <f t="shared" si="5"/>
        <v>-0.26017999999999997</v>
      </c>
      <c r="G127" s="1">
        <f t="shared" si="6"/>
        <v>-0.20486300000000002</v>
      </c>
      <c r="J127">
        <v>2</v>
      </c>
      <c r="K127">
        <v>5</v>
      </c>
      <c r="L127" s="1">
        <v>0</v>
      </c>
      <c r="M127" s="1">
        <f t="shared" si="7"/>
        <v>-0.34232315660351642</v>
      </c>
      <c r="N127" s="1">
        <f t="shared" si="8"/>
        <v>-0.41697901049475261</v>
      </c>
      <c r="O127" s="1">
        <f t="shared" si="9"/>
        <v>-0.14991935850256688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-0.59875999999999996</v>
      </c>
      <c r="G128" s="1">
        <f t="shared" si="6"/>
        <v>-4.5063999999999993E-2</v>
      </c>
      <c r="J128">
        <v>0.5</v>
      </c>
      <c r="K128">
        <v>6</v>
      </c>
      <c r="L128" s="1">
        <v>0</v>
      </c>
      <c r="M128" s="1">
        <f t="shared" si="7"/>
        <v>-5.8125693040245174E-2</v>
      </c>
      <c r="N128" s="1">
        <f t="shared" si="8"/>
        <v>-0.14753603809275329</v>
      </c>
      <c r="O128" s="1">
        <f t="shared" si="9"/>
        <v>-1.1683843193529442E-2</v>
      </c>
    </row>
    <row r="129" spans="2:15" x14ac:dyDescent="0.25">
      <c r="B129">
        <v>1</v>
      </c>
      <c r="C129">
        <v>6</v>
      </c>
      <c r="D129" s="1">
        <f t="shared" si="4"/>
        <v>2.2676000000000029E-2</v>
      </c>
      <c r="E129" s="1">
        <v>0</v>
      </c>
      <c r="F129" s="1">
        <f t="shared" si="5"/>
        <v>-0.55117499999999997</v>
      </c>
      <c r="G129" s="1">
        <f t="shared" si="6"/>
        <v>-0.13842100000000002</v>
      </c>
      <c r="J129">
        <v>1</v>
      </c>
      <c r="K129">
        <v>6</v>
      </c>
      <c r="L129" s="1">
        <v>0</v>
      </c>
      <c r="M129" s="1">
        <f t="shared" si="7"/>
        <v>-0.23725542964791035</v>
      </c>
      <c r="N129" s="1">
        <f t="shared" si="8"/>
        <v>-0.40305079505047436</v>
      </c>
      <c r="O129" s="1">
        <f t="shared" si="9"/>
        <v>-0.11118682111507472</v>
      </c>
    </row>
    <row r="130" spans="2:15" x14ac:dyDescent="0.25">
      <c r="B130">
        <v>1.5</v>
      </c>
      <c r="C130">
        <v>6</v>
      </c>
      <c r="D130" s="1">
        <f t="shared" si="4"/>
        <v>-0.26115999999999995</v>
      </c>
      <c r="E130" s="1">
        <v>0</v>
      </c>
      <c r="F130" s="1">
        <f t="shared" si="5"/>
        <v>-0.51416700000000004</v>
      </c>
      <c r="G130" s="1">
        <f t="shared" si="6"/>
        <v>-0.25434699999999999</v>
      </c>
      <c r="J130">
        <v>1.5</v>
      </c>
      <c r="K130">
        <v>6</v>
      </c>
      <c r="L130" s="1">
        <v>0</v>
      </c>
      <c r="M130" s="1">
        <f t="shared" si="7"/>
        <v>-0.25174344645858893</v>
      </c>
      <c r="N130" s="1">
        <f t="shared" si="8"/>
        <v>-0.40626277770205799</v>
      </c>
      <c r="O130" s="1">
        <f t="shared" si="9"/>
        <v>-5.2950797328608301E-2</v>
      </c>
    </row>
    <row r="131" spans="2:15" x14ac:dyDescent="0.25">
      <c r="B131">
        <v>2</v>
      </c>
      <c r="C131">
        <v>6</v>
      </c>
      <c r="D131" s="1">
        <f t="shared" si="4"/>
        <v>-0.30246500000000009</v>
      </c>
      <c r="E131" s="1">
        <v>0</v>
      </c>
      <c r="F131" s="1">
        <f t="shared" si="5"/>
        <v>-0.40069300000000002</v>
      </c>
      <c r="G131" s="1">
        <f t="shared" si="6"/>
        <v>-0.21254300000000004</v>
      </c>
      <c r="J131">
        <v>2</v>
      </c>
      <c r="K131">
        <v>6</v>
      </c>
      <c r="L131" s="1">
        <v>0</v>
      </c>
      <c r="M131" s="1">
        <f t="shared" si="7"/>
        <v>-0.30073599563854425</v>
      </c>
      <c r="N131" s="1">
        <f t="shared" si="8"/>
        <v>-0.40851165326427696</v>
      </c>
      <c r="O131" s="1">
        <f t="shared" si="9"/>
        <v>-9.7269547044659399E-2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-0.76193500000000003</v>
      </c>
      <c r="G132" s="1">
        <f t="shared" si="6"/>
        <v>-5.766300000000002E-2</v>
      </c>
      <c r="J132">
        <v>0.5</v>
      </c>
      <c r="K132">
        <v>8</v>
      </c>
      <c r="L132" s="1">
        <v>0</v>
      </c>
      <c r="M132" s="1">
        <f t="shared" si="7"/>
        <v>-5.1350071829698307E-2</v>
      </c>
      <c r="N132" s="1">
        <f t="shared" si="8"/>
        <v>-0.14109638239519395</v>
      </c>
      <c r="O132" s="1">
        <f t="shared" si="9"/>
        <v>-1.4382264594488769E-2</v>
      </c>
    </row>
    <row r="133" spans="2:15" x14ac:dyDescent="0.25">
      <c r="B133">
        <v>1</v>
      </c>
      <c r="C133">
        <v>8</v>
      </c>
      <c r="D133" s="1">
        <f t="shared" si="4"/>
        <v>1.7264999999999975E-2</v>
      </c>
      <c r="E133" s="1">
        <v>0</v>
      </c>
      <c r="F133" s="1">
        <f t="shared" si="5"/>
        <v>-0.72877199999999998</v>
      </c>
      <c r="G133" s="1">
        <f t="shared" si="6"/>
        <v>-0.14515500000000003</v>
      </c>
      <c r="J133">
        <v>1</v>
      </c>
      <c r="K133">
        <v>8</v>
      </c>
      <c r="L133" s="1">
        <v>0</v>
      </c>
      <c r="M133" s="1">
        <f t="shared" si="7"/>
        <v>-0.1748769603175514</v>
      </c>
      <c r="N133" s="1">
        <f t="shared" si="8"/>
        <v>-0.39730058393658152</v>
      </c>
      <c r="O133" s="1">
        <f t="shared" si="9"/>
        <v>-9.7250106118141111E-2</v>
      </c>
    </row>
    <row r="134" spans="2:15" x14ac:dyDescent="0.25">
      <c r="B134">
        <v>1.5</v>
      </c>
      <c r="C134">
        <v>8</v>
      </c>
      <c r="D134" s="1">
        <f t="shared" si="4"/>
        <v>-0.24282800000000004</v>
      </c>
      <c r="E134" s="1">
        <v>0</v>
      </c>
      <c r="F134" s="1">
        <f t="shared" si="5"/>
        <v>-0.65746900000000008</v>
      </c>
      <c r="G134" s="1">
        <f t="shared" si="6"/>
        <v>-0.24082400000000004</v>
      </c>
      <c r="J134">
        <v>1.5</v>
      </c>
      <c r="K134">
        <v>8</v>
      </c>
      <c r="L134" s="1">
        <v>0</v>
      </c>
      <c r="M134" s="1">
        <f t="shared" si="7"/>
        <v>-0.19943437372222972</v>
      </c>
      <c r="N134" s="1">
        <f t="shared" si="8"/>
        <v>-0.4035709418018264</v>
      </c>
      <c r="O134" s="1">
        <f t="shared" si="9"/>
        <v>-2.7111444277860941E-2</v>
      </c>
    </row>
    <row r="135" spans="2:15" x14ac:dyDescent="0.25">
      <c r="B135">
        <v>2</v>
      </c>
      <c r="C135">
        <v>8</v>
      </c>
      <c r="D135" s="1">
        <f t="shared" si="4"/>
        <v>-0.22168500000000002</v>
      </c>
      <c r="E135" s="1">
        <v>0</v>
      </c>
      <c r="F135" s="1">
        <f t="shared" si="5"/>
        <v>-0.50924400000000003</v>
      </c>
      <c r="G135" s="1">
        <f t="shared" si="6"/>
        <v>-0.18378800000000006</v>
      </c>
      <c r="J135">
        <v>2</v>
      </c>
      <c r="K135">
        <v>8</v>
      </c>
      <c r="L135" s="1">
        <v>0</v>
      </c>
      <c r="M135" s="1">
        <f t="shared" si="7"/>
        <v>-0.24750692835400478</v>
      </c>
      <c r="N135" s="1">
        <f t="shared" si="8"/>
        <v>-0.40352550997228653</v>
      </c>
      <c r="O135" s="1">
        <f t="shared" si="9"/>
        <v>-4.8169097269547101E-2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-0.86426700000000001</v>
      </c>
      <c r="G136" s="1">
        <f t="shared" si="6"/>
        <v>-6.5285999999999955E-2</v>
      </c>
      <c r="J136">
        <v>0.5</v>
      </c>
      <c r="K136">
        <v>10</v>
      </c>
      <c r="L136" s="1">
        <v>0</v>
      </c>
      <c r="M136" s="1">
        <f t="shared" si="7"/>
        <v>-5.2695657858181866E-2</v>
      </c>
      <c r="N136" s="1">
        <f t="shared" si="8"/>
        <v>-0.14095210079913711</v>
      </c>
      <c r="O136" s="1">
        <f t="shared" si="9"/>
        <v>-1.7306466637250661E-2</v>
      </c>
    </row>
    <row r="137" spans="2:15" x14ac:dyDescent="0.25">
      <c r="B137">
        <v>1</v>
      </c>
      <c r="C137">
        <v>10</v>
      </c>
      <c r="D137" s="1">
        <f t="shared" si="4"/>
        <v>7.4370000000000269E-3</v>
      </c>
      <c r="E137" s="1">
        <v>0</v>
      </c>
      <c r="F137" s="1">
        <f t="shared" si="5"/>
        <v>-0.84576699999999994</v>
      </c>
      <c r="G137" s="1">
        <f t="shared" si="6"/>
        <v>-0.16585499999999997</v>
      </c>
      <c r="J137">
        <v>1</v>
      </c>
      <c r="K137">
        <v>10</v>
      </c>
      <c r="L137" s="1">
        <v>0</v>
      </c>
      <c r="M137" s="1">
        <f t="shared" si="7"/>
        <v>-0.14148373750143661</v>
      </c>
      <c r="N137" s="1">
        <f t="shared" si="8"/>
        <v>-0.39589702333065158</v>
      </c>
      <c r="O137" s="1">
        <f t="shared" si="9"/>
        <v>-9.6896908401333248E-2</v>
      </c>
    </row>
    <row r="138" spans="2:15" x14ac:dyDescent="0.25">
      <c r="B138">
        <v>1.5</v>
      </c>
      <c r="C138">
        <v>10</v>
      </c>
      <c r="D138" s="1">
        <f t="shared" si="4"/>
        <v>-0.21002900000000002</v>
      </c>
      <c r="E138" s="1">
        <v>0</v>
      </c>
      <c r="F138" s="1">
        <f t="shared" si="5"/>
        <v>-0.777196</v>
      </c>
      <c r="G138" s="1">
        <f t="shared" si="6"/>
        <v>-0.21534300000000006</v>
      </c>
      <c r="J138">
        <v>1.5</v>
      </c>
      <c r="K138">
        <v>10</v>
      </c>
      <c r="L138" s="1">
        <v>0</v>
      </c>
      <c r="M138" s="1">
        <f t="shared" si="7"/>
        <v>-0.13974262868565712</v>
      </c>
      <c r="N138" s="1">
        <f t="shared" si="8"/>
        <v>-0.40314501839989092</v>
      </c>
      <c r="O138" s="1">
        <f t="shared" si="9"/>
        <v>-1.853618645222832E-2</v>
      </c>
    </row>
    <row r="139" spans="2:15" x14ac:dyDescent="0.25">
      <c r="B139">
        <v>2</v>
      </c>
      <c r="C139">
        <v>10</v>
      </c>
      <c r="D139" s="1">
        <f t="shared" si="4"/>
        <v>-0.19031200000000004</v>
      </c>
      <c r="E139" s="1">
        <v>0</v>
      </c>
      <c r="F139" s="1">
        <f t="shared" si="5"/>
        <v>-0.624641</v>
      </c>
      <c r="G139" s="1">
        <f t="shared" si="6"/>
        <v>-0.16532100000000005</v>
      </c>
      <c r="J139">
        <v>2</v>
      </c>
      <c r="K139">
        <v>10</v>
      </c>
      <c r="L139" s="1">
        <v>0</v>
      </c>
      <c r="M139" s="1">
        <f t="shared" si="7"/>
        <v>-0.20163213847621642</v>
      </c>
      <c r="N139" s="1">
        <f t="shared" si="8"/>
        <v>-0.40334378265412751</v>
      </c>
      <c r="O139" s="1">
        <f t="shared" si="9"/>
        <v>-1.9967289082731265E-2</v>
      </c>
    </row>
    <row r="140" spans="2:15" x14ac:dyDescent="0.25">
      <c r="B140" s="2" t="s">
        <v>13</v>
      </c>
      <c r="C140" s="2"/>
      <c r="D140" s="3">
        <f>MIN(D116:D139)</f>
        <v>-0.532586</v>
      </c>
      <c r="E140" s="3">
        <f t="shared" ref="E140:G140" si="10">MIN(E116:E139)</f>
        <v>0</v>
      </c>
      <c r="F140" s="3">
        <f t="shared" si="10"/>
        <v>-0.86426700000000001</v>
      </c>
      <c r="G140" s="3">
        <f t="shared" si="10"/>
        <v>-0.2745979999999999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-0.42486143291990364</v>
      </c>
      <c r="N140" s="3">
        <f t="shared" si="11"/>
        <v>-0.46062025805279172</v>
      </c>
      <c r="O140" s="3">
        <f t="shared" si="11"/>
        <v>-0.32048180455226927</v>
      </c>
    </row>
    <row r="141" spans="2:15" x14ac:dyDescent="0.25">
      <c r="B141" s="2" t="s">
        <v>14</v>
      </c>
      <c r="C141" s="2"/>
      <c r="D141" s="3">
        <f>MAX(D116:D139)</f>
        <v>3.0526999999999971E-2</v>
      </c>
      <c r="E141" s="3">
        <f t="shared" ref="E141:G141" si="12">MAX(E116:E139)</f>
        <v>0</v>
      </c>
      <c r="F141" s="3">
        <f t="shared" si="12"/>
        <v>-5.7318000000000091E-2</v>
      </c>
      <c r="G141" s="3">
        <f t="shared" si="12"/>
        <v>-3.3251000000000031E-2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-5.1350071829698307E-2</v>
      </c>
      <c r="N141" s="3">
        <f t="shared" si="13"/>
        <v>-0.14095210079913711</v>
      </c>
      <c r="O141" s="3">
        <f t="shared" si="13"/>
        <v>-9.5292346502827696E-3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K32" sqref="K32"/>
    </sheetView>
  </sheetViews>
  <sheetFormatPr defaultRowHeight="16.5" x14ac:dyDescent="0.25"/>
  <cols>
    <col min="8" max="8" width="2" customWidth="1"/>
  </cols>
  <sheetData>
    <row r="1" spans="1:15" x14ac:dyDescent="0.25">
      <c r="A1" t="s">
        <v>18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23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10968.3</v>
      </c>
      <c r="F4">
        <v>9626.6299999999992</v>
      </c>
      <c r="G4">
        <v>11886.8</v>
      </c>
      <c r="J4">
        <v>0.5</v>
      </c>
      <c r="K4">
        <v>3</v>
      </c>
      <c r="L4">
        <f>D4/D4</f>
        <v>1</v>
      </c>
      <c r="M4">
        <f>E4/D4</f>
        <v>0.88961976446160329</v>
      </c>
      <c r="N4">
        <f>F4/D4</f>
        <v>0.78079924082665531</v>
      </c>
      <c r="O4">
        <f>G4/D4</f>
        <v>0.96411770431171517</v>
      </c>
    </row>
    <row r="5" spans="1:15" x14ac:dyDescent="0.25">
      <c r="B5">
        <v>1</v>
      </c>
      <c r="C5">
        <v>3</v>
      </c>
      <c r="D5">
        <v>17531.3</v>
      </c>
      <c r="E5">
        <v>11198.9</v>
      </c>
      <c r="F5">
        <v>9632.8700000000008</v>
      </c>
      <c r="G5">
        <v>13760.4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0.63879461306349217</v>
      </c>
      <c r="N5">
        <f t="shared" ref="N5:N27" si="2">F5/D5</f>
        <v>0.5494669533919333</v>
      </c>
      <c r="O5">
        <f t="shared" ref="O5:O27" si="3">G5/D5</f>
        <v>0.78490471328424016</v>
      </c>
    </row>
    <row r="6" spans="1:15" x14ac:dyDescent="0.25">
      <c r="B6">
        <v>1.5</v>
      </c>
      <c r="C6">
        <v>3</v>
      </c>
      <c r="D6">
        <v>17608.8</v>
      </c>
      <c r="E6">
        <v>10408</v>
      </c>
      <c r="F6">
        <v>9543</v>
      </c>
      <c r="G6">
        <v>12955.2</v>
      </c>
      <c r="J6">
        <v>1.5</v>
      </c>
      <c r="K6">
        <v>3</v>
      </c>
      <c r="L6">
        <f t="shared" si="0"/>
        <v>1</v>
      </c>
      <c r="M6">
        <f t="shared" si="1"/>
        <v>0.59106810231248019</v>
      </c>
      <c r="N6">
        <f t="shared" si="2"/>
        <v>0.54194493662259779</v>
      </c>
      <c r="O6">
        <f t="shared" si="3"/>
        <v>0.73572304756712559</v>
      </c>
    </row>
    <row r="7" spans="1:15" x14ac:dyDescent="0.25">
      <c r="B7">
        <v>2</v>
      </c>
      <c r="C7">
        <v>3</v>
      </c>
      <c r="D7">
        <v>17608.8</v>
      </c>
      <c r="E7">
        <v>10151.200000000001</v>
      </c>
      <c r="F7">
        <v>9497.83</v>
      </c>
      <c r="G7">
        <v>11965.5</v>
      </c>
      <c r="J7">
        <v>2</v>
      </c>
      <c r="K7">
        <v>3</v>
      </c>
      <c r="L7">
        <f t="shared" si="0"/>
        <v>1</v>
      </c>
      <c r="M7">
        <f t="shared" si="1"/>
        <v>0.57648448503021221</v>
      </c>
      <c r="N7">
        <f t="shared" si="2"/>
        <v>0.53937974194720828</v>
      </c>
      <c r="O7">
        <f t="shared" si="3"/>
        <v>0.67951819544773073</v>
      </c>
    </row>
    <row r="8" spans="1:15" x14ac:dyDescent="0.25">
      <c r="B8">
        <v>0.5</v>
      </c>
      <c r="C8">
        <v>4</v>
      </c>
      <c r="D8">
        <v>12314.9</v>
      </c>
      <c r="E8">
        <v>11411</v>
      </c>
      <c r="F8">
        <v>10048.4</v>
      </c>
      <c r="G8">
        <v>12029.3</v>
      </c>
      <c r="J8">
        <v>0.5</v>
      </c>
      <c r="K8">
        <v>4</v>
      </c>
      <c r="L8">
        <f t="shared" si="0"/>
        <v>1</v>
      </c>
      <c r="M8">
        <f t="shared" si="1"/>
        <v>0.92660110922540995</v>
      </c>
      <c r="N8">
        <f t="shared" si="2"/>
        <v>0.81595465655425536</v>
      </c>
      <c r="O8">
        <f t="shared" si="3"/>
        <v>0.97680858147447402</v>
      </c>
    </row>
    <row r="9" spans="1:15" x14ac:dyDescent="0.25">
      <c r="B9">
        <v>1</v>
      </c>
      <c r="C9">
        <v>4</v>
      </c>
      <c r="D9">
        <v>17512</v>
      </c>
      <c r="E9">
        <v>12128.3</v>
      </c>
      <c r="F9">
        <v>10013.299999999999</v>
      </c>
      <c r="G9">
        <v>14550</v>
      </c>
      <c r="J9">
        <v>1</v>
      </c>
      <c r="K9">
        <v>4</v>
      </c>
      <c r="L9">
        <f t="shared" si="0"/>
        <v>1</v>
      </c>
      <c r="M9">
        <f t="shared" si="1"/>
        <v>0.69257080858839648</v>
      </c>
      <c r="N9">
        <f t="shared" si="2"/>
        <v>0.57179648241206027</v>
      </c>
      <c r="O9">
        <f t="shared" si="3"/>
        <v>0.83085883965280949</v>
      </c>
    </row>
    <row r="10" spans="1:15" x14ac:dyDescent="0.25">
      <c r="B10">
        <v>1.5</v>
      </c>
      <c r="C10">
        <v>4</v>
      </c>
      <c r="D10">
        <v>17608.8</v>
      </c>
      <c r="E10">
        <v>11493.2</v>
      </c>
      <c r="F10">
        <v>10092.6</v>
      </c>
      <c r="G10">
        <v>15066.7</v>
      </c>
      <c r="J10">
        <v>1.5</v>
      </c>
      <c r="K10">
        <v>4</v>
      </c>
      <c r="L10">
        <f t="shared" si="0"/>
        <v>1</v>
      </c>
      <c r="M10">
        <f t="shared" si="1"/>
        <v>0.65269637908318578</v>
      </c>
      <c r="N10">
        <f t="shared" si="2"/>
        <v>0.57315660351642361</v>
      </c>
      <c r="O10">
        <f t="shared" si="3"/>
        <v>0.85563468265867071</v>
      </c>
    </row>
    <row r="11" spans="1:15" x14ac:dyDescent="0.25">
      <c r="B11">
        <v>2</v>
      </c>
      <c r="C11">
        <v>4</v>
      </c>
      <c r="D11">
        <v>17608.8</v>
      </c>
      <c r="E11">
        <v>11011.4</v>
      </c>
      <c r="F11">
        <v>10010.700000000001</v>
      </c>
      <c r="G11">
        <v>13717.8</v>
      </c>
      <c r="J11">
        <v>2</v>
      </c>
      <c r="K11">
        <v>4</v>
      </c>
      <c r="L11">
        <f t="shared" si="0"/>
        <v>1</v>
      </c>
      <c r="M11">
        <f t="shared" si="1"/>
        <v>0.62533505974285586</v>
      </c>
      <c r="N11">
        <f t="shared" si="2"/>
        <v>0.56850551996728915</v>
      </c>
      <c r="O11">
        <f t="shared" si="3"/>
        <v>0.77903093907591658</v>
      </c>
    </row>
    <row r="12" spans="1:15" x14ac:dyDescent="0.25">
      <c r="B12">
        <v>0.5</v>
      </c>
      <c r="C12">
        <v>5</v>
      </c>
      <c r="D12">
        <v>12288.5</v>
      </c>
      <c r="E12">
        <v>11732.4</v>
      </c>
      <c r="F12">
        <v>10363</v>
      </c>
      <c r="G12">
        <v>12171.4</v>
      </c>
      <c r="J12">
        <v>0.5</v>
      </c>
      <c r="K12">
        <v>5</v>
      </c>
      <c r="L12">
        <f t="shared" si="0"/>
        <v>1</v>
      </c>
      <c r="M12">
        <f t="shared" si="1"/>
        <v>0.95474630752329415</v>
      </c>
      <c r="N12">
        <f t="shared" si="2"/>
        <v>0.84330878463604186</v>
      </c>
      <c r="O12">
        <f t="shared" si="3"/>
        <v>0.99047076534971723</v>
      </c>
    </row>
    <row r="13" spans="1:15" x14ac:dyDescent="0.25">
      <c r="B13">
        <v>1</v>
      </c>
      <c r="C13">
        <v>5</v>
      </c>
      <c r="D13">
        <v>17496.400000000001</v>
      </c>
      <c r="E13">
        <v>12919.4</v>
      </c>
      <c r="F13">
        <v>10345.5</v>
      </c>
      <c r="G13">
        <v>15225.7</v>
      </c>
      <c r="J13">
        <v>1</v>
      </c>
      <c r="K13">
        <v>5</v>
      </c>
      <c r="L13">
        <f t="shared" si="0"/>
        <v>1</v>
      </c>
      <c r="M13">
        <f t="shared" si="1"/>
        <v>0.73840332868475789</v>
      </c>
      <c r="N13">
        <f t="shared" si="2"/>
        <v>0.59129306600214893</v>
      </c>
      <c r="O13">
        <f t="shared" si="3"/>
        <v>0.87021901648339084</v>
      </c>
    </row>
    <row r="14" spans="1:15" x14ac:dyDescent="0.25">
      <c r="B14">
        <v>1.5</v>
      </c>
      <c r="C14">
        <v>5</v>
      </c>
      <c r="D14">
        <v>17608.8</v>
      </c>
      <c r="E14">
        <v>12662.9</v>
      </c>
      <c r="F14">
        <v>10345.700000000001</v>
      </c>
      <c r="G14">
        <v>16041.2</v>
      </c>
      <c r="J14">
        <v>1.5</v>
      </c>
      <c r="K14">
        <v>5</v>
      </c>
      <c r="L14">
        <f t="shared" si="0"/>
        <v>1</v>
      </c>
      <c r="M14">
        <f t="shared" si="1"/>
        <v>0.71912339284903004</v>
      </c>
      <c r="N14">
        <f t="shared" si="2"/>
        <v>0.58753009858707017</v>
      </c>
      <c r="O14">
        <f t="shared" si="3"/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11664.4</v>
      </c>
      <c r="F15">
        <v>10266.299999999999</v>
      </c>
      <c r="G15">
        <v>14968.9</v>
      </c>
      <c r="J15">
        <v>2</v>
      </c>
      <c r="K15">
        <v>5</v>
      </c>
      <c r="L15">
        <f t="shared" si="0"/>
        <v>1</v>
      </c>
      <c r="M15">
        <f t="shared" si="1"/>
        <v>0.66241879060469766</v>
      </c>
      <c r="N15">
        <f t="shared" si="2"/>
        <v>0.58302098950524739</v>
      </c>
      <c r="O15">
        <f t="shared" si="3"/>
        <v>0.85008064149743312</v>
      </c>
    </row>
    <row r="16" spans="1:15" x14ac:dyDescent="0.25">
      <c r="B16">
        <v>0.5</v>
      </c>
      <c r="C16">
        <v>6</v>
      </c>
      <c r="D16">
        <v>12264.8</v>
      </c>
      <c r="E16">
        <v>11759.4</v>
      </c>
      <c r="F16">
        <v>10455.299999999999</v>
      </c>
      <c r="G16">
        <v>12121.5</v>
      </c>
      <c r="J16">
        <v>0.5</v>
      </c>
      <c r="K16">
        <v>6</v>
      </c>
      <c r="L16">
        <f t="shared" si="0"/>
        <v>1</v>
      </c>
      <c r="M16">
        <f t="shared" si="1"/>
        <v>0.95879264235861983</v>
      </c>
      <c r="N16">
        <f t="shared" si="2"/>
        <v>0.85246396190724671</v>
      </c>
      <c r="O16">
        <f t="shared" si="3"/>
        <v>0.98831615680647056</v>
      </c>
    </row>
    <row r="17" spans="1:15" x14ac:dyDescent="0.25">
      <c r="B17">
        <v>1</v>
      </c>
      <c r="C17">
        <v>6</v>
      </c>
      <c r="D17">
        <v>17464.3</v>
      </c>
      <c r="E17">
        <v>13530.3</v>
      </c>
      <c r="F17">
        <v>10425.299999999999</v>
      </c>
      <c r="G17">
        <v>15522.5</v>
      </c>
      <c r="J17">
        <v>1</v>
      </c>
      <c r="K17">
        <v>6</v>
      </c>
      <c r="L17">
        <f t="shared" si="0"/>
        <v>1</v>
      </c>
      <c r="M17">
        <f t="shared" si="1"/>
        <v>0.77474047055994222</v>
      </c>
      <c r="N17">
        <f t="shared" si="2"/>
        <v>0.59694920494952564</v>
      </c>
      <c r="O17">
        <f t="shared" si="3"/>
        <v>0.88881317888492528</v>
      </c>
    </row>
    <row r="18" spans="1:15" x14ac:dyDescent="0.25">
      <c r="B18">
        <v>1.5</v>
      </c>
      <c r="C18">
        <v>6</v>
      </c>
      <c r="D18">
        <v>17608.8</v>
      </c>
      <c r="E18">
        <v>13342.4</v>
      </c>
      <c r="F18">
        <v>10455</v>
      </c>
      <c r="G18">
        <v>16676.400000000001</v>
      </c>
      <c r="J18">
        <v>1.5</v>
      </c>
      <c r="K18">
        <v>6</v>
      </c>
      <c r="L18">
        <f t="shared" si="0"/>
        <v>1</v>
      </c>
      <c r="M18">
        <f t="shared" si="1"/>
        <v>0.75771205306437694</v>
      </c>
      <c r="N18">
        <f t="shared" si="2"/>
        <v>0.59373722229794201</v>
      </c>
      <c r="O18">
        <f t="shared" si="3"/>
        <v>0.9470492026713917</v>
      </c>
    </row>
    <row r="19" spans="1:15" x14ac:dyDescent="0.25">
      <c r="B19">
        <v>2</v>
      </c>
      <c r="C19">
        <v>6</v>
      </c>
      <c r="D19">
        <v>17608.8</v>
      </c>
      <c r="E19">
        <v>12365.2</v>
      </c>
      <c r="F19">
        <v>10415.4</v>
      </c>
      <c r="G19">
        <v>15896</v>
      </c>
      <c r="J19">
        <v>2</v>
      </c>
      <c r="K19">
        <v>6</v>
      </c>
      <c r="L19">
        <f t="shared" si="0"/>
        <v>1</v>
      </c>
      <c r="M19">
        <f t="shared" si="1"/>
        <v>0.70221707328154115</v>
      </c>
      <c r="N19">
        <f t="shared" si="2"/>
        <v>0.59148834673572304</v>
      </c>
      <c r="O19">
        <f t="shared" si="3"/>
        <v>0.9027304529553406</v>
      </c>
    </row>
    <row r="20" spans="1:15" x14ac:dyDescent="0.25">
      <c r="B20">
        <v>0.5</v>
      </c>
      <c r="C20">
        <v>8</v>
      </c>
      <c r="D20">
        <v>12251.2</v>
      </c>
      <c r="E20">
        <v>11738.4</v>
      </c>
      <c r="F20">
        <v>10522.6</v>
      </c>
      <c r="G20">
        <v>12075</v>
      </c>
      <c r="J20">
        <v>0.5</v>
      </c>
      <c r="K20">
        <v>8</v>
      </c>
      <c r="L20">
        <f t="shared" si="0"/>
        <v>1</v>
      </c>
      <c r="M20">
        <f t="shared" si="1"/>
        <v>0.95814287579992152</v>
      </c>
      <c r="N20">
        <f t="shared" si="2"/>
        <v>0.85890361760480605</v>
      </c>
      <c r="O20">
        <f t="shared" si="3"/>
        <v>0.98561773540551123</v>
      </c>
    </row>
    <row r="21" spans="1:15" x14ac:dyDescent="0.25">
      <c r="B21">
        <v>1</v>
      </c>
      <c r="C21">
        <v>8</v>
      </c>
      <c r="D21">
        <v>17433.400000000001</v>
      </c>
      <c r="E21">
        <v>14632.8</v>
      </c>
      <c r="F21">
        <v>10507.1</v>
      </c>
      <c r="G21">
        <v>15738</v>
      </c>
      <c r="J21">
        <v>1</v>
      </c>
      <c r="K21">
        <v>8</v>
      </c>
      <c r="L21">
        <f t="shared" si="0"/>
        <v>1</v>
      </c>
      <c r="M21">
        <f t="shared" si="1"/>
        <v>0.83935434281322052</v>
      </c>
      <c r="N21">
        <f t="shared" si="2"/>
        <v>0.60269941606341848</v>
      </c>
      <c r="O21">
        <f t="shared" si="3"/>
        <v>0.90274989388185889</v>
      </c>
    </row>
    <row r="22" spans="1:15" x14ac:dyDescent="0.25">
      <c r="B22">
        <v>1.5</v>
      </c>
      <c r="C22">
        <v>8</v>
      </c>
      <c r="D22">
        <v>17608.8</v>
      </c>
      <c r="E22">
        <v>14228.3</v>
      </c>
      <c r="F22">
        <v>10502.4</v>
      </c>
      <c r="G22">
        <v>17131.400000000001</v>
      </c>
      <c r="J22">
        <v>1.5</v>
      </c>
      <c r="K22">
        <v>8</v>
      </c>
      <c r="L22">
        <f t="shared" si="0"/>
        <v>1</v>
      </c>
      <c r="M22">
        <f t="shared" si="1"/>
        <v>0.80802212530098583</v>
      </c>
      <c r="N22">
        <f t="shared" si="2"/>
        <v>0.5964290581981736</v>
      </c>
      <c r="O22">
        <f t="shared" si="3"/>
        <v>0.97288855572213906</v>
      </c>
    </row>
    <row r="23" spans="1:15" x14ac:dyDescent="0.25">
      <c r="B23">
        <v>2</v>
      </c>
      <c r="C23">
        <v>8</v>
      </c>
      <c r="D23">
        <v>17608.8</v>
      </c>
      <c r="E23">
        <v>13243.5</v>
      </c>
      <c r="F23">
        <v>10503.2</v>
      </c>
      <c r="G23">
        <v>16760.599999999999</v>
      </c>
      <c r="J23">
        <v>2</v>
      </c>
      <c r="K23">
        <v>8</v>
      </c>
      <c r="L23">
        <f t="shared" si="0"/>
        <v>1</v>
      </c>
      <c r="M23">
        <f t="shared" si="1"/>
        <v>0.75209554313752214</v>
      </c>
      <c r="N23">
        <f t="shared" si="2"/>
        <v>0.59647449002771347</v>
      </c>
      <c r="O23">
        <f t="shared" si="3"/>
        <v>0.9518309027304529</v>
      </c>
    </row>
    <row r="24" spans="1:15" x14ac:dyDescent="0.25">
      <c r="B24">
        <v>0.5</v>
      </c>
      <c r="C24">
        <v>10</v>
      </c>
      <c r="D24">
        <v>12238.2</v>
      </c>
      <c r="E24">
        <v>11715.7</v>
      </c>
      <c r="F24">
        <v>10513.2</v>
      </c>
      <c r="G24">
        <v>12026.4</v>
      </c>
      <c r="J24">
        <v>0.5</v>
      </c>
      <c r="K24">
        <v>10</v>
      </c>
      <c r="L24">
        <f t="shared" si="0"/>
        <v>1</v>
      </c>
      <c r="M24">
        <f t="shared" si="1"/>
        <v>0.95730581294634831</v>
      </c>
      <c r="N24">
        <f t="shared" si="2"/>
        <v>0.85904789920086289</v>
      </c>
      <c r="O24">
        <f t="shared" si="3"/>
        <v>0.98269353336274934</v>
      </c>
    </row>
    <row r="25" spans="1:15" x14ac:dyDescent="0.25">
      <c r="B25">
        <v>1</v>
      </c>
      <c r="C25">
        <v>10</v>
      </c>
      <c r="D25">
        <v>17402</v>
      </c>
      <c r="E25">
        <v>15130.6</v>
      </c>
      <c r="F25">
        <v>10512.6</v>
      </c>
      <c r="G25">
        <v>15715.8</v>
      </c>
      <c r="J25">
        <v>1</v>
      </c>
      <c r="K25">
        <v>10</v>
      </c>
      <c r="L25">
        <f t="shared" si="0"/>
        <v>1</v>
      </c>
      <c r="M25">
        <f t="shared" si="1"/>
        <v>0.86947477301459608</v>
      </c>
      <c r="N25">
        <f t="shared" si="2"/>
        <v>0.60410297666934842</v>
      </c>
      <c r="O25">
        <f t="shared" si="3"/>
        <v>0.90310309159866675</v>
      </c>
    </row>
    <row r="26" spans="1:15" x14ac:dyDescent="0.25">
      <c r="B26">
        <v>1.5</v>
      </c>
      <c r="C26">
        <v>10</v>
      </c>
      <c r="D26">
        <v>17608.8</v>
      </c>
      <c r="E26">
        <v>15223.9</v>
      </c>
      <c r="F26">
        <v>10509.9</v>
      </c>
      <c r="G26">
        <v>17282.400000000001</v>
      </c>
      <c r="J26">
        <v>1.5</v>
      </c>
      <c r="K26">
        <v>10</v>
      </c>
      <c r="L26">
        <f t="shared" si="0"/>
        <v>1</v>
      </c>
      <c r="M26">
        <f t="shared" si="1"/>
        <v>0.86456203716323654</v>
      </c>
      <c r="N26">
        <f t="shared" si="2"/>
        <v>0.59685498160010908</v>
      </c>
      <c r="O26">
        <f t="shared" si="3"/>
        <v>0.98146381354777168</v>
      </c>
    </row>
    <row r="27" spans="1:15" x14ac:dyDescent="0.25">
      <c r="B27">
        <v>2</v>
      </c>
      <c r="C27">
        <v>10</v>
      </c>
      <c r="D27">
        <v>17608.8</v>
      </c>
      <c r="E27">
        <v>14079.8</v>
      </c>
      <c r="F27">
        <v>10506.4</v>
      </c>
      <c r="G27">
        <v>17257.2</v>
      </c>
      <c r="J27">
        <v>2</v>
      </c>
      <c r="K27">
        <v>10</v>
      </c>
      <c r="L27">
        <f t="shared" si="0"/>
        <v>1</v>
      </c>
      <c r="M27">
        <f t="shared" si="1"/>
        <v>0.799588841942665</v>
      </c>
      <c r="N27">
        <f t="shared" si="2"/>
        <v>0.59665621734587249</v>
      </c>
      <c r="O27">
        <f t="shared" si="3"/>
        <v>0.98003271091726873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23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0.99995000000000001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0.97554700000000005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0.96787999999999996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0.91117300000000001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0.98264700000000005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0.95939700000000006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0.88634900000000005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0.97747099999999998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0.93494999999999995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0.83974400000000005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0.98030700000000004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0.92195700000000003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0.81304799999999999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0.98503300000000005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0.91471999999999998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0.77111399999999997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0.99330499999999999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0.90654500000000005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0.76178400000000002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4.9999999999994493E-5</v>
      </c>
      <c r="E116" s="1">
        <v>0</v>
      </c>
      <c r="F116" s="1">
        <f t="shared" ref="F116:F139" si="5">F30-E30</f>
        <v>-0.14321600000000001</v>
      </c>
      <c r="G116" s="1">
        <f t="shared" ref="G116:G139" si="6">G30-E30</f>
        <v>-3.3401000000000014E-2</v>
      </c>
      <c r="J116">
        <v>0.5</v>
      </c>
      <c r="K116">
        <v>3</v>
      </c>
      <c r="L116" s="1">
        <v>0</v>
      </c>
      <c r="M116" s="1">
        <f>M4-L4</f>
        <v>-0.11038023553839671</v>
      </c>
      <c r="N116" s="1">
        <f>N4-L4</f>
        <v>-0.21920075917334469</v>
      </c>
      <c r="O116" s="1">
        <f>O4-L4</f>
        <v>-3.5882295688284827E-2</v>
      </c>
    </row>
    <row r="117" spans="1:15" x14ac:dyDescent="0.25">
      <c r="B117">
        <v>1</v>
      </c>
      <c r="C117">
        <v>3</v>
      </c>
      <c r="D117" s="1">
        <f t="shared" si="4"/>
        <v>2.4452999999999947E-2</v>
      </c>
      <c r="E117" s="1">
        <v>0</v>
      </c>
      <c r="F117" s="1">
        <f t="shared" si="5"/>
        <v>-0.12862300000000004</v>
      </c>
      <c r="G117" s="1">
        <f t="shared" si="6"/>
        <v>-9.6857000000000082E-2</v>
      </c>
      <c r="J117">
        <v>1</v>
      </c>
      <c r="K117">
        <v>3</v>
      </c>
      <c r="L117" s="1">
        <v>0</v>
      </c>
      <c r="M117" s="1">
        <f t="shared" ref="M117:M139" si="7">M5-L5</f>
        <v>-0.36120538693650783</v>
      </c>
      <c r="N117" s="1">
        <f t="shared" ref="N117:N139" si="8">N5-L5</f>
        <v>-0.4505330466080667</v>
      </c>
      <c r="O117" s="1">
        <f t="shared" ref="O117:O139" si="9">O5-L5</f>
        <v>-0.21509528671575984</v>
      </c>
    </row>
    <row r="118" spans="1:15" x14ac:dyDescent="0.25">
      <c r="B118">
        <v>1.5</v>
      </c>
      <c r="C118">
        <v>3</v>
      </c>
      <c r="D118" s="1">
        <f t="shared" si="4"/>
        <v>-0.39566799999999991</v>
      </c>
      <c r="E118" s="1">
        <v>0</v>
      </c>
      <c r="F118" s="1">
        <f t="shared" si="5"/>
        <v>-0.13840799999999998</v>
      </c>
      <c r="G118" s="1">
        <f t="shared" si="6"/>
        <v>-0.18923800000000002</v>
      </c>
      <c r="J118">
        <v>1.5</v>
      </c>
      <c r="K118">
        <v>3</v>
      </c>
      <c r="L118" s="1">
        <v>0</v>
      </c>
      <c r="M118" s="1">
        <f t="shared" si="7"/>
        <v>-0.40893189768751981</v>
      </c>
      <c r="N118" s="1">
        <f t="shared" si="8"/>
        <v>-0.45805506337740221</v>
      </c>
      <c r="O118" s="1">
        <f t="shared" si="9"/>
        <v>-0.26427695243287441</v>
      </c>
    </row>
    <row r="119" spans="1:15" x14ac:dyDescent="0.25">
      <c r="B119">
        <v>2</v>
      </c>
      <c r="C119">
        <v>3</v>
      </c>
      <c r="D119" s="1">
        <f t="shared" si="4"/>
        <v>-0.53171999999999997</v>
      </c>
      <c r="E119" s="1">
        <v>0</v>
      </c>
      <c r="F119" s="1">
        <f t="shared" si="5"/>
        <v>-5.6452000000000058E-2</v>
      </c>
      <c r="G119" s="1">
        <f t="shared" si="6"/>
        <v>-0.157416</v>
      </c>
      <c r="J119">
        <v>2</v>
      </c>
      <c r="K119">
        <v>3</v>
      </c>
      <c r="L119" s="1">
        <v>0</v>
      </c>
      <c r="M119" s="1">
        <f t="shared" si="7"/>
        <v>-0.42351551496978779</v>
      </c>
      <c r="N119" s="1">
        <f t="shared" si="8"/>
        <v>-0.46062025805279172</v>
      </c>
      <c r="O119" s="1">
        <f t="shared" si="9"/>
        <v>-0.32048180455226927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-0.23446199999999995</v>
      </c>
      <c r="G120" s="1">
        <f t="shared" si="6"/>
        <v>-3.7962999999999969E-2</v>
      </c>
      <c r="J120">
        <v>0.5</v>
      </c>
      <c r="K120">
        <v>4</v>
      </c>
      <c r="L120" s="1">
        <v>0</v>
      </c>
      <c r="M120" s="1">
        <f t="shared" si="7"/>
        <v>-7.3398890774590053E-2</v>
      </c>
      <c r="N120" s="1">
        <f t="shared" si="8"/>
        <v>-0.18404534344574464</v>
      </c>
      <c r="O120" s="1">
        <f t="shared" si="9"/>
        <v>-2.3191418525525975E-2</v>
      </c>
    </row>
    <row r="121" spans="1:15" x14ac:dyDescent="0.25">
      <c r="B121">
        <v>1</v>
      </c>
      <c r="C121">
        <v>4</v>
      </c>
      <c r="D121" s="1">
        <f t="shared" si="4"/>
        <v>1.7352999999999952E-2</v>
      </c>
      <c r="E121" s="1">
        <v>0</v>
      </c>
      <c r="F121" s="1">
        <f t="shared" si="5"/>
        <v>-0.22364300000000004</v>
      </c>
      <c r="G121" s="1">
        <f t="shared" si="6"/>
        <v>-0.13212400000000002</v>
      </c>
      <c r="J121">
        <v>1</v>
      </c>
      <c r="K121">
        <v>4</v>
      </c>
      <c r="L121" s="1">
        <v>0</v>
      </c>
      <c r="M121" s="1">
        <f t="shared" si="7"/>
        <v>-0.30742919141160352</v>
      </c>
      <c r="N121" s="1">
        <f t="shared" si="8"/>
        <v>-0.42820351758793973</v>
      </c>
      <c r="O121" s="1">
        <f t="shared" si="9"/>
        <v>-0.16914116034719051</v>
      </c>
    </row>
    <row r="122" spans="1:15" x14ac:dyDescent="0.25">
      <c r="B122">
        <v>1.5</v>
      </c>
      <c r="C122">
        <v>4</v>
      </c>
      <c r="D122" s="1">
        <f t="shared" si="4"/>
        <v>-0.34472700000000001</v>
      </c>
      <c r="E122" s="1">
        <v>0</v>
      </c>
      <c r="F122" s="1">
        <f t="shared" si="5"/>
        <v>-0.23426000000000002</v>
      </c>
      <c r="G122" s="1">
        <f t="shared" si="6"/>
        <v>-0.24101100000000009</v>
      </c>
      <c r="J122">
        <v>1.5</v>
      </c>
      <c r="K122">
        <v>4</v>
      </c>
      <c r="L122" s="1">
        <v>0</v>
      </c>
      <c r="M122" s="1">
        <f t="shared" si="7"/>
        <v>-0.34730362091681422</v>
      </c>
      <c r="N122" s="1">
        <f t="shared" si="8"/>
        <v>-0.42684339648357639</v>
      </c>
      <c r="O122" s="1">
        <f t="shared" si="9"/>
        <v>-0.14436531734132929</v>
      </c>
    </row>
    <row r="123" spans="1:15" x14ac:dyDescent="0.25">
      <c r="B123">
        <v>2</v>
      </c>
      <c r="C123">
        <v>4</v>
      </c>
      <c r="D123" s="1">
        <f t="shared" si="4"/>
        <v>-0.41784800000000005</v>
      </c>
      <c r="E123" s="1">
        <v>0</v>
      </c>
      <c r="F123" s="1">
        <f t="shared" si="5"/>
        <v>-0.14518600000000004</v>
      </c>
      <c r="G123" s="1">
        <f t="shared" si="6"/>
        <v>-0.19910100000000008</v>
      </c>
      <c r="J123">
        <v>2</v>
      </c>
      <c r="K123">
        <v>4</v>
      </c>
      <c r="L123" s="1">
        <v>0</v>
      </c>
      <c r="M123" s="1">
        <f t="shared" si="7"/>
        <v>-0.37466494025714414</v>
      </c>
      <c r="N123" s="1">
        <f t="shared" si="8"/>
        <v>-0.43149448003271085</v>
      </c>
      <c r="O123" s="1">
        <f t="shared" si="9"/>
        <v>-0.22096906092408342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-0.45053399999999999</v>
      </c>
      <c r="G124" s="1">
        <f t="shared" si="6"/>
        <v>-3.8185000000000024E-2</v>
      </c>
      <c r="J124">
        <v>0.5</v>
      </c>
      <c r="K124">
        <v>5</v>
      </c>
      <c r="L124" s="1">
        <v>0</v>
      </c>
      <c r="M124" s="1">
        <f t="shared" si="7"/>
        <v>-4.5253692476705853E-2</v>
      </c>
      <c r="N124" s="1">
        <f t="shared" si="8"/>
        <v>-0.15669121536395814</v>
      </c>
      <c r="O124" s="1">
        <f t="shared" si="9"/>
        <v>-9.5292346502827696E-3</v>
      </c>
    </row>
    <row r="125" spans="1:15" x14ac:dyDescent="0.25">
      <c r="B125">
        <v>1</v>
      </c>
      <c r="C125">
        <v>5</v>
      </c>
      <c r="D125" s="1">
        <f t="shared" si="4"/>
        <v>2.2529000000000021E-2</v>
      </c>
      <c r="E125" s="1">
        <v>0</v>
      </c>
      <c r="F125" s="1">
        <f t="shared" si="5"/>
        <v>-0.36345300000000003</v>
      </c>
      <c r="G125" s="1">
        <f t="shared" si="6"/>
        <v>-0.13278899999999993</v>
      </c>
      <c r="J125">
        <v>1</v>
      </c>
      <c r="K125">
        <v>5</v>
      </c>
      <c r="L125" s="1">
        <v>0</v>
      </c>
      <c r="M125" s="1">
        <f t="shared" si="7"/>
        <v>-0.26159667131524211</v>
      </c>
      <c r="N125" s="1">
        <f t="shared" si="8"/>
        <v>-0.40870693399785107</v>
      </c>
      <c r="O125" s="1">
        <f t="shared" si="9"/>
        <v>-0.12978098351660916</v>
      </c>
    </row>
    <row r="126" spans="1:15" x14ac:dyDescent="0.25">
      <c r="B126">
        <v>1.5</v>
      </c>
      <c r="C126">
        <v>5</v>
      </c>
      <c r="D126" s="1">
        <f t="shared" si="4"/>
        <v>-0.30045199999999994</v>
      </c>
      <c r="E126" s="1">
        <v>0</v>
      </c>
      <c r="F126" s="1">
        <f t="shared" si="5"/>
        <v>-0.357962</v>
      </c>
      <c r="G126" s="1">
        <f t="shared" si="6"/>
        <v>-0.26648999999999989</v>
      </c>
      <c r="J126">
        <v>1.5</v>
      </c>
      <c r="K126">
        <v>5</v>
      </c>
      <c r="L126" s="1">
        <v>0</v>
      </c>
      <c r="M126" s="1">
        <f t="shared" si="7"/>
        <v>-0.28087660715096996</v>
      </c>
      <c r="N126" s="1">
        <f t="shared" si="8"/>
        <v>-0.41246990141292983</v>
      </c>
      <c r="O126" s="1">
        <f t="shared" si="9"/>
        <v>-8.9023669983190112E-2</v>
      </c>
    </row>
    <row r="127" spans="1:15" x14ac:dyDescent="0.25">
      <c r="B127">
        <v>2</v>
      </c>
      <c r="C127">
        <v>5</v>
      </c>
      <c r="D127" s="1">
        <f t="shared" si="4"/>
        <v>-0.34412400000000004</v>
      </c>
      <c r="E127" s="1">
        <v>0</v>
      </c>
      <c r="F127" s="1">
        <f t="shared" si="5"/>
        <v>-0.25644900000000004</v>
      </c>
      <c r="G127" s="1">
        <f t="shared" si="6"/>
        <v>-0.20113200000000009</v>
      </c>
      <c r="J127">
        <v>2</v>
      </c>
      <c r="K127">
        <v>5</v>
      </c>
      <c r="L127" s="1">
        <v>0</v>
      </c>
      <c r="M127" s="1">
        <f t="shared" si="7"/>
        <v>-0.33758120939530234</v>
      </c>
      <c r="N127" s="1">
        <f t="shared" si="8"/>
        <v>-0.41697901049475261</v>
      </c>
      <c r="O127" s="1">
        <f t="shared" si="9"/>
        <v>-0.14991935850256688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-0.59875999999999996</v>
      </c>
      <c r="G128" s="1">
        <f t="shared" si="6"/>
        <v>-4.5063999999999993E-2</v>
      </c>
      <c r="J128">
        <v>0.5</v>
      </c>
      <c r="K128">
        <v>6</v>
      </c>
      <c r="L128" s="1">
        <v>0</v>
      </c>
      <c r="M128" s="1">
        <f t="shared" si="7"/>
        <v>-4.1207357641380171E-2</v>
      </c>
      <c r="N128" s="1">
        <f t="shared" si="8"/>
        <v>-0.14753603809275329</v>
      </c>
      <c r="O128" s="1">
        <f t="shared" si="9"/>
        <v>-1.1683843193529442E-2</v>
      </c>
    </row>
    <row r="129" spans="2:15" x14ac:dyDescent="0.25">
      <c r="B129">
        <v>1</v>
      </c>
      <c r="C129">
        <v>6</v>
      </c>
      <c r="D129" s="1">
        <f t="shared" si="4"/>
        <v>1.9692999999999961E-2</v>
      </c>
      <c r="E129" s="1">
        <v>0</v>
      </c>
      <c r="F129" s="1">
        <f t="shared" si="5"/>
        <v>-0.55415800000000004</v>
      </c>
      <c r="G129" s="1">
        <f t="shared" si="6"/>
        <v>-0.14140400000000009</v>
      </c>
      <c r="J129">
        <v>1</v>
      </c>
      <c r="K129">
        <v>6</v>
      </c>
      <c r="L129" s="1">
        <v>0</v>
      </c>
      <c r="M129" s="1">
        <f t="shared" si="7"/>
        <v>-0.22525952944005778</v>
      </c>
      <c r="N129" s="1">
        <f t="shared" si="8"/>
        <v>-0.40305079505047436</v>
      </c>
      <c r="O129" s="1">
        <f t="shared" si="9"/>
        <v>-0.11118682111507472</v>
      </c>
    </row>
    <row r="130" spans="2:15" x14ac:dyDescent="0.25">
      <c r="B130">
        <v>1.5</v>
      </c>
      <c r="C130">
        <v>6</v>
      </c>
      <c r="D130" s="1">
        <f t="shared" si="4"/>
        <v>-0.25974900000000001</v>
      </c>
      <c r="E130" s="1">
        <v>0</v>
      </c>
      <c r="F130" s="1">
        <f t="shared" si="5"/>
        <v>-0.51275599999999999</v>
      </c>
      <c r="G130" s="1">
        <f t="shared" si="6"/>
        <v>-0.25293600000000005</v>
      </c>
      <c r="J130">
        <v>1.5</v>
      </c>
      <c r="K130">
        <v>6</v>
      </c>
      <c r="L130" s="1">
        <v>0</v>
      </c>
      <c r="M130" s="1">
        <f t="shared" si="7"/>
        <v>-0.24228794693562306</v>
      </c>
      <c r="N130" s="1">
        <f t="shared" si="8"/>
        <v>-0.40626277770205799</v>
      </c>
      <c r="O130" s="1">
        <f t="shared" si="9"/>
        <v>-5.2950797328608301E-2</v>
      </c>
    </row>
    <row r="131" spans="2:15" x14ac:dyDescent="0.25">
      <c r="B131">
        <v>2</v>
      </c>
      <c r="C131">
        <v>6</v>
      </c>
      <c r="D131" s="1">
        <f t="shared" si="4"/>
        <v>-0.30155600000000005</v>
      </c>
      <c r="E131" s="1">
        <v>0</v>
      </c>
      <c r="F131" s="1">
        <f t="shared" si="5"/>
        <v>-0.39978399999999997</v>
      </c>
      <c r="G131" s="1">
        <f t="shared" si="6"/>
        <v>-0.21163399999999999</v>
      </c>
      <c r="J131">
        <v>2</v>
      </c>
      <c r="K131">
        <v>6</v>
      </c>
      <c r="L131" s="1">
        <v>0</v>
      </c>
      <c r="M131" s="1">
        <f t="shared" si="7"/>
        <v>-0.29778292671845885</v>
      </c>
      <c r="N131" s="1">
        <f t="shared" si="8"/>
        <v>-0.40851165326427696</v>
      </c>
      <c r="O131" s="1">
        <f t="shared" si="9"/>
        <v>-9.7269547044659399E-2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-0.76193500000000003</v>
      </c>
      <c r="G132" s="1">
        <f t="shared" si="6"/>
        <v>-5.766300000000002E-2</v>
      </c>
      <c r="J132">
        <v>0.5</v>
      </c>
      <c r="K132">
        <v>8</v>
      </c>
      <c r="L132" s="1">
        <v>0</v>
      </c>
      <c r="M132" s="1">
        <f t="shared" si="7"/>
        <v>-4.1857124200078477E-2</v>
      </c>
      <c r="N132" s="1">
        <f t="shared" si="8"/>
        <v>-0.14109638239519395</v>
      </c>
      <c r="O132" s="1">
        <f t="shared" si="9"/>
        <v>-1.4382264594488769E-2</v>
      </c>
    </row>
    <row r="133" spans="2:15" x14ac:dyDescent="0.25">
      <c r="B133">
        <v>1</v>
      </c>
      <c r="C133">
        <v>8</v>
      </c>
      <c r="D133" s="1">
        <f t="shared" si="4"/>
        <v>1.4966999999999953E-2</v>
      </c>
      <c r="E133" s="1">
        <v>0</v>
      </c>
      <c r="F133" s="1">
        <f t="shared" si="5"/>
        <v>-0.73107000000000011</v>
      </c>
      <c r="G133" s="1">
        <f t="shared" si="6"/>
        <v>-0.14745300000000006</v>
      </c>
      <c r="J133">
        <v>1</v>
      </c>
      <c r="K133">
        <v>8</v>
      </c>
      <c r="L133" s="1">
        <v>0</v>
      </c>
      <c r="M133" s="1">
        <f t="shared" si="7"/>
        <v>-0.16064565718677948</v>
      </c>
      <c r="N133" s="1">
        <f t="shared" si="8"/>
        <v>-0.39730058393658152</v>
      </c>
      <c r="O133" s="1">
        <f t="shared" si="9"/>
        <v>-9.7250106118141111E-2</v>
      </c>
    </row>
    <row r="134" spans="2:15" x14ac:dyDescent="0.25">
      <c r="B134">
        <v>1.5</v>
      </c>
      <c r="C134">
        <v>8</v>
      </c>
      <c r="D134" s="1">
        <f t="shared" si="4"/>
        <v>-0.235456</v>
      </c>
      <c r="E134" s="1">
        <v>0</v>
      </c>
      <c r="F134" s="1">
        <f t="shared" si="5"/>
        <v>-0.65009699999999992</v>
      </c>
      <c r="G134" s="1">
        <f t="shared" si="6"/>
        <v>-0.23345199999999999</v>
      </c>
      <c r="J134">
        <v>1.5</v>
      </c>
      <c r="K134">
        <v>8</v>
      </c>
      <c r="L134" s="1">
        <v>0</v>
      </c>
      <c r="M134" s="1">
        <f t="shared" si="7"/>
        <v>-0.19197787469901417</v>
      </c>
      <c r="N134" s="1">
        <f t="shared" si="8"/>
        <v>-0.4035709418018264</v>
      </c>
      <c r="O134" s="1">
        <f t="shared" si="9"/>
        <v>-2.7111444277860941E-2</v>
      </c>
    </row>
    <row r="135" spans="2:15" x14ac:dyDescent="0.25">
      <c r="B135">
        <v>2</v>
      </c>
      <c r="C135">
        <v>8</v>
      </c>
      <c r="D135" s="1">
        <f t="shared" si="4"/>
        <v>-0.22170999999999996</v>
      </c>
      <c r="E135" s="1">
        <v>0</v>
      </c>
      <c r="F135" s="1">
        <f t="shared" si="5"/>
        <v>-0.50926899999999997</v>
      </c>
      <c r="G135" s="1">
        <f t="shared" si="6"/>
        <v>-0.183813</v>
      </c>
      <c r="J135">
        <v>2</v>
      </c>
      <c r="K135">
        <v>8</v>
      </c>
      <c r="L135" s="1">
        <v>0</v>
      </c>
      <c r="M135" s="1">
        <f t="shared" si="7"/>
        <v>-0.24790445686247786</v>
      </c>
      <c r="N135" s="1">
        <f t="shared" si="8"/>
        <v>-0.40352550997228653</v>
      </c>
      <c r="O135" s="1">
        <f t="shared" si="9"/>
        <v>-4.8169097269547101E-2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-0.86426700000000001</v>
      </c>
      <c r="G136" s="1">
        <f t="shared" si="6"/>
        <v>-6.5285999999999955E-2</v>
      </c>
      <c r="J136">
        <v>0.5</v>
      </c>
      <c r="K136">
        <v>10</v>
      </c>
      <c r="L136" s="1">
        <v>0</v>
      </c>
      <c r="M136" s="1">
        <f t="shared" si="7"/>
        <v>-4.2694187053651689E-2</v>
      </c>
      <c r="N136" s="1">
        <f t="shared" si="8"/>
        <v>-0.14095210079913711</v>
      </c>
      <c r="O136" s="1">
        <f t="shared" si="9"/>
        <v>-1.7306466637250661E-2</v>
      </c>
    </row>
    <row r="137" spans="2:15" x14ac:dyDescent="0.25">
      <c r="B137">
        <v>1</v>
      </c>
      <c r="C137">
        <v>10</v>
      </c>
      <c r="D137" s="1">
        <f t="shared" si="4"/>
        <v>6.6950000000000065E-3</v>
      </c>
      <c r="E137" s="1">
        <v>0</v>
      </c>
      <c r="F137" s="1">
        <f t="shared" si="5"/>
        <v>-0.84650899999999996</v>
      </c>
      <c r="G137" s="1">
        <f t="shared" si="6"/>
        <v>-0.166597</v>
      </c>
      <c r="J137">
        <v>1</v>
      </c>
      <c r="K137">
        <v>10</v>
      </c>
      <c r="L137" s="1">
        <v>0</v>
      </c>
      <c r="M137" s="1">
        <f t="shared" si="7"/>
        <v>-0.13052522698540392</v>
      </c>
      <c r="N137" s="1">
        <f t="shared" si="8"/>
        <v>-0.39589702333065158</v>
      </c>
      <c r="O137" s="1">
        <f t="shared" si="9"/>
        <v>-9.6896908401333248E-2</v>
      </c>
    </row>
    <row r="138" spans="2:15" x14ac:dyDescent="0.25">
      <c r="B138">
        <v>1.5</v>
      </c>
      <c r="C138">
        <v>10</v>
      </c>
      <c r="D138" s="1">
        <f t="shared" si="4"/>
        <v>-0.20898400000000006</v>
      </c>
      <c r="E138" s="1">
        <v>0</v>
      </c>
      <c r="F138" s="1">
        <f t="shared" si="5"/>
        <v>-0.77615100000000004</v>
      </c>
      <c r="G138" s="1">
        <f t="shared" si="6"/>
        <v>-0.2142980000000001</v>
      </c>
      <c r="J138">
        <v>1.5</v>
      </c>
      <c r="K138">
        <v>10</v>
      </c>
      <c r="L138" s="1">
        <v>0</v>
      </c>
      <c r="M138" s="1">
        <f t="shared" si="7"/>
        <v>-0.13543796283676346</v>
      </c>
      <c r="N138" s="1">
        <f t="shared" si="8"/>
        <v>-0.40314501839989092</v>
      </c>
      <c r="O138" s="1">
        <f t="shared" si="9"/>
        <v>-1.853618645222832E-2</v>
      </c>
    </row>
    <row r="139" spans="2:15" x14ac:dyDescent="0.25">
      <c r="B139">
        <v>2</v>
      </c>
      <c r="C139">
        <v>10</v>
      </c>
      <c r="D139" s="1">
        <f t="shared" si="4"/>
        <v>-0.18834200000000001</v>
      </c>
      <c r="E139" s="1">
        <v>0</v>
      </c>
      <c r="F139" s="1">
        <f t="shared" si="5"/>
        <v>-0.62267099999999997</v>
      </c>
      <c r="G139" s="1">
        <f t="shared" si="6"/>
        <v>-0.16335100000000002</v>
      </c>
      <c r="J139">
        <v>2</v>
      </c>
      <c r="K139">
        <v>10</v>
      </c>
      <c r="L139" s="1">
        <v>0</v>
      </c>
      <c r="M139" s="1">
        <f t="shared" si="7"/>
        <v>-0.200411158057335</v>
      </c>
      <c r="N139" s="1">
        <f t="shared" si="8"/>
        <v>-0.40334378265412751</v>
      </c>
      <c r="O139" s="1">
        <f t="shared" si="9"/>
        <v>-1.9967289082731265E-2</v>
      </c>
    </row>
    <row r="140" spans="2:15" x14ac:dyDescent="0.25">
      <c r="B140" s="2" t="s">
        <v>13</v>
      </c>
      <c r="C140" s="2"/>
      <c r="D140" s="3">
        <f>MIN(D116:D139)</f>
        <v>-0.53171999999999997</v>
      </c>
      <c r="E140" s="3">
        <f t="shared" ref="E140:G140" si="10">MIN(E116:E139)</f>
        <v>0</v>
      </c>
      <c r="F140" s="3">
        <f t="shared" si="10"/>
        <v>-0.86426700000000001</v>
      </c>
      <c r="G140" s="3">
        <f t="shared" si="10"/>
        <v>-0.26648999999999989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-0.42351551496978779</v>
      </c>
      <c r="N140" s="3">
        <f t="shared" si="11"/>
        <v>-0.46062025805279172</v>
      </c>
      <c r="O140" s="3">
        <f t="shared" si="11"/>
        <v>-0.32048180455226927</v>
      </c>
    </row>
    <row r="141" spans="2:15" x14ac:dyDescent="0.25">
      <c r="B141" s="2" t="s">
        <v>14</v>
      </c>
      <c r="C141" s="2"/>
      <c r="D141" s="3">
        <f>MAX(D116:D139)</f>
        <v>2.4452999999999947E-2</v>
      </c>
      <c r="E141" s="3">
        <f t="shared" ref="E141:G141" si="12">MAX(E116:E139)</f>
        <v>0</v>
      </c>
      <c r="F141" s="3">
        <f t="shared" si="12"/>
        <v>-5.6452000000000058E-2</v>
      </c>
      <c r="G141" s="3">
        <f t="shared" si="12"/>
        <v>-3.3401000000000014E-2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-4.1207357641380171E-2</v>
      </c>
      <c r="N141" s="3">
        <f t="shared" si="13"/>
        <v>-0.14095210079913711</v>
      </c>
      <c r="O141" s="3">
        <f t="shared" si="13"/>
        <v>-9.5292346502827696E-3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10" workbookViewId="0">
      <selection activeCell="T103" sqref="T103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  <c r="B1" t="s">
        <v>25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10787.6</v>
      </c>
      <c r="F4">
        <v>9653.43</v>
      </c>
      <c r="G4">
        <v>11899.9</v>
      </c>
      <c r="J4">
        <v>0.5</v>
      </c>
      <c r="K4">
        <v>3</v>
      </c>
      <c r="L4">
        <f>D4/D4</f>
        <v>1</v>
      </c>
      <c r="M4">
        <f>E4/D4</f>
        <v>0.87496350128151057</v>
      </c>
      <c r="N4">
        <f>F4/D4</f>
        <v>0.78297294228335979</v>
      </c>
      <c r="O4">
        <f>G4/D4</f>
        <v>0.96518022256107439</v>
      </c>
    </row>
    <row r="5" spans="1:15" x14ac:dyDescent="0.25">
      <c r="B5">
        <v>1</v>
      </c>
      <c r="C5">
        <v>3</v>
      </c>
      <c r="D5">
        <v>17531.3</v>
      </c>
      <c r="E5">
        <v>10614.9</v>
      </c>
      <c r="F5">
        <v>9677.0300000000007</v>
      </c>
      <c r="G5">
        <v>13789.1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0.60548276511154331</v>
      </c>
      <c r="N5">
        <f t="shared" ref="N5:N27" si="2">F5/D5</f>
        <v>0.5519858766891218</v>
      </c>
      <c r="O5">
        <f t="shared" ref="O5:O27" si="3">G5/D5</f>
        <v>0.78654178526407059</v>
      </c>
    </row>
    <row r="6" spans="1:15" x14ac:dyDescent="0.25">
      <c r="B6">
        <v>1.5</v>
      </c>
      <c r="C6">
        <v>3</v>
      </c>
      <c r="D6">
        <v>17608.8</v>
      </c>
      <c r="E6">
        <v>9873.19</v>
      </c>
      <c r="F6">
        <v>9615.1</v>
      </c>
      <c r="G6">
        <v>12815.4</v>
      </c>
      <c r="J6">
        <v>1.5</v>
      </c>
      <c r="K6">
        <v>3</v>
      </c>
      <c r="L6">
        <f t="shared" si="0"/>
        <v>1</v>
      </c>
      <c r="M6">
        <f t="shared" si="1"/>
        <v>0.560696356367271</v>
      </c>
      <c r="N6">
        <f t="shared" si="2"/>
        <v>0.54603948025987015</v>
      </c>
      <c r="O6">
        <f t="shared" si="3"/>
        <v>0.72778383535504976</v>
      </c>
    </row>
    <row r="7" spans="1:15" x14ac:dyDescent="0.25">
      <c r="B7">
        <v>2</v>
      </c>
      <c r="C7">
        <v>3</v>
      </c>
      <c r="D7">
        <v>17608.8</v>
      </c>
      <c r="E7">
        <v>9351.92</v>
      </c>
      <c r="F7">
        <v>9583.08</v>
      </c>
      <c r="G7">
        <v>11625</v>
      </c>
      <c r="J7">
        <v>2</v>
      </c>
      <c r="K7">
        <v>3</v>
      </c>
      <c r="L7">
        <f t="shared" si="0"/>
        <v>1</v>
      </c>
      <c r="M7">
        <f t="shared" si="1"/>
        <v>0.53109354413702248</v>
      </c>
      <c r="N7">
        <f t="shared" si="2"/>
        <v>0.5442210712825406</v>
      </c>
      <c r="O7">
        <f t="shared" si="3"/>
        <v>0.66018127299986373</v>
      </c>
    </row>
    <row r="8" spans="1:15" x14ac:dyDescent="0.25">
      <c r="B8">
        <v>0.5</v>
      </c>
      <c r="C8">
        <v>4</v>
      </c>
      <c r="D8">
        <v>12314.9</v>
      </c>
      <c r="E8">
        <v>11209.3</v>
      </c>
      <c r="F8">
        <v>9780.8799999999992</v>
      </c>
      <c r="G8">
        <v>12036.8</v>
      </c>
      <c r="J8">
        <v>0.5</v>
      </c>
      <c r="K8">
        <v>4</v>
      </c>
      <c r="L8">
        <f t="shared" si="0"/>
        <v>1</v>
      </c>
      <c r="M8">
        <f t="shared" si="1"/>
        <v>0.91022257590398614</v>
      </c>
      <c r="N8">
        <f t="shared" si="2"/>
        <v>0.79423137824911283</v>
      </c>
      <c r="O8">
        <f t="shared" si="3"/>
        <v>0.9774175998181065</v>
      </c>
    </row>
    <row r="9" spans="1:15" x14ac:dyDescent="0.25">
      <c r="B9">
        <v>1</v>
      </c>
      <c r="C9">
        <v>4</v>
      </c>
      <c r="D9">
        <v>17512</v>
      </c>
      <c r="E9">
        <v>11632.7</v>
      </c>
      <c r="F9">
        <v>9810.83</v>
      </c>
      <c r="G9">
        <v>14577.3</v>
      </c>
      <c r="J9">
        <v>1</v>
      </c>
      <c r="K9">
        <v>4</v>
      </c>
      <c r="L9">
        <f t="shared" si="0"/>
        <v>1</v>
      </c>
      <c r="M9">
        <f t="shared" si="1"/>
        <v>0.66427021470991321</v>
      </c>
      <c r="N9">
        <f t="shared" si="2"/>
        <v>0.56023469620831434</v>
      </c>
      <c r="O9">
        <f t="shared" si="3"/>
        <v>0.83241777067153944</v>
      </c>
    </row>
    <row r="10" spans="1:15" x14ac:dyDescent="0.25">
      <c r="B10">
        <v>1.5</v>
      </c>
      <c r="C10">
        <v>4</v>
      </c>
      <c r="D10">
        <v>17608.8</v>
      </c>
      <c r="E10">
        <v>10606.1</v>
      </c>
      <c r="F10">
        <v>9823.9599999999991</v>
      </c>
      <c r="G10">
        <v>14713.4</v>
      </c>
      <c r="J10">
        <v>1.5</v>
      </c>
      <c r="K10">
        <v>4</v>
      </c>
      <c r="L10">
        <f t="shared" si="0"/>
        <v>1</v>
      </c>
      <c r="M10">
        <f t="shared" si="1"/>
        <v>0.60231815910226705</v>
      </c>
      <c r="N10">
        <f t="shared" si="2"/>
        <v>0.55790059515696699</v>
      </c>
      <c r="O10">
        <f t="shared" si="3"/>
        <v>0.8355708509381673</v>
      </c>
    </row>
    <row r="11" spans="1:15" x14ac:dyDescent="0.25">
      <c r="B11">
        <v>2</v>
      </c>
      <c r="C11">
        <v>4</v>
      </c>
      <c r="D11">
        <v>17608.8</v>
      </c>
      <c r="E11">
        <v>10366.6</v>
      </c>
      <c r="F11">
        <v>9800.41</v>
      </c>
      <c r="G11">
        <v>12743.3</v>
      </c>
      <c r="J11">
        <v>2</v>
      </c>
      <c r="K11">
        <v>4</v>
      </c>
      <c r="L11">
        <f t="shared" si="0"/>
        <v>1</v>
      </c>
      <c r="M11">
        <f t="shared" si="1"/>
        <v>0.58871700513379677</v>
      </c>
      <c r="N11">
        <f t="shared" si="2"/>
        <v>0.55656319567488988</v>
      </c>
      <c r="O11">
        <f t="shared" si="3"/>
        <v>0.72368929171777752</v>
      </c>
    </row>
    <row r="12" spans="1:15" x14ac:dyDescent="0.25">
      <c r="B12">
        <v>0.5</v>
      </c>
      <c r="C12">
        <v>5</v>
      </c>
      <c r="D12">
        <v>12288.5</v>
      </c>
      <c r="E12">
        <v>11572.6</v>
      </c>
      <c r="F12">
        <v>9856.02</v>
      </c>
      <c r="G12">
        <v>12171.4</v>
      </c>
      <c r="J12">
        <v>0.5</v>
      </c>
      <c r="K12">
        <v>5</v>
      </c>
      <c r="L12">
        <f t="shared" si="0"/>
        <v>1</v>
      </c>
      <c r="M12">
        <f t="shared" si="1"/>
        <v>0.94174227936688781</v>
      </c>
      <c r="N12">
        <f t="shared" si="2"/>
        <v>0.80205232534483462</v>
      </c>
      <c r="O12">
        <f t="shared" si="3"/>
        <v>0.99047076534971723</v>
      </c>
    </row>
    <row r="13" spans="1:15" x14ac:dyDescent="0.25">
      <c r="B13">
        <v>1</v>
      </c>
      <c r="C13">
        <v>5</v>
      </c>
      <c r="D13">
        <v>17496.400000000001</v>
      </c>
      <c r="E13">
        <v>12213.1</v>
      </c>
      <c r="F13">
        <v>9869.16</v>
      </c>
      <c r="G13">
        <v>15245.8</v>
      </c>
      <c r="J13">
        <v>1</v>
      </c>
      <c r="K13">
        <v>5</v>
      </c>
      <c r="L13">
        <f t="shared" si="0"/>
        <v>1</v>
      </c>
      <c r="M13">
        <f t="shared" si="1"/>
        <v>0.6980350243478658</v>
      </c>
      <c r="N13">
        <f t="shared" si="2"/>
        <v>0.56406803685329543</v>
      </c>
      <c r="O13">
        <f t="shared" si="3"/>
        <v>0.87136782423812886</v>
      </c>
    </row>
    <row r="14" spans="1:15" x14ac:dyDescent="0.25">
      <c r="B14">
        <v>1.5</v>
      </c>
      <c r="C14">
        <v>5</v>
      </c>
      <c r="D14">
        <v>17608.8</v>
      </c>
      <c r="E14">
        <v>11789.4</v>
      </c>
      <c r="F14">
        <v>9879.5300000000007</v>
      </c>
      <c r="G14">
        <v>15722.8</v>
      </c>
      <c r="J14">
        <v>1.5</v>
      </c>
      <c r="K14">
        <v>5</v>
      </c>
      <c r="L14">
        <f t="shared" si="0"/>
        <v>1</v>
      </c>
      <c r="M14">
        <f t="shared" si="1"/>
        <v>0.66951751397028758</v>
      </c>
      <c r="N14">
        <f t="shared" si="2"/>
        <v>0.56105640361637366</v>
      </c>
      <c r="O14">
        <f t="shared" si="3"/>
        <v>0.89289446185997912</v>
      </c>
    </row>
    <row r="15" spans="1:15" x14ac:dyDescent="0.25">
      <c r="B15">
        <v>2</v>
      </c>
      <c r="C15">
        <v>5</v>
      </c>
      <c r="D15">
        <v>17608.8</v>
      </c>
      <c r="E15">
        <v>11184.4</v>
      </c>
      <c r="F15">
        <v>9867.7900000000009</v>
      </c>
      <c r="G15">
        <v>14007.3</v>
      </c>
      <c r="J15">
        <v>2</v>
      </c>
      <c r="K15">
        <v>5</v>
      </c>
      <c r="L15">
        <f t="shared" si="0"/>
        <v>1</v>
      </c>
      <c r="M15">
        <f t="shared" si="1"/>
        <v>0.63515969288083229</v>
      </c>
      <c r="N15">
        <f t="shared" si="2"/>
        <v>0.56038969151787754</v>
      </c>
      <c r="O15">
        <f t="shared" si="3"/>
        <v>0.79547158239062288</v>
      </c>
    </row>
    <row r="16" spans="1:15" x14ac:dyDescent="0.25">
      <c r="B16">
        <v>0.5</v>
      </c>
      <c r="C16">
        <v>6</v>
      </c>
      <c r="D16">
        <v>12264.8</v>
      </c>
      <c r="E16">
        <v>11592.3</v>
      </c>
      <c r="F16">
        <v>9879.74</v>
      </c>
      <c r="G16">
        <v>12121.5</v>
      </c>
      <c r="J16">
        <v>0.5</v>
      </c>
      <c r="K16">
        <v>6</v>
      </c>
      <c r="L16">
        <f t="shared" si="0"/>
        <v>1</v>
      </c>
      <c r="M16">
        <f t="shared" si="1"/>
        <v>0.94516828647837714</v>
      </c>
      <c r="N16">
        <f t="shared" si="2"/>
        <v>0.80553616854738763</v>
      </c>
      <c r="O16">
        <f t="shared" si="3"/>
        <v>0.98831615680647056</v>
      </c>
    </row>
    <row r="17" spans="1:15" x14ac:dyDescent="0.25">
      <c r="B17">
        <v>1</v>
      </c>
      <c r="C17">
        <v>6</v>
      </c>
      <c r="D17">
        <v>17464.3</v>
      </c>
      <c r="E17">
        <v>12901.7</v>
      </c>
      <c r="F17">
        <v>9899.8700000000008</v>
      </c>
      <c r="G17">
        <v>15540.8</v>
      </c>
      <c r="J17">
        <v>1</v>
      </c>
      <c r="K17">
        <v>6</v>
      </c>
      <c r="L17">
        <f t="shared" si="0"/>
        <v>1</v>
      </c>
      <c r="M17">
        <f t="shared" si="1"/>
        <v>0.73874704396969826</v>
      </c>
      <c r="N17">
        <f t="shared" si="2"/>
        <v>0.56686325818956396</v>
      </c>
      <c r="O17">
        <f t="shared" si="3"/>
        <v>0.88986103078852286</v>
      </c>
    </row>
    <row r="18" spans="1:15" x14ac:dyDescent="0.25">
      <c r="B18">
        <v>1.5</v>
      </c>
      <c r="C18">
        <v>6</v>
      </c>
      <c r="D18">
        <v>17608.8</v>
      </c>
      <c r="E18">
        <v>12335.6</v>
      </c>
      <c r="F18">
        <v>9905.4500000000007</v>
      </c>
      <c r="G18">
        <v>16455.8</v>
      </c>
      <c r="J18">
        <v>1.5</v>
      </c>
      <c r="K18">
        <v>6</v>
      </c>
      <c r="L18">
        <f t="shared" si="0"/>
        <v>1</v>
      </c>
      <c r="M18">
        <f t="shared" si="1"/>
        <v>0.70053609558856944</v>
      </c>
      <c r="N18">
        <f t="shared" si="2"/>
        <v>0.5625283948934624</v>
      </c>
      <c r="O18">
        <f t="shared" si="3"/>
        <v>0.93452137567579852</v>
      </c>
    </row>
    <row r="19" spans="1:15" x14ac:dyDescent="0.25">
      <c r="B19">
        <v>2</v>
      </c>
      <c r="C19">
        <v>6</v>
      </c>
      <c r="D19">
        <v>17608.8</v>
      </c>
      <c r="E19">
        <v>12072.2</v>
      </c>
      <c r="F19">
        <v>9909.65</v>
      </c>
      <c r="G19">
        <v>15050.4</v>
      </c>
      <c r="J19">
        <v>2</v>
      </c>
      <c r="K19">
        <v>6</v>
      </c>
      <c r="L19">
        <f t="shared" si="0"/>
        <v>1</v>
      </c>
      <c r="M19">
        <f t="shared" si="1"/>
        <v>0.68557766571259826</v>
      </c>
      <c r="N19">
        <f t="shared" si="2"/>
        <v>0.56276691199854623</v>
      </c>
      <c r="O19">
        <f t="shared" si="3"/>
        <v>0.8547090091317977</v>
      </c>
    </row>
    <row r="20" spans="1:15" x14ac:dyDescent="0.25">
      <c r="B20">
        <v>0.5</v>
      </c>
      <c r="C20">
        <v>8</v>
      </c>
      <c r="D20">
        <v>12251.2</v>
      </c>
      <c r="E20">
        <v>11647.6</v>
      </c>
      <c r="F20">
        <v>9878.7000000000007</v>
      </c>
      <c r="G20">
        <v>12075</v>
      </c>
      <c r="J20">
        <v>0.5</v>
      </c>
      <c r="K20">
        <v>8</v>
      </c>
      <c r="L20">
        <f t="shared" si="0"/>
        <v>1</v>
      </c>
      <c r="M20">
        <f t="shared" si="1"/>
        <v>0.95073135692830091</v>
      </c>
      <c r="N20">
        <f t="shared" si="2"/>
        <v>0.80634550084889645</v>
      </c>
      <c r="O20">
        <f t="shared" si="3"/>
        <v>0.98561773540551123</v>
      </c>
    </row>
    <row r="21" spans="1:15" x14ac:dyDescent="0.25">
      <c r="B21">
        <v>1</v>
      </c>
      <c r="C21">
        <v>8</v>
      </c>
      <c r="D21">
        <v>17433.400000000001</v>
      </c>
      <c r="E21">
        <v>14326.9</v>
      </c>
      <c r="F21">
        <v>9916.65</v>
      </c>
      <c r="G21">
        <v>15741.7</v>
      </c>
      <c r="J21">
        <v>1</v>
      </c>
      <c r="K21">
        <v>8</v>
      </c>
      <c r="L21">
        <f t="shared" si="0"/>
        <v>1</v>
      </c>
      <c r="M21">
        <f t="shared" si="1"/>
        <v>0.82180756478942707</v>
      </c>
      <c r="N21">
        <f t="shared" si="2"/>
        <v>0.56883052072458606</v>
      </c>
      <c r="O21">
        <f t="shared" si="3"/>
        <v>0.90296213016393811</v>
      </c>
    </row>
    <row r="22" spans="1:15" x14ac:dyDescent="0.25">
      <c r="B22">
        <v>1.5</v>
      </c>
      <c r="C22">
        <v>8</v>
      </c>
      <c r="D22">
        <v>17608.8</v>
      </c>
      <c r="E22">
        <v>13450.7</v>
      </c>
      <c r="F22">
        <v>9924.69</v>
      </c>
      <c r="G22">
        <v>17003</v>
      </c>
      <c r="J22">
        <v>1.5</v>
      </c>
      <c r="K22">
        <v>8</v>
      </c>
      <c r="L22">
        <f t="shared" si="0"/>
        <v>1</v>
      </c>
      <c r="M22">
        <f t="shared" si="1"/>
        <v>0.76386238698832409</v>
      </c>
      <c r="N22">
        <f t="shared" si="2"/>
        <v>0.563621030393894</v>
      </c>
      <c r="O22">
        <f t="shared" si="3"/>
        <v>0.96559674708100496</v>
      </c>
    </row>
    <row r="23" spans="1:15" x14ac:dyDescent="0.25">
      <c r="B23">
        <v>2</v>
      </c>
      <c r="C23">
        <v>8</v>
      </c>
      <c r="D23">
        <v>17608.8</v>
      </c>
      <c r="E23">
        <v>13500</v>
      </c>
      <c r="F23">
        <v>9921.7999999999993</v>
      </c>
      <c r="G23">
        <v>16102</v>
      </c>
      <c r="J23">
        <v>2</v>
      </c>
      <c r="K23">
        <v>8</v>
      </c>
      <c r="L23">
        <f t="shared" si="0"/>
        <v>1</v>
      </c>
      <c r="M23">
        <f t="shared" si="1"/>
        <v>0.76666212348371277</v>
      </c>
      <c r="N23">
        <f t="shared" si="2"/>
        <v>0.5634569079096815</v>
      </c>
      <c r="O23">
        <f t="shared" si="3"/>
        <v>0.91442914906183281</v>
      </c>
    </row>
    <row r="24" spans="1:15" x14ac:dyDescent="0.25">
      <c r="B24">
        <v>0.5</v>
      </c>
      <c r="C24">
        <v>10</v>
      </c>
      <c r="D24">
        <v>12238.2</v>
      </c>
      <c r="E24">
        <v>11624.7</v>
      </c>
      <c r="F24">
        <v>9896.02</v>
      </c>
      <c r="G24">
        <v>12026.4</v>
      </c>
      <c r="J24">
        <v>0.5</v>
      </c>
      <c r="K24">
        <v>10</v>
      </c>
      <c r="L24">
        <f t="shared" si="0"/>
        <v>1</v>
      </c>
      <c r="M24">
        <f t="shared" si="1"/>
        <v>0.94987007893317643</v>
      </c>
      <c r="N24">
        <f t="shared" si="2"/>
        <v>0.80861728031900115</v>
      </c>
      <c r="O24">
        <f t="shared" si="3"/>
        <v>0.98269353336274934</v>
      </c>
    </row>
    <row r="25" spans="1:15" x14ac:dyDescent="0.25">
      <c r="B25">
        <v>1</v>
      </c>
      <c r="C25">
        <v>10</v>
      </c>
      <c r="D25">
        <v>17402</v>
      </c>
      <c r="E25">
        <v>14988.3</v>
      </c>
      <c r="F25">
        <v>9919.4699999999993</v>
      </c>
      <c r="G25">
        <v>15716.5</v>
      </c>
      <c r="J25">
        <v>1</v>
      </c>
      <c r="K25">
        <v>10</v>
      </c>
      <c r="L25">
        <f t="shared" si="0"/>
        <v>1</v>
      </c>
      <c r="M25">
        <f t="shared" si="1"/>
        <v>0.86129755200551661</v>
      </c>
      <c r="N25">
        <f t="shared" si="2"/>
        <v>0.57001896333754742</v>
      </c>
      <c r="O25">
        <f t="shared" si="3"/>
        <v>0.90314331686013105</v>
      </c>
    </row>
    <row r="26" spans="1:15" x14ac:dyDescent="0.25">
      <c r="B26">
        <v>1.5</v>
      </c>
      <c r="C26">
        <v>10</v>
      </c>
      <c r="D26">
        <v>17608.8</v>
      </c>
      <c r="E26">
        <v>14768.3</v>
      </c>
      <c r="F26">
        <v>9929.9599999999991</v>
      </c>
      <c r="G26">
        <v>17223.400000000001</v>
      </c>
      <c r="J26">
        <v>1.5</v>
      </c>
      <c r="K26">
        <v>10</v>
      </c>
      <c r="L26">
        <f t="shared" si="0"/>
        <v>1</v>
      </c>
      <c r="M26">
        <f t="shared" si="1"/>
        <v>0.83868861024033436</v>
      </c>
      <c r="N26">
        <f t="shared" si="2"/>
        <v>0.56392031257098718</v>
      </c>
      <c r="O26">
        <f t="shared" si="3"/>
        <v>0.9781132161192132</v>
      </c>
    </row>
    <row r="27" spans="1:15" x14ac:dyDescent="0.25">
      <c r="B27">
        <v>2</v>
      </c>
      <c r="C27">
        <v>10</v>
      </c>
      <c r="D27">
        <v>17608.8</v>
      </c>
      <c r="E27">
        <v>14900.8</v>
      </c>
      <c r="F27">
        <v>9935.64</v>
      </c>
      <c r="G27">
        <v>16949.2</v>
      </c>
      <c r="J27">
        <v>2</v>
      </c>
      <c r="K27">
        <v>10</v>
      </c>
      <c r="L27">
        <f t="shared" si="0"/>
        <v>1</v>
      </c>
      <c r="M27">
        <f t="shared" si="1"/>
        <v>0.84621325700785965</v>
      </c>
      <c r="N27">
        <f t="shared" si="2"/>
        <v>0.56424287856071964</v>
      </c>
      <c r="O27">
        <f t="shared" si="3"/>
        <v>0.96254145654445511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0.99936400000000003</v>
      </c>
      <c r="F30">
        <v>0.30645600000000001</v>
      </c>
      <c r="G30">
        <v>0.96003499999999997</v>
      </c>
    </row>
    <row r="31" spans="1:15" x14ac:dyDescent="0.25">
      <c r="B31">
        <v>1</v>
      </c>
      <c r="C31">
        <v>3</v>
      </c>
      <c r="D31">
        <v>1</v>
      </c>
      <c r="E31">
        <v>0.81283099999999997</v>
      </c>
      <c r="F31">
        <v>0.33619500000000002</v>
      </c>
      <c r="G31">
        <v>0.83403799999999995</v>
      </c>
    </row>
    <row r="32" spans="1:15" x14ac:dyDescent="0.25">
      <c r="B32">
        <v>1.5</v>
      </c>
      <c r="C32">
        <v>3</v>
      </c>
      <c r="D32">
        <v>0.57221200000000005</v>
      </c>
      <c r="E32">
        <v>0.65626399999999996</v>
      </c>
      <c r="F32">
        <v>0.40521000000000001</v>
      </c>
      <c r="G32">
        <v>0.63977300000000004</v>
      </c>
    </row>
    <row r="33" spans="2:7" x14ac:dyDescent="0.25">
      <c r="B33">
        <v>2</v>
      </c>
      <c r="C33">
        <v>3</v>
      </c>
      <c r="D33">
        <v>0.37945299999999998</v>
      </c>
      <c r="E33">
        <v>0.56271800000000005</v>
      </c>
      <c r="F33">
        <v>0.39564899999999997</v>
      </c>
      <c r="G33">
        <v>0.53449100000000005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0.21273</v>
      </c>
      <c r="G34">
        <v>0.96089400000000003</v>
      </c>
    </row>
    <row r="35" spans="2:7" x14ac:dyDescent="0.25">
      <c r="B35">
        <v>1</v>
      </c>
      <c r="C35">
        <v>4</v>
      </c>
      <c r="D35">
        <v>1</v>
      </c>
      <c r="E35">
        <v>0.84609599999999996</v>
      </c>
      <c r="F35">
        <v>0.23507800000000001</v>
      </c>
      <c r="G35">
        <v>0.82792900000000003</v>
      </c>
    </row>
    <row r="36" spans="2:7" x14ac:dyDescent="0.25">
      <c r="B36">
        <v>1.5</v>
      </c>
      <c r="C36">
        <v>4</v>
      </c>
      <c r="D36">
        <v>0.61467000000000005</v>
      </c>
      <c r="E36">
        <v>0.64273000000000002</v>
      </c>
      <c r="F36">
        <v>0.20966399999999999</v>
      </c>
      <c r="G36">
        <v>0.60659799999999997</v>
      </c>
    </row>
    <row r="37" spans="2:7" x14ac:dyDescent="0.25">
      <c r="B37">
        <v>2</v>
      </c>
      <c r="C37">
        <v>4</v>
      </c>
      <c r="D37">
        <v>0.468501</v>
      </c>
      <c r="E37">
        <v>0.56071499999999996</v>
      </c>
      <c r="F37">
        <v>0.25306499999999998</v>
      </c>
      <c r="G37">
        <v>0.48940899999999998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0.11144900000000001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0.85990699999999998</v>
      </c>
      <c r="F39">
        <v>0.12800400000000001</v>
      </c>
      <c r="G39">
        <v>0.82882199999999995</v>
      </c>
    </row>
    <row r="40" spans="2:7" x14ac:dyDescent="0.25">
      <c r="B40">
        <v>1.5</v>
      </c>
      <c r="C40">
        <v>5</v>
      </c>
      <c r="D40">
        <v>0.63449800000000001</v>
      </c>
      <c r="E40">
        <v>0.67563600000000001</v>
      </c>
      <c r="F40">
        <v>0.127942</v>
      </c>
      <c r="G40">
        <v>0.59402600000000005</v>
      </c>
    </row>
    <row r="41" spans="2:7" x14ac:dyDescent="0.25">
      <c r="B41">
        <v>2</v>
      </c>
      <c r="C41">
        <v>5</v>
      </c>
      <c r="D41">
        <v>0.49562</v>
      </c>
      <c r="E41">
        <v>0.5575</v>
      </c>
      <c r="F41">
        <v>0.16869400000000001</v>
      </c>
      <c r="G41">
        <v>0.48114400000000002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7.0697399999999994E-2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0.897142</v>
      </c>
      <c r="F43">
        <v>8.62845E-2</v>
      </c>
      <c r="G43">
        <v>0.83160299999999998</v>
      </c>
    </row>
    <row r="44" spans="2:7" x14ac:dyDescent="0.25">
      <c r="B44">
        <v>1.5</v>
      </c>
      <c r="C44">
        <v>6</v>
      </c>
      <c r="D44">
        <v>0.66220800000000002</v>
      </c>
      <c r="E44">
        <v>0.70021900000000004</v>
      </c>
      <c r="F44">
        <v>7.8638299999999994E-2</v>
      </c>
      <c r="G44">
        <v>0.62453899999999996</v>
      </c>
    </row>
    <row r="45" spans="2:7" x14ac:dyDescent="0.25">
      <c r="B45">
        <v>2</v>
      </c>
      <c r="C45">
        <v>6</v>
      </c>
      <c r="D45">
        <v>0.51149199999999995</v>
      </c>
      <c r="E45">
        <v>0.58939299999999994</v>
      </c>
      <c r="F45">
        <v>0.101857</v>
      </c>
      <c r="G45">
        <v>0.476294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4.0025100000000001E-2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0.96763200000000005</v>
      </c>
      <c r="F47">
        <v>4.5525500000000003E-2</v>
      </c>
      <c r="G47">
        <v>0.83447700000000002</v>
      </c>
    </row>
    <row r="48" spans="2:7" x14ac:dyDescent="0.25">
      <c r="B48">
        <v>1.5</v>
      </c>
      <c r="C48">
        <v>8</v>
      </c>
      <c r="D48">
        <v>0.67926399999999998</v>
      </c>
      <c r="E48">
        <v>0.75969900000000001</v>
      </c>
      <c r="F48">
        <v>4.7484699999999998E-2</v>
      </c>
      <c r="G48">
        <v>0.66450299999999995</v>
      </c>
    </row>
    <row r="49" spans="2:7" x14ac:dyDescent="0.25">
      <c r="B49">
        <v>2</v>
      </c>
      <c r="C49">
        <v>8</v>
      </c>
      <c r="D49">
        <v>0.549404</v>
      </c>
      <c r="E49">
        <v>0.63421099999999997</v>
      </c>
      <c r="F49">
        <v>5.1546599999999998E-2</v>
      </c>
      <c r="G49">
        <v>0.52661599999999997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2.34684E-2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0.99060099999999995</v>
      </c>
      <c r="F51">
        <v>2.7285E-2</v>
      </c>
      <c r="G51">
        <v>0.82596899999999995</v>
      </c>
    </row>
    <row r="52" spans="2:7" x14ac:dyDescent="0.25">
      <c r="B52">
        <v>1.5</v>
      </c>
      <c r="C52">
        <v>10</v>
      </c>
      <c r="D52">
        <v>0.69756099999999999</v>
      </c>
      <c r="E52">
        <v>0.82465900000000003</v>
      </c>
      <c r="F52">
        <v>2.8654700000000002E-2</v>
      </c>
      <c r="G52">
        <v>0.68195399999999995</v>
      </c>
    </row>
    <row r="53" spans="2:7" x14ac:dyDescent="0.25">
      <c r="B53">
        <v>2</v>
      </c>
      <c r="C53">
        <v>10</v>
      </c>
      <c r="D53">
        <v>0.57344200000000001</v>
      </c>
      <c r="E53">
        <v>0.70872400000000002</v>
      </c>
      <c r="F53">
        <v>2.8554199999999998E-2</v>
      </c>
      <c r="G53">
        <v>0.56676800000000005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6.3599999999996992E-4</v>
      </c>
      <c r="E116" s="1">
        <v>0</v>
      </c>
      <c r="F116" s="1">
        <f t="shared" ref="F116:F139" si="5">F30-E30</f>
        <v>-0.69290800000000008</v>
      </c>
      <c r="G116" s="1">
        <f t="shared" ref="G116:G139" si="6">G30-E30</f>
        <v>-3.9329000000000058E-2</v>
      </c>
      <c r="J116">
        <v>0.5</v>
      </c>
      <c r="K116">
        <v>3</v>
      </c>
      <c r="L116" s="1">
        <v>0</v>
      </c>
      <c r="M116" s="1">
        <f>M4-L4</f>
        <v>-0.12503649871848943</v>
      </c>
      <c r="N116" s="1">
        <f>N4-L4</f>
        <v>-0.21702705771664021</v>
      </c>
      <c r="O116" s="1">
        <f>O4-L4</f>
        <v>-3.4819777438925614E-2</v>
      </c>
    </row>
    <row r="117" spans="1:15" x14ac:dyDescent="0.25">
      <c r="B117">
        <v>1</v>
      </c>
      <c r="C117">
        <v>3</v>
      </c>
      <c r="D117" s="1">
        <f t="shared" si="4"/>
        <v>0.18716900000000003</v>
      </c>
      <c r="E117" s="1">
        <v>0</v>
      </c>
      <c r="F117" s="1">
        <f t="shared" si="5"/>
        <v>-0.47663599999999995</v>
      </c>
      <c r="G117" s="1">
        <f t="shared" si="6"/>
        <v>2.1206999999999976E-2</v>
      </c>
      <c r="J117">
        <v>1</v>
      </c>
      <c r="K117">
        <v>3</v>
      </c>
      <c r="L117" s="1">
        <v>0</v>
      </c>
      <c r="M117" s="1">
        <f t="shared" ref="M117:M139" si="7">M5-L5</f>
        <v>-0.39451723488845669</v>
      </c>
      <c r="N117" s="1">
        <f t="shared" ref="N117:N139" si="8">N5-L5</f>
        <v>-0.4480141233108782</v>
      </c>
      <c r="O117" s="1">
        <f t="shared" ref="O117:O139" si="9">O5-L5</f>
        <v>-0.21345821473592941</v>
      </c>
    </row>
    <row r="118" spans="1:15" x14ac:dyDescent="0.25">
      <c r="B118">
        <v>1.5</v>
      </c>
      <c r="C118">
        <v>3</v>
      </c>
      <c r="D118" s="1">
        <f t="shared" si="4"/>
        <v>-8.4051999999999905E-2</v>
      </c>
      <c r="E118" s="1">
        <v>0</v>
      </c>
      <c r="F118" s="1">
        <f t="shared" si="5"/>
        <v>-0.25105399999999994</v>
      </c>
      <c r="G118" s="1">
        <f t="shared" si="6"/>
        <v>-1.6490999999999922E-2</v>
      </c>
      <c r="J118">
        <v>1.5</v>
      </c>
      <c r="K118">
        <v>3</v>
      </c>
      <c r="L118" s="1">
        <v>0</v>
      </c>
      <c r="M118" s="1">
        <f t="shared" si="7"/>
        <v>-0.439303643632729</v>
      </c>
      <c r="N118" s="1">
        <f t="shared" si="8"/>
        <v>-0.45396051974012985</v>
      </c>
      <c r="O118" s="1">
        <f t="shared" si="9"/>
        <v>-0.27221616464495024</v>
      </c>
    </row>
    <row r="119" spans="1:15" x14ac:dyDescent="0.25">
      <c r="B119">
        <v>2</v>
      </c>
      <c r="C119">
        <v>3</v>
      </c>
      <c r="D119" s="1">
        <f t="shared" si="4"/>
        <v>-0.18326500000000007</v>
      </c>
      <c r="E119" s="1">
        <v>0</v>
      </c>
      <c r="F119" s="1">
        <f t="shared" si="5"/>
        <v>-0.16706900000000008</v>
      </c>
      <c r="G119" s="1">
        <f t="shared" si="6"/>
        <v>-2.8227000000000002E-2</v>
      </c>
      <c r="J119">
        <v>2</v>
      </c>
      <c r="K119">
        <v>3</v>
      </c>
      <c r="L119" s="1">
        <v>0</v>
      </c>
      <c r="M119" s="1">
        <f t="shared" si="7"/>
        <v>-0.46890645586297752</v>
      </c>
      <c r="N119" s="1">
        <f t="shared" si="8"/>
        <v>-0.4557789287174594</v>
      </c>
      <c r="O119" s="1">
        <f t="shared" si="9"/>
        <v>-0.33981872700013627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-0.78727000000000003</v>
      </c>
      <c r="G120" s="1">
        <f t="shared" si="6"/>
        <v>-3.9105999999999974E-2</v>
      </c>
      <c r="J120">
        <v>0.5</v>
      </c>
      <c r="K120">
        <v>4</v>
      </c>
      <c r="L120" s="1">
        <v>0</v>
      </c>
      <c r="M120" s="1">
        <f t="shared" si="7"/>
        <v>-8.9777424096013858E-2</v>
      </c>
      <c r="N120" s="1">
        <f t="shared" si="8"/>
        <v>-0.20576862175088717</v>
      </c>
      <c r="O120" s="1">
        <f t="shared" si="9"/>
        <v>-2.2582400181893503E-2</v>
      </c>
    </row>
    <row r="121" spans="1:15" x14ac:dyDescent="0.25">
      <c r="B121">
        <v>1</v>
      </c>
      <c r="C121">
        <v>4</v>
      </c>
      <c r="D121" s="1">
        <f t="shared" si="4"/>
        <v>0.15390400000000004</v>
      </c>
      <c r="E121" s="1">
        <v>0</v>
      </c>
      <c r="F121" s="1">
        <f t="shared" si="5"/>
        <v>-0.61101799999999995</v>
      </c>
      <c r="G121" s="1">
        <f t="shared" si="6"/>
        <v>-1.8166999999999933E-2</v>
      </c>
      <c r="J121">
        <v>1</v>
      </c>
      <c r="K121">
        <v>4</v>
      </c>
      <c r="L121" s="1">
        <v>0</v>
      </c>
      <c r="M121" s="1">
        <f t="shared" si="7"/>
        <v>-0.33572978529008679</v>
      </c>
      <c r="N121" s="1">
        <f t="shared" si="8"/>
        <v>-0.43976530379168566</v>
      </c>
      <c r="O121" s="1">
        <f t="shared" si="9"/>
        <v>-0.16758222932846056</v>
      </c>
    </row>
    <row r="122" spans="1:15" x14ac:dyDescent="0.25">
      <c r="B122">
        <v>1.5</v>
      </c>
      <c r="C122">
        <v>4</v>
      </c>
      <c r="D122" s="1">
        <f t="shared" si="4"/>
        <v>-2.8059999999999974E-2</v>
      </c>
      <c r="E122" s="1">
        <v>0</v>
      </c>
      <c r="F122" s="1">
        <f t="shared" si="5"/>
        <v>-0.43306600000000006</v>
      </c>
      <c r="G122" s="1">
        <f t="shared" si="6"/>
        <v>-3.6132000000000053E-2</v>
      </c>
      <c r="J122">
        <v>1.5</v>
      </c>
      <c r="K122">
        <v>4</v>
      </c>
      <c r="L122" s="1">
        <v>0</v>
      </c>
      <c r="M122" s="1">
        <f t="shared" si="7"/>
        <v>-0.39768184089773295</v>
      </c>
      <c r="N122" s="1">
        <f t="shared" si="8"/>
        <v>-0.44209940484303301</v>
      </c>
      <c r="O122" s="1">
        <f t="shared" si="9"/>
        <v>-0.1644291490618327</v>
      </c>
    </row>
    <row r="123" spans="1:15" x14ac:dyDescent="0.25">
      <c r="B123">
        <v>2</v>
      </c>
      <c r="C123">
        <v>4</v>
      </c>
      <c r="D123" s="1">
        <f t="shared" si="4"/>
        <v>-9.2213999999999963E-2</v>
      </c>
      <c r="E123" s="1">
        <v>0</v>
      </c>
      <c r="F123" s="1">
        <f t="shared" si="5"/>
        <v>-0.30764999999999998</v>
      </c>
      <c r="G123" s="1">
        <f t="shared" si="6"/>
        <v>-7.1305999999999981E-2</v>
      </c>
      <c r="J123">
        <v>2</v>
      </c>
      <c r="K123">
        <v>4</v>
      </c>
      <c r="L123" s="1">
        <v>0</v>
      </c>
      <c r="M123" s="1">
        <f t="shared" si="7"/>
        <v>-0.41128299486620323</v>
      </c>
      <c r="N123" s="1">
        <f t="shared" si="8"/>
        <v>-0.44343680432511012</v>
      </c>
      <c r="O123" s="1">
        <f t="shared" si="9"/>
        <v>-0.27631070828222248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-0.88855099999999998</v>
      </c>
      <c r="G124" s="1">
        <f t="shared" si="6"/>
        <v>-3.8185000000000024E-2</v>
      </c>
      <c r="J124">
        <v>0.5</v>
      </c>
      <c r="K124">
        <v>5</v>
      </c>
      <c r="L124" s="1">
        <v>0</v>
      </c>
      <c r="M124" s="1">
        <f t="shared" si="7"/>
        <v>-5.8257720633112187E-2</v>
      </c>
      <c r="N124" s="1">
        <f t="shared" si="8"/>
        <v>-0.19794767465516538</v>
      </c>
      <c r="O124" s="1">
        <f t="shared" si="9"/>
        <v>-9.5292346502827696E-3</v>
      </c>
    </row>
    <row r="125" spans="1:15" x14ac:dyDescent="0.25">
      <c r="B125">
        <v>1</v>
      </c>
      <c r="C125">
        <v>5</v>
      </c>
      <c r="D125" s="1">
        <f t="shared" si="4"/>
        <v>0.14009300000000002</v>
      </c>
      <c r="E125" s="1">
        <v>0</v>
      </c>
      <c r="F125" s="1">
        <f t="shared" si="5"/>
        <v>-0.73190299999999997</v>
      </c>
      <c r="G125" s="1">
        <f t="shared" si="6"/>
        <v>-3.1085000000000029E-2</v>
      </c>
      <c r="J125">
        <v>1</v>
      </c>
      <c r="K125">
        <v>5</v>
      </c>
      <c r="L125" s="1">
        <v>0</v>
      </c>
      <c r="M125" s="1">
        <f t="shared" si="7"/>
        <v>-0.3019649756521342</v>
      </c>
      <c r="N125" s="1">
        <f t="shared" si="8"/>
        <v>-0.43593196314670457</v>
      </c>
      <c r="O125" s="1">
        <f t="shared" si="9"/>
        <v>-0.12863217576187114</v>
      </c>
    </row>
    <row r="126" spans="1:15" x14ac:dyDescent="0.25">
      <c r="B126">
        <v>1.5</v>
      </c>
      <c r="C126">
        <v>5</v>
      </c>
      <c r="D126" s="1">
        <f t="shared" si="4"/>
        <v>-4.1138000000000008E-2</v>
      </c>
      <c r="E126" s="1">
        <v>0</v>
      </c>
      <c r="F126" s="1">
        <f t="shared" si="5"/>
        <v>-0.54769400000000001</v>
      </c>
      <c r="G126" s="1">
        <f t="shared" si="6"/>
        <v>-8.160999999999996E-2</v>
      </c>
      <c r="J126">
        <v>1.5</v>
      </c>
      <c r="K126">
        <v>5</v>
      </c>
      <c r="L126" s="1">
        <v>0</v>
      </c>
      <c r="M126" s="1">
        <f t="shared" si="7"/>
        <v>-0.33048248602971242</v>
      </c>
      <c r="N126" s="1">
        <f t="shared" si="8"/>
        <v>-0.43894359638362634</v>
      </c>
      <c r="O126" s="1">
        <f t="shared" si="9"/>
        <v>-0.10710553814002088</v>
      </c>
    </row>
    <row r="127" spans="1:15" x14ac:dyDescent="0.25">
      <c r="B127">
        <v>2</v>
      </c>
      <c r="C127">
        <v>5</v>
      </c>
      <c r="D127" s="1">
        <f t="shared" si="4"/>
        <v>-6.1879999999999991E-2</v>
      </c>
      <c r="E127" s="1">
        <v>0</v>
      </c>
      <c r="F127" s="1">
        <f t="shared" si="5"/>
        <v>-0.38880599999999998</v>
      </c>
      <c r="G127" s="1">
        <f t="shared" si="6"/>
        <v>-7.6355999999999979E-2</v>
      </c>
      <c r="J127">
        <v>2</v>
      </c>
      <c r="K127">
        <v>5</v>
      </c>
      <c r="L127" s="1">
        <v>0</v>
      </c>
      <c r="M127" s="1">
        <f t="shared" si="7"/>
        <v>-0.36484030711916771</v>
      </c>
      <c r="N127" s="1">
        <f t="shared" si="8"/>
        <v>-0.43961030848212246</v>
      </c>
      <c r="O127" s="1">
        <f t="shared" si="9"/>
        <v>-0.20452841760937712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-0.92930259999999998</v>
      </c>
      <c r="G128" s="1">
        <f t="shared" si="6"/>
        <v>-4.5063999999999993E-2</v>
      </c>
      <c r="J128">
        <v>0.5</v>
      </c>
      <c r="K128">
        <v>6</v>
      </c>
      <c r="L128" s="1">
        <v>0</v>
      </c>
      <c r="M128" s="1">
        <f t="shared" si="7"/>
        <v>-5.483171352162286E-2</v>
      </c>
      <c r="N128" s="1">
        <f t="shared" si="8"/>
        <v>-0.19446383145261237</v>
      </c>
      <c r="O128" s="1">
        <f t="shared" si="9"/>
        <v>-1.1683843193529442E-2</v>
      </c>
    </row>
    <row r="129" spans="2:15" x14ac:dyDescent="0.25">
      <c r="B129">
        <v>1</v>
      </c>
      <c r="C129">
        <v>6</v>
      </c>
      <c r="D129" s="1">
        <f t="shared" si="4"/>
        <v>0.102858</v>
      </c>
      <c r="E129" s="1">
        <v>0</v>
      </c>
      <c r="F129" s="1">
        <f t="shared" si="5"/>
        <v>-0.81085750000000001</v>
      </c>
      <c r="G129" s="1">
        <f t="shared" si="6"/>
        <v>-6.5539000000000014E-2</v>
      </c>
      <c r="J129">
        <v>1</v>
      </c>
      <c r="K129">
        <v>6</v>
      </c>
      <c r="L129" s="1">
        <v>0</v>
      </c>
      <c r="M129" s="1">
        <f t="shared" si="7"/>
        <v>-0.26125295603030174</v>
      </c>
      <c r="N129" s="1">
        <f t="shared" si="8"/>
        <v>-0.43313674181043604</v>
      </c>
      <c r="O129" s="1">
        <f t="shared" si="9"/>
        <v>-0.11013896921147714</v>
      </c>
    </row>
    <row r="130" spans="2:15" x14ac:dyDescent="0.25">
      <c r="B130">
        <v>1.5</v>
      </c>
      <c r="C130">
        <v>6</v>
      </c>
      <c r="D130" s="1">
        <f t="shared" si="4"/>
        <v>-3.8011000000000017E-2</v>
      </c>
      <c r="E130" s="1">
        <v>0</v>
      </c>
      <c r="F130" s="1">
        <f t="shared" si="5"/>
        <v>-0.62158069999999999</v>
      </c>
      <c r="G130" s="1">
        <f t="shared" si="6"/>
        <v>-7.5680000000000081E-2</v>
      </c>
      <c r="J130">
        <v>1.5</v>
      </c>
      <c r="K130">
        <v>6</v>
      </c>
      <c r="L130" s="1">
        <v>0</v>
      </c>
      <c r="M130" s="1">
        <f t="shared" si="7"/>
        <v>-0.29946390441143056</v>
      </c>
      <c r="N130" s="1">
        <f t="shared" si="8"/>
        <v>-0.4374716051065376</v>
      </c>
      <c r="O130" s="1">
        <f t="shared" si="9"/>
        <v>-6.5478624324201484E-2</v>
      </c>
    </row>
    <row r="131" spans="2:15" x14ac:dyDescent="0.25">
      <c r="B131">
        <v>2</v>
      </c>
      <c r="C131">
        <v>6</v>
      </c>
      <c r="D131" s="1">
        <f t="shared" si="4"/>
        <v>-7.7900999999999998E-2</v>
      </c>
      <c r="E131" s="1">
        <v>0</v>
      </c>
      <c r="F131" s="1">
        <f t="shared" si="5"/>
        <v>-0.48753599999999997</v>
      </c>
      <c r="G131" s="1">
        <f t="shared" si="6"/>
        <v>-0.11309899999999995</v>
      </c>
      <c r="J131">
        <v>2</v>
      </c>
      <c r="K131">
        <v>6</v>
      </c>
      <c r="L131" s="1">
        <v>0</v>
      </c>
      <c r="M131" s="1">
        <f t="shared" si="7"/>
        <v>-0.31442233428740174</v>
      </c>
      <c r="N131" s="1">
        <f t="shared" si="8"/>
        <v>-0.43723308800145377</v>
      </c>
      <c r="O131" s="1">
        <f t="shared" si="9"/>
        <v>-0.1452909908682023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-0.95997489999999996</v>
      </c>
      <c r="G132" s="1">
        <f t="shared" si="6"/>
        <v>-5.766300000000002E-2</v>
      </c>
      <c r="J132">
        <v>0.5</v>
      </c>
      <c r="K132">
        <v>8</v>
      </c>
      <c r="L132" s="1">
        <v>0</v>
      </c>
      <c r="M132" s="1">
        <f t="shared" si="7"/>
        <v>-4.9268643071699092E-2</v>
      </c>
      <c r="N132" s="1">
        <f t="shared" si="8"/>
        <v>-0.19365449915110355</v>
      </c>
      <c r="O132" s="1">
        <f t="shared" si="9"/>
        <v>-1.4382264594488769E-2</v>
      </c>
    </row>
    <row r="133" spans="2:15" x14ac:dyDescent="0.25">
      <c r="B133">
        <v>1</v>
      </c>
      <c r="C133">
        <v>8</v>
      </c>
      <c r="D133" s="1">
        <f t="shared" si="4"/>
        <v>3.2367999999999952E-2</v>
      </c>
      <c r="E133" s="1">
        <v>0</v>
      </c>
      <c r="F133" s="1">
        <f t="shared" si="5"/>
        <v>-0.92210650000000005</v>
      </c>
      <c r="G133" s="1">
        <f t="shared" si="6"/>
        <v>-0.13315500000000002</v>
      </c>
      <c r="J133">
        <v>1</v>
      </c>
      <c r="K133">
        <v>8</v>
      </c>
      <c r="L133" s="1">
        <v>0</v>
      </c>
      <c r="M133" s="1">
        <f t="shared" si="7"/>
        <v>-0.17819243521057293</v>
      </c>
      <c r="N133" s="1">
        <f t="shared" si="8"/>
        <v>-0.43116947927541394</v>
      </c>
      <c r="O133" s="1">
        <f t="shared" si="9"/>
        <v>-9.7037869836061885E-2</v>
      </c>
    </row>
    <row r="134" spans="2:15" x14ac:dyDescent="0.25">
      <c r="B134">
        <v>1.5</v>
      </c>
      <c r="C134">
        <v>8</v>
      </c>
      <c r="D134" s="1">
        <f t="shared" si="4"/>
        <v>-8.0435000000000034E-2</v>
      </c>
      <c r="E134" s="1">
        <v>0</v>
      </c>
      <c r="F134" s="1">
        <f t="shared" si="5"/>
        <v>-0.71221429999999997</v>
      </c>
      <c r="G134" s="1">
        <f t="shared" si="6"/>
        <v>-9.5196000000000058E-2</v>
      </c>
      <c r="J134">
        <v>1.5</v>
      </c>
      <c r="K134">
        <v>8</v>
      </c>
      <c r="L134" s="1">
        <v>0</v>
      </c>
      <c r="M134" s="1">
        <f t="shared" si="7"/>
        <v>-0.23613761301167591</v>
      </c>
      <c r="N134" s="1">
        <f t="shared" si="8"/>
        <v>-0.436378969606106</v>
      </c>
      <c r="O134" s="1">
        <f t="shared" si="9"/>
        <v>-3.4403252918995042E-2</v>
      </c>
    </row>
    <row r="135" spans="2:15" x14ac:dyDescent="0.25">
      <c r="B135">
        <v>2</v>
      </c>
      <c r="C135">
        <v>8</v>
      </c>
      <c r="D135" s="1">
        <f t="shared" si="4"/>
        <v>-8.4806999999999966E-2</v>
      </c>
      <c r="E135" s="1">
        <v>0</v>
      </c>
      <c r="F135" s="1">
        <f t="shared" si="5"/>
        <v>-0.58266439999999997</v>
      </c>
      <c r="G135" s="1">
        <f t="shared" si="6"/>
        <v>-0.107595</v>
      </c>
      <c r="J135">
        <v>2</v>
      </c>
      <c r="K135">
        <v>8</v>
      </c>
      <c r="L135" s="1">
        <v>0</v>
      </c>
      <c r="M135" s="1">
        <f t="shared" si="7"/>
        <v>-0.23333787651628723</v>
      </c>
      <c r="N135" s="1">
        <f t="shared" si="8"/>
        <v>-0.4365430920903185</v>
      </c>
      <c r="O135" s="1">
        <f t="shared" si="9"/>
        <v>-8.5570850938167187E-2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-0.97653159999999994</v>
      </c>
      <c r="G136" s="1">
        <f t="shared" si="6"/>
        <v>-6.5285999999999955E-2</v>
      </c>
      <c r="J136">
        <v>0.5</v>
      </c>
      <c r="K136">
        <v>10</v>
      </c>
      <c r="L136" s="1">
        <v>0</v>
      </c>
      <c r="M136" s="1">
        <f t="shared" si="7"/>
        <v>-5.0129921066823568E-2</v>
      </c>
      <c r="N136" s="1">
        <f t="shared" si="8"/>
        <v>-0.19138271968099885</v>
      </c>
      <c r="O136" s="1">
        <f t="shared" si="9"/>
        <v>-1.7306466637250661E-2</v>
      </c>
    </row>
    <row r="137" spans="2:15" x14ac:dyDescent="0.25">
      <c r="B137">
        <v>1</v>
      </c>
      <c r="C137">
        <v>10</v>
      </c>
      <c r="D137" s="1">
        <f t="shared" si="4"/>
        <v>9.3990000000000462E-3</v>
      </c>
      <c r="E137" s="1">
        <v>0</v>
      </c>
      <c r="F137" s="1">
        <f t="shared" si="5"/>
        <v>-0.96331599999999995</v>
      </c>
      <c r="G137" s="1">
        <f t="shared" si="6"/>
        <v>-0.164632</v>
      </c>
      <c r="J137">
        <v>1</v>
      </c>
      <c r="K137">
        <v>10</v>
      </c>
      <c r="L137" s="1">
        <v>0</v>
      </c>
      <c r="M137" s="1">
        <f t="shared" si="7"/>
        <v>-0.13870244799448339</v>
      </c>
      <c r="N137" s="1">
        <f t="shared" si="8"/>
        <v>-0.42998103666245258</v>
      </c>
      <c r="O137" s="1">
        <f t="shared" si="9"/>
        <v>-9.6856683139868949E-2</v>
      </c>
    </row>
    <row r="138" spans="2:15" x14ac:dyDescent="0.25">
      <c r="B138">
        <v>1.5</v>
      </c>
      <c r="C138">
        <v>10</v>
      </c>
      <c r="D138" s="1">
        <f t="shared" si="4"/>
        <v>-0.12709800000000004</v>
      </c>
      <c r="E138" s="1">
        <v>0</v>
      </c>
      <c r="F138" s="1">
        <f t="shared" si="5"/>
        <v>-0.7960043</v>
      </c>
      <c r="G138" s="1">
        <f t="shared" si="6"/>
        <v>-0.14270500000000008</v>
      </c>
      <c r="J138">
        <v>1.5</v>
      </c>
      <c r="K138">
        <v>10</v>
      </c>
      <c r="L138" s="1">
        <v>0</v>
      </c>
      <c r="M138" s="1">
        <f t="shared" si="7"/>
        <v>-0.16131138975966564</v>
      </c>
      <c r="N138" s="1">
        <f t="shared" si="8"/>
        <v>-0.43607968742901282</v>
      </c>
      <c r="O138" s="1">
        <f t="shared" si="9"/>
        <v>-2.1886783880786798E-2</v>
      </c>
    </row>
    <row r="139" spans="2:15" x14ac:dyDescent="0.25">
      <c r="B139">
        <v>2</v>
      </c>
      <c r="C139">
        <v>10</v>
      </c>
      <c r="D139" s="1">
        <f t="shared" si="4"/>
        <v>-0.13528200000000001</v>
      </c>
      <c r="E139" s="1">
        <v>0</v>
      </c>
      <c r="F139" s="1">
        <f t="shared" si="5"/>
        <v>-0.68016980000000005</v>
      </c>
      <c r="G139" s="1">
        <f t="shared" si="6"/>
        <v>-0.14195599999999997</v>
      </c>
      <c r="J139">
        <v>2</v>
      </c>
      <c r="K139">
        <v>10</v>
      </c>
      <c r="L139" s="1">
        <v>0</v>
      </c>
      <c r="M139" s="1">
        <f t="shared" si="7"/>
        <v>-0.15378674299214035</v>
      </c>
      <c r="N139" s="1">
        <f t="shared" si="8"/>
        <v>-0.43575712143928036</v>
      </c>
      <c r="O139" s="1">
        <f t="shared" si="9"/>
        <v>-3.745854345554489E-2</v>
      </c>
    </row>
    <row r="140" spans="2:15" x14ac:dyDescent="0.25">
      <c r="B140" s="2" t="s">
        <v>13</v>
      </c>
      <c r="C140" s="2"/>
      <c r="D140" s="3">
        <f>MIN(D116:D139)</f>
        <v>-0.18326500000000007</v>
      </c>
      <c r="E140" s="3">
        <f t="shared" ref="E140:G140" si="10">MIN(E116:E139)</f>
        <v>0</v>
      </c>
      <c r="F140" s="3">
        <f t="shared" si="10"/>
        <v>-0.97653159999999994</v>
      </c>
      <c r="G140" s="3">
        <f t="shared" si="10"/>
        <v>-0.164632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-0.46890645586297752</v>
      </c>
      <c r="N140" s="3">
        <f t="shared" si="11"/>
        <v>-0.4557789287174594</v>
      </c>
      <c r="O140" s="3">
        <f t="shared" si="11"/>
        <v>-0.33981872700013627</v>
      </c>
    </row>
    <row r="141" spans="2:15" x14ac:dyDescent="0.25">
      <c r="B141" s="2" t="s">
        <v>14</v>
      </c>
      <c r="C141" s="2"/>
      <c r="D141" s="3">
        <f>MAX(D116:D139)</f>
        <v>0.18716900000000003</v>
      </c>
      <c r="E141" s="3">
        <f t="shared" ref="E141:G141" si="12">MAX(E116:E139)</f>
        <v>0</v>
      </c>
      <c r="F141" s="3">
        <f t="shared" si="12"/>
        <v>-0.16706900000000008</v>
      </c>
      <c r="G141" s="3">
        <f t="shared" si="12"/>
        <v>2.1206999999999976E-2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-4.9268643071699092E-2</v>
      </c>
      <c r="N141" s="3">
        <f t="shared" si="13"/>
        <v>-0.19138271968099885</v>
      </c>
      <c r="O141" s="3">
        <f t="shared" si="13"/>
        <v>-9.5292346502827696E-3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10" workbookViewId="0">
      <selection activeCell="L45" sqref="L45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  <c r="B1" t="s">
        <v>25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10720.1</v>
      </c>
      <c r="F4">
        <v>9750.43</v>
      </c>
      <c r="G4">
        <v>11893.7</v>
      </c>
      <c r="J4">
        <v>0.5</v>
      </c>
      <c r="K4">
        <v>3</v>
      </c>
      <c r="L4">
        <f>D4/D4</f>
        <v>1</v>
      </c>
      <c r="M4">
        <f>E4/D4</f>
        <v>0.86948869350809455</v>
      </c>
      <c r="N4">
        <f>F4/D4</f>
        <v>0.79084044382441676</v>
      </c>
      <c r="O4">
        <f>G4/D4</f>
        <v>0.96467735132855337</v>
      </c>
    </row>
    <row r="5" spans="1:15" x14ac:dyDescent="0.25">
      <c r="B5">
        <v>1</v>
      </c>
      <c r="C5">
        <v>3</v>
      </c>
      <c r="D5">
        <v>17531.3</v>
      </c>
      <c r="E5">
        <v>11015.5</v>
      </c>
      <c r="F5">
        <v>9743.1</v>
      </c>
      <c r="G5">
        <v>13785.1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0.6283333238265274</v>
      </c>
      <c r="N5">
        <f t="shared" ref="N5:N27" si="2">F5/D5</f>
        <v>0.55575456469286366</v>
      </c>
      <c r="O5">
        <f t="shared" ref="O5:O27" si="3">G5/D5</f>
        <v>0.78631362192193399</v>
      </c>
    </row>
    <row r="6" spans="1:15" x14ac:dyDescent="0.25">
      <c r="B6">
        <v>1.5</v>
      </c>
      <c r="C6">
        <v>3</v>
      </c>
      <c r="D6">
        <v>17608.8</v>
      </c>
      <c r="E6">
        <v>10384.299999999999</v>
      </c>
      <c r="F6">
        <v>9622.41</v>
      </c>
      <c r="G6">
        <v>12956.6</v>
      </c>
      <c r="J6">
        <v>1.5</v>
      </c>
      <c r="K6">
        <v>3</v>
      </c>
      <c r="L6">
        <f t="shared" si="0"/>
        <v>1</v>
      </c>
      <c r="M6">
        <f t="shared" si="1"/>
        <v>0.58972218436236423</v>
      </c>
      <c r="N6">
        <f t="shared" si="2"/>
        <v>0.54645461360228975</v>
      </c>
      <c r="O6">
        <f t="shared" si="3"/>
        <v>0.73580255326882016</v>
      </c>
    </row>
    <row r="7" spans="1:15" x14ac:dyDescent="0.25">
      <c r="B7">
        <v>2</v>
      </c>
      <c r="C7">
        <v>3</v>
      </c>
      <c r="D7">
        <v>17608.8</v>
      </c>
      <c r="E7">
        <v>9876.6299999999992</v>
      </c>
      <c r="F7">
        <v>9597.6299999999992</v>
      </c>
      <c r="G7">
        <v>11916.8</v>
      </c>
      <c r="J7">
        <v>2</v>
      </c>
      <c r="K7">
        <v>3</v>
      </c>
      <c r="L7">
        <f t="shared" si="0"/>
        <v>1</v>
      </c>
      <c r="M7">
        <f t="shared" si="1"/>
        <v>0.56089171323429188</v>
      </c>
      <c r="N7">
        <f t="shared" si="2"/>
        <v>0.54504736268229514</v>
      </c>
      <c r="O7">
        <f t="shared" si="3"/>
        <v>0.67675253282449688</v>
      </c>
    </row>
    <row r="8" spans="1:15" x14ac:dyDescent="0.25">
      <c r="B8">
        <v>0.5</v>
      </c>
      <c r="C8">
        <v>4</v>
      </c>
      <c r="D8">
        <v>12314.9</v>
      </c>
      <c r="E8">
        <v>11192</v>
      </c>
      <c r="F8">
        <v>10012.5</v>
      </c>
      <c r="G8">
        <v>12031</v>
      </c>
      <c r="J8">
        <v>0.5</v>
      </c>
      <c r="K8">
        <v>4</v>
      </c>
      <c r="L8">
        <f t="shared" si="0"/>
        <v>1</v>
      </c>
      <c r="M8">
        <f t="shared" si="1"/>
        <v>0.90881777359134064</v>
      </c>
      <c r="N8">
        <f t="shared" si="2"/>
        <v>0.81303948874940113</v>
      </c>
      <c r="O8">
        <f t="shared" si="3"/>
        <v>0.97694662563236412</v>
      </c>
    </row>
    <row r="9" spans="1:15" x14ac:dyDescent="0.25">
      <c r="B9">
        <v>1</v>
      </c>
      <c r="C9">
        <v>4</v>
      </c>
      <c r="D9">
        <v>17512</v>
      </c>
      <c r="E9">
        <v>11954.6</v>
      </c>
      <c r="F9">
        <v>10012.5</v>
      </c>
      <c r="G9">
        <v>14556.4</v>
      </c>
      <c r="J9">
        <v>1</v>
      </c>
      <c r="K9">
        <v>4</v>
      </c>
      <c r="L9">
        <f t="shared" si="0"/>
        <v>1</v>
      </c>
      <c r="M9">
        <f t="shared" si="1"/>
        <v>0.68265189584285069</v>
      </c>
      <c r="N9">
        <f t="shared" si="2"/>
        <v>0.57175079945180451</v>
      </c>
      <c r="O9">
        <f t="shared" si="3"/>
        <v>0.83122430333485609</v>
      </c>
    </row>
    <row r="10" spans="1:15" x14ac:dyDescent="0.25">
      <c r="B10">
        <v>1.5</v>
      </c>
      <c r="C10">
        <v>4</v>
      </c>
      <c r="D10">
        <v>17608.8</v>
      </c>
      <c r="E10">
        <v>11322.8</v>
      </c>
      <c r="F10">
        <v>10037</v>
      </c>
      <c r="G10">
        <v>14974.9</v>
      </c>
      <c r="J10">
        <v>1.5</v>
      </c>
      <c r="K10">
        <v>4</v>
      </c>
      <c r="L10">
        <f t="shared" si="0"/>
        <v>1</v>
      </c>
      <c r="M10">
        <f t="shared" si="1"/>
        <v>0.64301939939121344</v>
      </c>
      <c r="N10">
        <f t="shared" si="2"/>
        <v>0.5699990913634092</v>
      </c>
      <c r="O10">
        <f t="shared" si="3"/>
        <v>0.85042138021898139</v>
      </c>
    </row>
    <row r="11" spans="1:15" x14ac:dyDescent="0.25">
      <c r="B11">
        <v>2</v>
      </c>
      <c r="C11">
        <v>4</v>
      </c>
      <c r="D11">
        <v>17608.8</v>
      </c>
      <c r="E11">
        <v>10899.2</v>
      </c>
      <c r="F11">
        <v>9979.89</v>
      </c>
      <c r="G11">
        <v>13427.8</v>
      </c>
      <c r="J11">
        <v>2</v>
      </c>
      <c r="K11">
        <v>4</v>
      </c>
      <c r="L11">
        <f t="shared" si="0"/>
        <v>1</v>
      </c>
      <c r="M11">
        <f t="shared" si="1"/>
        <v>0.61896324564990235</v>
      </c>
      <c r="N11">
        <f t="shared" si="2"/>
        <v>0.56675582663213842</v>
      </c>
      <c r="O11">
        <f t="shared" si="3"/>
        <v>0.76256190086774789</v>
      </c>
    </row>
    <row r="12" spans="1:15" x14ac:dyDescent="0.25">
      <c r="B12">
        <v>0.5</v>
      </c>
      <c r="C12">
        <v>5</v>
      </c>
      <c r="D12">
        <v>12288.5</v>
      </c>
      <c r="E12">
        <v>11569.1</v>
      </c>
      <c r="F12">
        <v>10182.5</v>
      </c>
      <c r="G12">
        <v>12171.4</v>
      </c>
      <c r="J12">
        <v>0.5</v>
      </c>
      <c r="K12">
        <v>5</v>
      </c>
      <c r="L12">
        <f t="shared" si="0"/>
        <v>1</v>
      </c>
      <c r="M12">
        <f t="shared" si="1"/>
        <v>0.94145746022704158</v>
      </c>
      <c r="N12">
        <f t="shared" si="2"/>
        <v>0.82862025470968792</v>
      </c>
      <c r="O12">
        <f t="shared" si="3"/>
        <v>0.99047076534971723</v>
      </c>
    </row>
    <row r="13" spans="1:15" x14ac:dyDescent="0.25">
      <c r="B13">
        <v>1</v>
      </c>
      <c r="C13">
        <v>5</v>
      </c>
      <c r="D13">
        <v>17496.400000000001</v>
      </c>
      <c r="E13">
        <v>12744.1</v>
      </c>
      <c r="F13">
        <v>10168.299999999999</v>
      </c>
      <c r="G13">
        <v>15242.1</v>
      </c>
      <c r="J13">
        <v>1</v>
      </c>
      <c r="K13">
        <v>5</v>
      </c>
      <c r="L13">
        <f t="shared" si="0"/>
        <v>1</v>
      </c>
      <c r="M13">
        <f t="shared" si="1"/>
        <v>0.72838412473423098</v>
      </c>
      <c r="N13">
        <f t="shared" si="2"/>
        <v>0.58116526828376114</v>
      </c>
      <c r="O13">
        <f t="shared" si="3"/>
        <v>0.87115635216387366</v>
      </c>
    </row>
    <row r="14" spans="1:15" x14ac:dyDescent="0.25">
      <c r="B14">
        <v>1.5</v>
      </c>
      <c r="C14">
        <v>5</v>
      </c>
      <c r="D14">
        <v>17608.8</v>
      </c>
      <c r="E14">
        <v>12427.2</v>
      </c>
      <c r="F14">
        <v>10173.4</v>
      </c>
      <c r="G14">
        <v>15984.6</v>
      </c>
      <c r="J14">
        <v>1.5</v>
      </c>
      <c r="K14">
        <v>5</v>
      </c>
      <c r="L14">
        <f t="shared" si="0"/>
        <v>1</v>
      </c>
      <c r="M14">
        <f t="shared" si="1"/>
        <v>0.70573804007087371</v>
      </c>
      <c r="N14">
        <f t="shared" si="2"/>
        <v>0.57774521829994097</v>
      </c>
      <c r="O14">
        <f t="shared" si="3"/>
        <v>0.90776202807687068</v>
      </c>
    </row>
    <row r="15" spans="1:15" x14ac:dyDescent="0.25">
      <c r="B15">
        <v>2</v>
      </c>
      <c r="C15">
        <v>5</v>
      </c>
      <c r="D15">
        <v>17608.8</v>
      </c>
      <c r="E15">
        <v>11579</v>
      </c>
      <c r="F15">
        <v>10142.1</v>
      </c>
      <c r="G15">
        <v>14681.8</v>
      </c>
      <c r="J15">
        <v>2</v>
      </c>
      <c r="K15">
        <v>5</v>
      </c>
      <c r="L15">
        <f t="shared" si="0"/>
        <v>1</v>
      </c>
      <c r="M15">
        <f t="shared" si="1"/>
        <v>0.65756894280132661</v>
      </c>
      <c r="N15">
        <f t="shared" si="2"/>
        <v>0.57596769796919722</v>
      </c>
      <c r="O15">
        <f t="shared" si="3"/>
        <v>0.83377629367134609</v>
      </c>
    </row>
    <row r="16" spans="1:15" x14ac:dyDescent="0.25">
      <c r="B16">
        <v>0.5</v>
      </c>
      <c r="C16">
        <v>6</v>
      </c>
      <c r="D16">
        <v>12264.8</v>
      </c>
      <c r="E16">
        <v>11593.3</v>
      </c>
      <c r="F16">
        <v>10223.700000000001</v>
      </c>
      <c r="G16">
        <v>12121.5</v>
      </c>
      <c r="J16">
        <v>0.5</v>
      </c>
      <c r="K16">
        <v>6</v>
      </c>
      <c r="L16">
        <f t="shared" si="0"/>
        <v>1</v>
      </c>
      <c r="M16">
        <f t="shared" si="1"/>
        <v>0.94524982062487772</v>
      </c>
      <c r="N16">
        <f t="shared" si="2"/>
        <v>0.83358065357771849</v>
      </c>
      <c r="O16">
        <f t="shared" si="3"/>
        <v>0.98831615680647056</v>
      </c>
    </row>
    <row r="17" spans="1:15" x14ac:dyDescent="0.25">
      <c r="B17">
        <v>1</v>
      </c>
      <c r="C17">
        <v>6</v>
      </c>
      <c r="D17">
        <v>17464.3</v>
      </c>
      <c r="E17">
        <v>13381.4</v>
      </c>
      <c r="F17">
        <v>10221</v>
      </c>
      <c r="G17">
        <v>15532.9</v>
      </c>
      <c r="J17">
        <v>1</v>
      </c>
      <c r="K17">
        <v>6</v>
      </c>
      <c r="L17">
        <f t="shared" si="0"/>
        <v>1</v>
      </c>
      <c r="M17">
        <f t="shared" si="1"/>
        <v>0.76621450616400311</v>
      </c>
      <c r="N17">
        <f t="shared" si="2"/>
        <v>0.58525105500936203</v>
      </c>
      <c r="O17">
        <f t="shared" si="3"/>
        <v>0.88940867942030311</v>
      </c>
    </row>
    <row r="18" spans="1:15" x14ac:dyDescent="0.25">
      <c r="B18">
        <v>1.5</v>
      </c>
      <c r="C18">
        <v>6</v>
      </c>
      <c r="D18">
        <v>17608.8</v>
      </c>
      <c r="E18">
        <v>12996.3</v>
      </c>
      <c r="F18">
        <v>10223.299999999999</v>
      </c>
      <c r="G18">
        <v>16624.5</v>
      </c>
      <c r="J18">
        <v>1.5</v>
      </c>
      <c r="K18">
        <v>6</v>
      </c>
      <c r="L18">
        <f t="shared" si="0"/>
        <v>1</v>
      </c>
      <c r="M18">
        <f t="shared" si="1"/>
        <v>0.73805710780973144</v>
      </c>
      <c r="N18">
        <f t="shared" si="2"/>
        <v>0.58057902866748445</v>
      </c>
      <c r="O18">
        <f t="shared" si="3"/>
        <v>0.94410181272999871</v>
      </c>
    </row>
    <row r="19" spans="1:15" x14ac:dyDescent="0.25">
      <c r="B19">
        <v>2</v>
      </c>
      <c r="C19">
        <v>6</v>
      </c>
      <c r="D19">
        <v>17608.8</v>
      </c>
      <c r="E19">
        <v>12122.4</v>
      </c>
      <c r="F19">
        <v>10216.6</v>
      </c>
      <c r="G19">
        <v>15662.7</v>
      </c>
      <c r="J19">
        <v>2</v>
      </c>
      <c r="K19">
        <v>6</v>
      </c>
      <c r="L19">
        <f t="shared" si="0"/>
        <v>1</v>
      </c>
      <c r="M19">
        <f t="shared" si="1"/>
        <v>0.68842851301621921</v>
      </c>
      <c r="N19">
        <f t="shared" si="2"/>
        <v>0.58019853709508884</v>
      </c>
      <c r="O19">
        <f t="shared" si="3"/>
        <v>0.88948139566580353</v>
      </c>
    </row>
    <row r="20" spans="1:15" x14ac:dyDescent="0.25">
      <c r="B20">
        <v>0.5</v>
      </c>
      <c r="C20">
        <v>8</v>
      </c>
      <c r="D20">
        <v>12251.2</v>
      </c>
      <c r="E20">
        <v>11647.6</v>
      </c>
      <c r="F20">
        <v>10256.9</v>
      </c>
      <c r="G20">
        <v>12075</v>
      </c>
      <c r="J20">
        <v>0.5</v>
      </c>
      <c r="K20">
        <v>8</v>
      </c>
      <c r="L20">
        <f t="shared" si="0"/>
        <v>1</v>
      </c>
      <c r="M20">
        <f t="shared" si="1"/>
        <v>0.95073135692830091</v>
      </c>
      <c r="N20">
        <f t="shared" si="2"/>
        <v>0.83721594619302586</v>
      </c>
      <c r="O20">
        <f t="shared" si="3"/>
        <v>0.98561773540551123</v>
      </c>
    </row>
    <row r="21" spans="1:15" x14ac:dyDescent="0.25">
      <c r="B21">
        <v>1</v>
      </c>
      <c r="C21">
        <v>8</v>
      </c>
      <c r="D21">
        <v>17433.400000000001</v>
      </c>
      <c r="E21">
        <v>14400.2</v>
      </c>
      <c r="F21">
        <v>10252.1</v>
      </c>
      <c r="G21">
        <v>15740.9</v>
      </c>
      <c r="J21">
        <v>1</v>
      </c>
      <c r="K21">
        <v>8</v>
      </c>
      <c r="L21">
        <f t="shared" si="0"/>
        <v>1</v>
      </c>
      <c r="M21">
        <f t="shared" si="1"/>
        <v>0.82601213762088865</v>
      </c>
      <c r="N21">
        <f t="shared" si="2"/>
        <v>0.58807232094714745</v>
      </c>
      <c r="O21">
        <f t="shared" si="3"/>
        <v>0.90291624123808312</v>
      </c>
    </row>
    <row r="22" spans="1:15" x14ac:dyDescent="0.25">
      <c r="B22">
        <v>1.5</v>
      </c>
      <c r="C22">
        <v>8</v>
      </c>
      <c r="D22">
        <v>17608.8</v>
      </c>
      <c r="E22">
        <v>13766.7</v>
      </c>
      <c r="F22">
        <v>10244.700000000001</v>
      </c>
      <c r="G22">
        <v>17102.2</v>
      </c>
      <c r="J22">
        <v>1.5</v>
      </c>
      <c r="K22">
        <v>8</v>
      </c>
      <c r="L22">
        <f t="shared" si="0"/>
        <v>1</v>
      </c>
      <c r="M22">
        <f t="shared" si="1"/>
        <v>0.78180795965653549</v>
      </c>
      <c r="N22">
        <f t="shared" si="2"/>
        <v>0.58179433010767345</v>
      </c>
      <c r="O22">
        <f t="shared" si="3"/>
        <v>0.97123029394393723</v>
      </c>
    </row>
    <row r="23" spans="1:15" x14ac:dyDescent="0.25">
      <c r="B23">
        <v>2</v>
      </c>
      <c r="C23">
        <v>8</v>
      </c>
      <c r="D23">
        <v>17608.8</v>
      </c>
      <c r="E23">
        <v>13009.1</v>
      </c>
      <c r="F23">
        <v>10246.700000000001</v>
      </c>
      <c r="G23">
        <v>16569.2</v>
      </c>
      <c r="J23">
        <v>2</v>
      </c>
      <c r="K23">
        <v>8</v>
      </c>
      <c r="L23">
        <f t="shared" si="0"/>
        <v>1</v>
      </c>
      <c r="M23">
        <f t="shared" si="1"/>
        <v>0.73878401708236796</v>
      </c>
      <c r="N23">
        <f t="shared" si="2"/>
        <v>0.58190790968152295</v>
      </c>
      <c r="O23">
        <f t="shared" si="3"/>
        <v>0.94096133751306177</v>
      </c>
    </row>
    <row r="24" spans="1:15" x14ac:dyDescent="0.25">
      <c r="B24">
        <v>0.5</v>
      </c>
      <c r="C24">
        <v>10</v>
      </c>
      <c r="D24">
        <v>12238.2</v>
      </c>
      <c r="E24">
        <v>11624.7</v>
      </c>
      <c r="F24">
        <v>10256.200000000001</v>
      </c>
      <c r="G24">
        <v>12026.4</v>
      </c>
      <c r="J24">
        <v>0.5</v>
      </c>
      <c r="K24">
        <v>10</v>
      </c>
      <c r="L24">
        <f t="shared" si="0"/>
        <v>1</v>
      </c>
      <c r="M24">
        <f t="shared" si="1"/>
        <v>0.94987007893317643</v>
      </c>
      <c r="N24">
        <f t="shared" si="2"/>
        <v>0.83804807896586098</v>
      </c>
      <c r="O24">
        <f t="shared" si="3"/>
        <v>0.98269353336274934</v>
      </c>
    </row>
    <row r="25" spans="1:15" x14ac:dyDescent="0.25">
      <c r="B25">
        <v>1</v>
      </c>
      <c r="C25">
        <v>10</v>
      </c>
      <c r="D25">
        <v>17402</v>
      </c>
      <c r="E25">
        <v>14992.6</v>
      </c>
      <c r="F25">
        <v>10254.200000000001</v>
      </c>
      <c r="G25">
        <v>15716.5</v>
      </c>
      <c r="J25">
        <v>1</v>
      </c>
      <c r="K25">
        <v>10</v>
      </c>
      <c r="L25">
        <f t="shared" si="0"/>
        <v>1</v>
      </c>
      <c r="M25">
        <f t="shared" si="1"/>
        <v>0.86154465004022529</v>
      </c>
      <c r="N25">
        <f t="shared" si="2"/>
        <v>0.58925410872313533</v>
      </c>
      <c r="O25">
        <f t="shared" si="3"/>
        <v>0.90314331686013105</v>
      </c>
    </row>
    <row r="26" spans="1:15" x14ac:dyDescent="0.25">
      <c r="B26">
        <v>1.5</v>
      </c>
      <c r="C26">
        <v>10</v>
      </c>
      <c r="D26">
        <v>17608.8</v>
      </c>
      <c r="E26">
        <v>14962.8</v>
      </c>
      <c r="F26">
        <v>10255.700000000001</v>
      </c>
      <c r="G26">
        <v>17271.400000000001</v>
      </c>
      <c r="J26">
        <v>1.5</v>
      </c>
      <c r="K26">
        <v>10</v>
      </c>
      <c r="L26">
        <f t="shared" si="0"/>
        <v>1</v>
      </c>
      <c r="M26">
        <f t="shared" si="1"/>
        <v>0.84973422379719232</v>
      </c>
      <c r="N26">
        <f t="shared" si="2"/>
        <v>0.58241901776384541</v>
      </c>
      <c r="O26">
        <f t="shared" si="3"/>
        <v>0.98083912589159983</v>
      </c>
    </row>
    <row r="27" spans="1:15" x14ac:dyDescent="0.25">
      <c r="B27">
        <v>2</v>
      </c>
      <c r="C27">
        <v>10</v>
      </c>
      <c r="D27">
        <v>17608.8</v>
      </c>
      <c r="E27">
        <v>13860</v>
      </c>
      <c r="F27">
        <v>10252.5</v>
      </c>
      <c r="G27">
        <v>17166.2</v>
      </c>
      <c r="J27">
        <v>2</v>
      </c>
      <c r="K27">
        <v>10</v>
      </c>
      <c r="L27">
        <f t="shared" si="0"/>
        <v>1</v>
      </c>
      <c r="M27">
        <f t="shared" si="1"/>
        <v>0.78710644677661168</v>
      </c>
      <c r="N27">
        <f t="shared" si="2"/>
        <v>0.58223729044568628</v>
      </c>
      <c r="O27">
        <f t="shared" si="3"/>
        <v>0.97486484030711928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0.99990000000000001</v>
      </c>
      <c r="F30">
        <v>0.69499100000000003</v>
      </c>
      <c r="G30">
        <v>0.96521599999999996</v>
      </c>
    </row>
    <row r="31" spans="1:15" x14ac:dyDescent="0.25">
      <c r="B31">
        <v>1</v>
      </c>
      <c r="C31">
        <v>3</v>
      </c>
      <c r="D31">
        <v>1</v>
      </c>
      <c r="E31">
        <v>0.960538</v>
      </c>
      <c r="F31">
        <v>0.67270099999999999</v>
      </c>
      <c r="G31">
        <v>0.86744699999999997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0.88518200000000002</v>
      </c>
      <c r="F32">
        <v>0.64589099999999999</v>
      </c>
      <c r="G32">
        <v>0.75292800000000004</v>
      </c>
    </row>
    <row r="33" spans="2:7" x14ac:dyDescent="0.25">
      <c r="B33">
        <v>2</v>
      </c>
      <c r="C33">
        <v>3</v>
      </c>
      <c r="D33">
        <v>0.37945299999999998</v>
      </c>
      <c r="E33">
        <v>0.81393700000000002</v>
      </c>
      <c r="F33">
        <v>0.68442599999999998</v>
      </c>
      <c r="G33">
        <v>0.69831699999999997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0.53477600000000003</v>
      </c>
      <c r="G34">
        <v>0.96146500000000001</v>
      </c>
    </row>
    <row r="35" spans="2:7" x14ac:dyDescent="0.25">
      <c r="B35">
        <v>1</v>
      </c>
      <c r="C35">
        <v>4</v>
      </c>
      <c r="D35">
        <v>1</v>
      </c>
      <c r="E35">
        <v>0.96551299999999995</v>
      </c>
      <c r="F35">
        <v>0.55617799999999995</v>
      </c>
      <c r="G35">
        <v>0.84441500000000003</v>
      </c>
    </row>
    <row r="36" spans="2:7" x14ac:dyDescent="0.25">
      <c r="B36">
        <v>1.5</v>
      </c>
      <c r="C36">
        <v>4</v>
      </c>
      <c r="D36">
        <v>0.61467000000000005</v>
      </c>
      <c r="E36">
        <v>0.87649699999999997</v>
      </c>
      <c r="F36">
        <v>0.49018899999999999</v>
      </c>
      <c r="G36">
        <v>0.68800700000000004</v>
      </c>
    </row>
    <row r="37" spans="2:7" x14ac:dyDescent="0.25">
      <c r="B37">
        <v>2</v>
      </c>
      <c r="C37">
        <v>4</v>
      </c>
      <c r="D37">
        <v>0.468501</v>
      </c>
      <c r="E37">
        <v>0.78368599999999999</v>
      </c>
      <c r="F37">
        <v>0.52196900000000002</v>
      </c>
      <c r="G37">
        <v>0.62729599999999996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0.33121299999999998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0.967252</v>
      </c>
      <c r="F39">
        <v>0.369342</v>
      </c>
      <c r="G39">
        <v>0.84241500000000002</v>
      </c>
    </row>
    <row r="40" spans="2:7" x14ac:dyDescent="0.25">
      <c r="B40">
        <v>1.5</v>
      </c>
      <c r="C40">
        <v>5</v>
      </c>
      <c r="D40">
        <v>0.63449800000000001</v>
      </c>
      <c r="E40">
        <v>0.84991700000000003</v>
      </c>
      <c r="F40">
        <v>0.34613899999999997</v>
      </c>
      <c r="G40">
        <v>0.65236700000000003</v>
      </c>
    </row>
    <row r="41" spans="2:7" x14ac:dyDescent="0.25">
      <c r="B41">
        <v>2</v>
      </c>
      <c r="C41">
        <v>5</v>
      </c>
      <c r="D41">
        <v>0.49562</v>
      </c>
      <c r="E41">
        <v>0.73446900000000004</v>
      </c>
      <c r="F41">
        <v>0.39001599999999997</v>
      </c>
      <c r="G41">
        <v>0.59312900000000002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0.218392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0.96821599999999997</v>
      </c>
      <c r="F43">
        <v>0.25292999999999999</v>
      </c>
      <c r="G43">
        <v>0.83721299999999998</v>
      </c>
    </row>
    <row r="44" spans="2:7" x14ac:dyDescent="0.25">
      <c r="B44">
        <v>1.5</v>
      </c>
      <c r="C44">
        <v>6</v>
      </c>
      <c r="D44">
        <v>0.66220800000000002</v>
      </c>
      <c r="E44">
        <v>0.82961799999999997</v>
      </c>
      <c r="F44">
        <v>0.22767000000000001</v>
      </c>
      <c r="G44">
        <v>0.65884299999999996</v>
      </c>
    </row>
    <row r="45" spans="2:7" x14ac:dyDescent="0.25">
      <c r="B45">
        <v>2</v>
      </c>
      <c r="C45">
        <v>6</v>
      </c>
      <c r="D45">
        <v>0.51149199999999995</v>
      </c>
      <c r="E45">
        <v>0.71434200000000003</v>
      </c>
      <c r="F45">
        <v>0.25145400000000001</v>
      </c>
      <c r="G45">
        <v>0.56523699999999999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0.134239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0.98035700000000003</v>
      </c>
      <c r="F47">
        <v>0.137213</v>
      </c>
      <c r="G47">
        <v>0.83692500000000003</v>
      </c>
    </row>
    <row r="48" spans="2:7" x14ac:dyDescent="0.25">
      <c r="B48">
        <v>1.5</v>
      </c>
      <c r="C48">
        <v>8</v>
      </c>
      <c r="D48">
        <v>0.67926399999999998</v>
      </c>
      <c r="E48">
        <v>0.85547499999999999</v>
      </c>
      <c r="F48">
        <v>0.138844</v>
      </c>
      <c r="G48">
        <v>0.67655500000000002</v>
      </c>
    </row>
    <row r="49" spans="2:7" x14ac:dyDescent="0.25">
      <c r="B49">
        <v>2</v>
      </c>
      <c r="C49">
        <v>8</v>
      </c>
      <c r="D49">
        <v>0.549404</v>
      </c>
      <c r="E49">
        <v>0.69982599999999995</v>
      </c>
      <c r="F49">
        <v>0.143456</v>
      </c>
      <c r="G49">
        <v>0.57193700000000003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7.7745300000000003E-2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0.99264699999999995</v>
      </c>
      <c r="F51">
        <v>8.0865000000000006E-2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0.87196899999999999</v>
      </c>
      <c r="F52">
        <v>7.3786699999999997E-2</v>
      </c>
      <c r="G52">
        <v>0.69074999999999998</v>
      </c>
    </row>
    <row r="53" spans="2:7" x14ac:dyDescent="0.25">
      <c r="B53">
        <v>2</v>
      </c>
      <c r="C53">
        <v>10</v>
      </c>
      <c r="D53">
        <v>0.57344200000000001</v>
      </c>
      <c r="E53">
        <v>0.70701800000000004</v>
      </c>
      <c r="F53">
        <v>7.5971700000000003E-2</v>
      </c>
      <c r="G53">
        <v>0.58974400000000005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9.9999999999988987E-5</v>
      </c>
      <c r="E116" s="1">
        <v>0</v>
      </c>
      <c r="F116" s="1">
        <f t="shared" ref="F116:F139" si="5">F30-E30</f>
        <v>-0.30490899999999999</v>
      </c>
      <c r="G116" s="1">
        <f t="shared" ref="G116:G139" si="6">G30-E30</f>
        <v>-3.4684000000000048E-2</v>
      </c>
      <c r="J116">
        <v>0.5</v>
      </c>
      <c r="K116">
        <v>3</v>
      </c>
      <c r="L116" s="1">
        <v>0</v>
      </c>
      <c r="M116" s="1">
        <f>M4-L4</f>
        <v>-0.13051130649190545</v>
      </c>
      <c r="N116" s="1">
        <f>N4-L4</f>
        <v>-0.20915955617558324</v>
      </c>
      <c r="O116" s="1">
        <f>O4-L4</f>
        <v>-3.5322648671446633E-2</v>
      </c>
    </row>
    <row r="117" spans="1:15" x14ac:dyDescent="0.25">
      <c r="B117">
        <v>1</v>
      </c>
      <c r="C117">
        <v>3</v>
      </c>
      <c r="D117" s="1">
        <f t="shared" si="4"/>
        <v>3.9461999999999997E-2</v>
      </c>
      <c r="E117" s="1">
        <v>0</v>
      </c>
      <c r="F117" s="1">
        <f t="shared" si="5"/>
        <v>-0.28783700000000001</v>
      </c>
      <c r="G117" s="1">
        <f t="shared" si="6"/>
        <v>-9.3091000000000035E-2</v>
      </c>
      <c r="J117">
        <v>1</v>
      </c>
      <c r="K117">
        <v>3</v>
      </c>
      <c r="L117" s="1">
        <v>0</v>
      </c>
      <c r="M117" s="1">
        <f t="shared" ref="M117:M139" si="7">M5-L5</f>
        <v>-0.3716666761734726</v>
      </c>
      <c r="N117" s="1">
        <f t="shared" ref="N117:N139" si="8">N5-L5</f>
        <v>-0.44424543530713634</v>
      </c>
      <c r="O117" s="1">
        <f t="shared" ref="O117:O139" si="9">O5-L5</f>
        <v>-0.21368637807806601</v>
      </c>
    </row>
    <row r="118" spans="1:15" x14ac:dyDescent="0.25">
      <c r="B118">
        <v>1.5</v>
      </c>
      <c r="C118">
        <v>3</v>
      </c>
      <c r="D118" s="1">
        <f t="shared" si="4"/>
        <v>-0.31296999999999997</v>
      </c>
      <c r="E118" s="1">
        <v>0</v>
      </c>
      <c r="F118" s="1">
        <f t="shared" si="5"/>
        <v>-0.23929100000000003</v>
      </c>
      <c r="G118" s="1">
        <f t="shared" si="6"/>
        <v>-0.13225399999999998</v>
      </c>
      <c r="J118">
        <v>1.5</v>
      </c>
      <c r="K118">
        <v>3</v>
      </c>
      <c r="L118" s="1">
        <v>0</v>
      </c>
      <c r="M118" s="1">
        <f t="shared" si="7"/>
        <v>-0.41027781563763577</v>
      </c>
      <c r="N118" s="1">
        <f t="shared" si="8"/>
        <v>-0.45354538639771025</v>
      </c>
      <c r="O118" s="1">
        <f t="shared" si="9"/>
        <v>-0.26419744673117984</v>
      </c>
    </row>
    <row r="119" spans="1:15" x14ac:dyDescent="0.25">
      <c r="B119">
        <v>2</v>
      </c>
      <c r="C119">
        <v>3</v>
      </c>
      <c r="D119" s="1">
        <f t="shared" si="4"/>
        <v>-0.43448400000000004</v>
      </c>
      <c r="E119" s="1">
        <v>0</v>
      </c>
      <c r="F119" s="1">
        <f t="shared" si="5"/>
        <v>-0.12951100000000004</v>
      </c>
      <c r="G119" s="1">
        <f t="shared" si="6"/>
        <v>-0.11562000000000006</v>
      </c>
      <c r="J119">
        <v>2</v>
      </c>
      <c r="K119">
        <v>3</v>
      </c>
      <c r="L119" s="1">
        <v>0</v>
      </c>
      <c r="M119" s="1">
        <f t="shared" si="7"/>
        <v>-0.43910828676570812</v>
      </c>
      <c r="N119" s="1">
        <f t="shared" si="8"/>
        <v>-0.45495263731770486</v>
      </c>
      <c r="O119" s="1">
        <f t="shared" si="9"/>
        <v>-0.32324746717550312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-0.46522399999999997</v>
      </c>
      <c r="G120" s="1">
        <f t="shared" si="6"/>
        <v>-3.8534999999999986E-2</v>
      </c>
      <c r="J120">
        <v>0.5</v>
      </c>
      <c r="K120">
        <v>4</v>
      </c>
      <c r="L120" s="1">
        <v>0</v>
      </c>
      <c r="M120" s="1">
        <f t="shared" si="7"/>
        <v>-9.1182226408659361E-2</v>
      </c>
      <c r="N120" s="1">
        <f t="shared" si="8"/>
        <v>-0.18696051125059887</v>
      </c>
      <c r="O120" s="1">
        <f t="shared" si="9"/>
        <v>-2.3053374367635882E-2</v>
      </c>
    </row>
    <row r="121" spans="1:15" x14ac:dyDescent="0.25">
      <c r="B121">
        <v>1</v>
      </c>
      <c r="C121">
        <v>4</v>
      </c>
      <c r="D121" s="1">
        <f t="shared" si="4"/>
        <v>3.4487000000000045E-2</v>
      </c>
      <c r="E121" s="1">
        <v>0</v>
      </c>
      <c r="F121" s="1">
        <f t="shared" si="5"/>
        <v>-0.409335</v>
      </c>
      <c r="G121" s="1">
        <f t="shared" si="6"/>
        <v>-0.12109799999999993</v>
      </c>
      <c r="J121">
        <v>1</v>
      </c>
      <c r="K121">
        <v>4</v>
      </c>
      <c r="L121" s="1">
        <v>0</v>
      </c>
      <c r="M121" s="1">
        <f t="shared" si="7"/>
        <v>-0.31734810415714931</v>
      </c>
      <c r="N121" s="1">
        <f t="shared" si="8"/>
        <v>-0.42824920054819549</v>
      </c>
      <c r="O121" s="1">
        <f t="shared" si="9"/>
        <v>-0.16877569666514391</v>
      </c>
    </row>
    <row r="122" spans="1:15" x14ac:dyDescent="0.25">
      <c r="B122">
        <v>1.5</v>
      </c>
      <c r="C122">
        <v>4</v>
      </c>
      <c r="D122" s="1">
        <f t="shared" si="4"/>
        <v>-0.26182699999999992</v>
      </c>
      <c r="E122" s="1">
        <v>0</v>
      </c>
      <c r="F122" s="1">
        <f t="shared" si="5"/>
        <v>-0.38630799999999998</v>
      </c>
      <c r="G122" s="1">
        <f t="shared" si="6"/>
        <v>-0.18848999999999994</v>
      </c>
      <c r="J122">
        <v>1.5</v>
      </c>
      <c r="K122">
        <v>4</v>
      </c>
      <c r="L122" s="1">
        <v>0</v>
      </c>
      <c r="M122" s="1">
        <f t="shared" si="7"/>
        <v>-0.35698060060878656</v>
      </c>
      <c r="N122" s="1">
        <f t="shared" si="8"/>
        <v>-0.4300009086365908</v>
      </c>
      <c r="O122" s="1">
        <f t="shared" si="9"/>
        <v>-0.14957861978101861</v>
      </c>
    </row>
    <row r="123" spans="1:15" x14ac:dyDescent="0.25">
      <c r="B123">
        <v>2</v>
      </c>
      <c r="C123">
        <v>4</v>
      </c>
      <c r="D123" s="1">
        <f t="shared" si="4"/>
        <v>-0.31518499999999999</v>
      </c>
      <c r="E123" s="1">
        <v>0</v>
      </c>
      <c r="F123" s="1">
        <f t="shared" si="5"/>
        <v>-0.26171699999999998</v>
      </c>
      <c r="G123" s="1">
        <f t="shared" si="6"/>
        <v>-0.15639000000000003</v>
      </c>
      <c r="J123">
        <v>2</v>
      </c>
      <c r="K123">
        <v>4</v>
      </c>
      <c r="L123" s="1">
        <v>0</v>
      </c>
      <c r="M123" s="1">
        <f t="shared" si="7"/>
        <v>-0.38103675435009765</v>
      </c>
      <c r="N123" s="1">
        <f t="shared" si="8"/>
        <v>-0.43324417336786158</v>
      </c>
      <c r="O123" s="1">
        <f t="shared" si="9"/>
        <v>-0.23743809913225211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-0.66878700000000002</v>
      </c>
      <c r="G124" s="1">
        <f t="shared" si="6"/>
        <v>-3.8185000000000024E-2</v>
      </c>
      <c r="J124">
        <v>0.5</v>
      </c>
      <c r="K124">
        <v>5</v>
      </c>
      <c r="L124" s="1">
        <v>0</v>
      </c>
      <c r="M124" s="1">
        <f t="shared" si="7"/>
        <v>-5.8542539772958424E-2</v>
      </c>
      <c r="N124" s="1">
        <f t="shared" si="8"/>
        <v>-0.17137974529031208</v>
      </c>
      <c r="O124" s="1">
        <f t="shared" si="9"/>
        <v>-9.5292346502827696E-3</v>
      </c>
    </row>
    <row r="125" spans="1:15" x14ac:dyDescent="0.25">
      <c r="B125">
        <v>1</v>
      </c>
      <c r="C125">
        <v>5</v>
      </c>
      <c r="D125" s="1">
        <f t="shared" si="4"/>
        <v>3.2747999999999999E-2</v>
      </c>
      <c r="E125" s="1">
        <v>0</v>
      </c>
      <c r="F125" s="1">
        <f t="shared" si="5"/>
        <v>-0.59790999999999994</v>
      </c>
      <c r="G125" s="1">
        <f t="shared" si="6"/>
        <v>-0.12483699999999998</v>
      </c>
      <c r="J125">
        <v>1</v>
      </c>
      <c r="K125">
        <v>5</v>
      </c>
      <c r="L125" s="1">
        <v>0</v>
      </c>
      <c r="M125" s="1">
        <f t="shared" si="7"/>
        <v>-0.27161587526576902</v>
      </c>
      <c r="N125" s="1">
        <f t="shared" si="8"/>
        <v>-0.41883473171623886</v>
      </c>
      <c r="O125" s="1">
        <f t="shared" si="9"/>
        <v>-0.12884364783612634</v>
      </c>
    </row>
    <row r="126" spans="1:15" x14ac:dyDescent="0.25">
      <c r="B126">
        <v>1.5</v>
      </c>
      <c r="C126">
        <v>5</v>
      </c>
      <c r="D126" s="1">
        <f t="shared" si="4"/>
        <v>-0.21541900000000003</v>
      </c>
      <c r="E126" s="1">
        <v>0</v>
      </c>
      <c r="F126" s="1">
        <f t="shared" si="5"/>
        <v>-0.50377800000000006</v>
      </c>
      <c r="G126" s="1">
        <f t="shared" si="6"/>
        <v>-0.19755</v>
      </c>
      <c r="J126">
        <v>1.5</v>
      </c>
      <c r="K126">
        <v>5</v>
      </c>
      <c r="L126" s="1">
        <v>0</v>
      </c>
      <c r="M126" s="1">
        <f t="shared" si="7"/>
        <v>-0.29426195992912629</v>
      </c>
      <c r="N126" s="1">
        <f t="shared" si="8"/>
        <v>-0.42225478170005903</v>
      </c>
      <c r="O126" s="1">
        <f t="shared" si="9"/>
        <v>-9.2237971923129325E-2</v>
      </c>
    </row>
    <row r="127" spans="1:15" x14ac:dyDescent="0.25">
      <c r="B127">
        <v>2</v>
      </c>
      <c r="C127">
        <v>5</v>
      </c>
      <c r="D127" s="1">
        <f t="shared" si="4"/>
        <v>-0.23884900000000003</v>
      </c>
      <c r="E127" s="1">
        <v>0</v>
      </c>
      <c r="F127" s="1">
        <f t="shared" si="5"/>
        <v>-0.34445300000000006</v>
      </c>
      <c r="G127" s="1">
        <f t="shared" si="6"/>
        <v>-0.14134000000000002</v>
      </c>
      <c r="J127">
        <v>2</v>
      </c>
      <c r="K127">
        <v>5</v>
      </c>
      <c r="L127" s="1">
        <v>0</v>
      </c>
      <c r="M127" s="1">
        <f t="shared" si="7"/>
        <v>-0.34243105719867339</v>
      </c>
      <c r="N127" s="1">
        <f t="shared" si="8"/>
        <v>-0.42403230203080278</v>
      </c>
      <c r="O127" s="1">
        <f t="shared" si="9"/>
        <v>-0.16622370632865391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-0.78160799999999997</v>
      </c>
      <c r="G128" s="1">
        <f t="shared" si="6"/>
        <v>-4.5063999999999993E-2</v>
      </c>
      <c r="J128">
        <v>0.5</v>
      </c>
      <c r="K128">
        <v>6</v>
      </c>
      <c r="L128" s="1">
        <v>0</v>
      </c>
      <c r="M128" s="1">
        <f t="shared" si="7"/>
        <v>-5.4750179375122277E-2</v>
      </c>
      <c r="N128" s="1">
        <f t="shared" si="8"/>
        <v>-0.16641934642228151</v>
      </c>
      <c r="O128" s="1">
        <f t="shared" si="9"/>
        <v>-1.1683843193529442E-2</v>
      </c>
    </row>
    <row r="129" spans="2:15" x14ac:dyDescent="0.25">
      <c r="B129">
        <v>1</v>
      </c>
      <c r="C129">
        <v>6</v>
      </c>
      <c r="D129" s="1">
        <f t="shared" si="4"/>
        <v>3.1784000000000034E-2</v>
      </c>
      <c r="E129" s="1">
        <v>0</v>
      </c>
      <c r="F129" s="1">
        <f t="shared" si="5"/>
        <v>-0.71528599999999998</v>
      </c>
      <c r="G129" s="1">
        <f t="shared" si="6"/>
        <v>-0.13100299999999998</v>
      </c>
      <c r="J129">
        <v>1</v>
      </c>
      <c r="K129">
        <v>6</v>
      </c>
      <c r="L129" s="1">
        <v>0</v>
      </c>
      <c r="M129" s="1">
        <f t="shared" si="7"/>
        <v>-0.23378549383599689</v>
      </c>
      <c r="N129" s="1">
        <f t="shared" si="8"/>
        <v>-0.41474894499063797</v>
      </c>
      <c r="O129" s="1">
        <f t="shared" si="9"/>
        <v>-0.11059132057969689</v>
      </c>
    </row>
    <row r="130" spans="2:15" x14ac:dyDescent="0.25">
      <c r="B130">
        <v>1.5</v>
      </c>
      <c r="C130">
        <v>6</v>
      </c>
      <c r="D130" s="1">
        <f t="shared" si="4"/>
        <v>-0.16740999999999995</v>
      </c>
      <c r="E130" s="1">
        <v>0</v>
      </c>
      <c r="F130" s="1">
        <f t="shared" si="5"/>
        <v>-0.60194799999999993</v>
      </c>
      <c r="G130" s="1">
        <f t="shared" si="6"/>
        <v>-0.17077500000000001</v>
      </c>
      <c r="J130">
        <v>1.5</v>
      </c>
      <c r="K130">
        <v>6</v>
      </c>
      <c r="L130" s="1">
        <v>0</v>
      </c>
      <c r="M130" s="1">
        <f t="shared" si="7"/>
        <v>-0.26194289219026856</v>
      </c>
      <c r="N130" s="1">
        <f t="shared" si="8"/>
        <v>-0.41942097133251555</v>
      </c>
      <c r="O130" s="1">
        <f t="shared" si="9"/>
        <v>-5.5898187270001287E-2</v>
      </c>
    </row>
    <row r="131" spans="2:15" x14ac:dyDescent="0.25">
      <c r="B131">
        <v>2</v>
      </c>
      <c r="C131">
        <v>6</v>
      </c>
      <c r="D131" s="1">
        <f t="shared" si="4"/>
        <v>-0.20285000000000009</v>
      </c>
      <c r="E131" s="1">
        <v>0</v>
      </c>
      <c r="F131" s="1">
        <f t="shared" si="5"/>
        <v>-0.46288800000000002</v>
      </c>
      <c r="G131" s="1">
        <f t="shared" si="6"/>
        <v>-0.14910500000000004</v>
      </c>
      <c r="J131">
        <v>2</v>
      </c>
      <c r="K131">
        <v>6</v>
      </c>
      <c r="L131" s="1">
        <v>0</v>
      </c>
      <c r="M131" s="1">
        <f t="shared" si="7"/>
        <v>-0.31157148698378079</v>
      </c>
      <c r="N131" s="1">
        <f t="shared" si="8"/>
        <v>-0.41980146290491116</v>
      </c>
      <c r="O131" s="1">
        <f t="shared" si="9"/>
        <v>-0.11051860433419647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-0.865761</v>
      </c>
      <c r="G132" s="1">
        <f t="shared" si="6"/>
        <v>-5.766300000000002E-2</v>
      </c>
      <c r="J132">
        <v>0.5</v>
      </c>
      <c r="K132">
        <v>8</v>
      </c>
      <c r="L132" s="1">
        <v>0</v>
      </c>
      <c r="M132" s="1">
        <f t="shared" si="7"/>
        <v>-4.9268643071699092E-2</v>
      </c>
      <c r="N132" s="1">
        <f t="shared" si="8"/>
        <v>-0.16278405380697414</v>
      </c>
      <c r="O132" s="1">
        <f t="shared" si="9"/>
        <v>-1.4382264594488769E-2</v>
      </c>
    </row>
    <row r="133" spans="2:15" x14ac:dyDescent="0.25">
      <c r="B133">
        <v>1</v>
      </c>
      <c r="C133">
        <v>8</v>
      </c>
      <c r="D133" s="1">
        <f t="shared" si="4"/>
        <v>1.9642999999999966E-2</v>
      </c>
      <c r="E133" s="1">
        <v>0</v>
      </c>
      <c r="F133" s="1">
        <f t="shared" si="5"/>
        <v>-0.843144</v>
      </c>
      <c r="G133" s="1">
        <f t="shared" si="6"/>
        <v>-0.143432</v>
      </c>
      <c r="J133">
        <v>1</v>
      </c>
      <c r="K133">
        <v>8</v>
      </c>
      <c r="L133" s="1">
        <v>0</v>
      </c>
      <c r="M133" s="1">
        <f t="shared" si="7"/>
        <v>-0.17398786237911135</v>
      </c>
      <c r="N133" s="1">
        <f t="shared" si="8"/>
        <v>-0.41192767905285255</v>
      </c>
      <c r="O133" s="1">
        <f t="shared" si="9"/>
        <v>-9.7083758761916883E-2</v>
      </c>
    </row>
    <row r="134" spans="2:15" x14ac:dyDescent="0.25">
      <c r="B134">
        <v>1.5</v>
      </c>
      <c r="C134">
        <v>8</v>
      </c>
      <c r="D134" s="1">
        <f t="shared" si="4"/>
        <v>-0.17621100000000001</v>
      </c>
      <c r="E134" s="1">
        <v>0</v>
      </c>
      <c r="F134" s="1">
        <f t="shared" si="5"/>
        <v>-0.71663100000000002</v>
      </c>
      <c r="G134" s="1">
        <f t="shared" si="6"/>
        <v>-0.17891999999999997</v>
      </c>
      <c r="J134">
        <v>1.5</v>
      </c>
      <c r="K134">
        <v>8</v>
      </c>
      <c r="L134" s="1">
        <v>0</v>
      </c>
      <c r="M134" s="1">
        <f t="shared" si="7"/>
        <v>-0.21819204034346451</v>
      </c>
      <c r="N134" s="1">
        <f t="shared" si="8"/>
        <v>-0.41820566989232655</v>
      </c>
      <c r="O134" s="1">
        <f t="shared" si="9"/>
        <v>-2.8769706056062772E-2</v>
      </c>
    </row>
    <row r="135" spans="2:15" x14ac:dyDescent="0.25">
      <c r="B135">
        <v>2</v>
      </c>
      <c r="C135">
        <v>8</v>
      </c>
      <c r="D135" s="1">
        <f t="shared" si="4"/>
        <v>-0.15042199999999994</v>
      </c>
      <c r="E135" s="1">
        <v>0</v>
      </c>
      <c r="F135" s="1">
        <f t="shared" si="5"/>
        <v>-0.55636999999999992</v>
      </c>
      <c r="G135" s="1">
        <f t="shared" si="6"/>
        <v>-0.12788899999999992</v>
      </c>
      <c r="J135">
        <v>2</v>
      </c>
      <c r="K135">
        <v>8</v>
      </c>
      <c r="L135" s="1">
        <v>0</v>
      </c>
      <c r="M135" s="1">
        <f t="shared" si="7"/>
        <v>-0.26121598291763204</v>
      </c>
      <c r="N135" s="1">
        <f t="shared" si="8"/>
        <v>-0.41809209031847705</v>
      </c>
      <c r="O135" s="1">
        <f t="shared" si="9"/>
        <v>-5.9038662486938231E-2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-0.92225469999999998</v>
      </c>
      <c r="G136" s="1">
        <f t="shared" si="6"/>
        <v>-6.5285999999999955E-2</v>
      </c>
      <c r="J136">
        <v>0.5</v>
      </c>
      <c r="K136">
        <v>10</v>
      </c>
      <c r="L136" s="1">
        <v>0</v>
      </c>
      <c r="M136" s="1">
        <f t="shared" si="7"/>
        <v>-5.0129921066823568E-2</v>
      </c>
      <c r="N136" s="1">
        <f t="shared" si="8"/>
        <v>-0.16195192103413902</v>
      </c>
      <c r="O136" s="1">
        <f t="shared" si="9"/>
        <v>-1.7306466637250661E-2</v>
      </c>
    </row>
    <row r="137" spans="2:15" x14ac:dyDescent="0.25">
      <c r="B137">
        <v>1</v>
      </c>
      <c r="C137">
        <v>10</v>
      </c>
      <c r="D137" s="1">
        <f t="shared" si="4"/>
        <v>7.3530000000000539E-3</v>
      </c>
      <c r="E137" s="1">
        <v>0</v>
      </c>
      <c r="F137" s="1">
        <f t="shared" si="5"/>
        <v>-0.91178199999999998</v>
      </c>
      <c r="G137" s="1">
        <f t="shared" si="6"/>
        <v>-0.16593899999999995</v>
      </c>
      <c r="J137">
        <v>1</v>
      </c>
      <c r="K137">
        <v>10</v>
      </c>
      <c r="L137" s="1">
        <v>0</v>
      </c>
      <c r="M137" s="1">
        <f t="shared" si="7"/>
        <v>-0.13845534995977471</v>
      </c>
      <c r="N137" s="1">
        <f t="shared" si="8"/>
        <v>-0.41074589127686467</v>
      </c>
      <c r="O137" s="1">
        <f t="shared" si="9"/>
        <v>-9.6856683139868949E-2</v>
      </c>
    </row>
    <row r="138" spans="2:15" x14ac:dyDescent="0.25">
      <c r="B138">
        <v>1.5</v>
      </c>
      <c r="C138">
        <v>10</v>
      </c>
      <c r="D138" s="1">
        <f t="shared" si="4"/>
        <v>-0.17440800000000001</v>
      </c>
      <c r="E138" s="1">
        <v>0</v>
      </c>
      <c r="F138" s="1">
        <f t="shared" si="5"/>
        <v>-0.79818230000000001</v>
      </c>
      <c r="G138" s="1">
        <f t="shared" si="6"/>
        <v>-0.18121900000000002</v>
      </c>
      <c r="J138">
        <v>1.5</v>
      </c>
      <c r="K138">
        <v>10</v>
      </c>
      <c r="L138" s="1">
        <v>0</v>
      </c>
      <c r="M138" s="1">
        <f t="shared" si="7"/>
        <v>-0.15026577620280768</v>
      </c>
      <c r="N138" s="1">
        <f t="shared" si="8"/>
        <v>-0.41758098223615459</v>
      </c>
      <c r="O138" s="1">
        <f t="shared" si="9"/>
        <v>-1.9160874108400172E-2</v>
      </c>
    </row>
    <row r="139" spans="2:15" x14ac:dyDescent="0.25">
      <c r="B139">
        <v>2</v>
      </c>
      <c r="C139">
        <v>10</v>
      </c>
      <c r="D139" s="1">
        <f t="shared" si="4"/>
        <v>-0.13357600000000003</v>
      </c>
      <c r="E139" s="1">
        <v>0</v>
      </c>
      <c r="F139" s="1">
        <f t="shared" si="5"/>
        <v>-0.63104630000000006</v>
      </c>
      <c r="G139" s="1">
        <f t="shared" si="6"/>
        <v>-0.11727399999999999</v>
      </c>
      <c r="J139">
        <v>2</v>
      </c>
      <c r="K139">
        <v>10</v>
      </c>
      <c r="L139" s="1">
        <v>0</v>
      </c>
      <c r="M139" s="1">
        <f t="shared" si="7"/>
        <v>-0.21289355322338832</v>
      </c>
      <c r="N139" s="1">
        <f t="shared" si="8"/>
        <v>-0.41776270955431372</v>
      </c>
      <c r="O139" s="1">
        <f t="shared" si="9"/>
        <v>-2.5135159692880715E-2</v>
      </c>
    </row>
    <row r="140" spans="2:15" x14ac:dyDescent="0.25">
      <c r="B140" s="2" t="s">
        <v>13</v>
      </c>
      <c r="C140" s="2"/>
      <c r="D140" s="3">
        <f>MIN(D116:D139)</f>
        <v>-0.43448400000000004</v>
      </c>
      <c r="E140" s="3">
        <f t="shared" ref="E140:G140" si="10">MIN(E116:E139)</f>
        <v>0</v>
      </c>
      <c r="F140" s="3">
        <f t="shared" si="10"/>
        <v>-0.92225469999999998</v>
      </c>
      <c r="G140" s="3">
        <f t="shared" si="10"/>
        <v>-0.19755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-0.43910828676570812</v>
      </c>
      <c r="N140" s="3">
        <f t="shared" si="11"/>
        <v>-0.45495263731770486</v>
      </c>
      <c r="O140" s="3">
        <f t="shared" si="11"/>
        <v>-0.32324746717550312</v>
      </c>
    </row>
    <row r="141" spans="2:15" x14ac:dyDescent="0.25">
      <c r="B141" s="2" t="s">
        <v>14</v>
      </c>
      <c r="C141" s="2"/>
      <c r="D141" s="3">
        <f>MAX(D116:D139)</f>
        <v>3.9461999999999997E-2</v>
      </c>
      <c r="E141" s="3">
        <f t="shared" ref="E141:G141" si="12">MAX(E116:E139)</f>
        <v>0</v>
      </c>
      <c r="F141" s="3">
        <f t="shared" si="12"/>
        <v>-0.12951100000000004</v>
      </c>
      <c r="G141" s="3">
        <f t="shared" si="12"/>
        <v>-3.4684000000000048E-2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-4.9268643071699092E-2</v>
      </c>
      <c r="N141" s="3">
        <f t="shared" si="13"/>
        <v>-0.16195192103413902</v>
      </c>
      <c r="O141" s="3">
        <f t="shared" si="13"/>
        <v>-9.5292346502827696E-3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topLeftCell="A37" workbookViewId="0">
      <selection activeCell="K62" sqref="K62"/>
    </sheetView>
  </sheetViews>
  <sheetFormatPr defaultRowHeight="16.5" x14ac:dyDescent="0.25"/>
  <cols>
    <col min="4" max="4" width="9.5" bestFit="1" customWidth="1"/>
  </cols>
  <sheetData>
    <row r="1" spans="1:16" x14ac:dyDescent="0.25">
      <c r="A1" t="s">
        <v>38</v>
      </c>
      <c r="J1" t="s">
        <v>39</v>
      </c>
    </row>
    <row r="2" spans="1:16" x14ac:dyDescent="0.25">
      <c r="A2" t="s">
        <v>5</v>
      </c>
      <c r="B2">
        <v>1</v>
      </c>
      <c r="J2" t="s">
        <v>5</v>
      </c>
      <c r="K2">
        <v>1</v>
      </c>
    </row>
    <row r="3" spans="1:16" x14ac:dyDescent="0.25">
      <c r="A3" t="s">
        <v>35</v>
      </c>
      <c r="B3" t="s">
        <v>7</v>
      </c>
      <c r="C3" t="s">
        <v>4</v>
      </c>
      <c r="D3" t="s">
        <v>20</v>
      </c>
      <c r="E3" t="s">
        <v>21</v>
      </c>
      <c r="F3" t="s">
        <v>22</v>
      </c>
      <c r="G3" t="s">
        <v>8</v>
      </c>
      <c r="J3" t="s">
        <v>35</v>
      </c>
      <c r="K3" t="s">
        <v>7</v>
      </c>
      <c r="L3" t="s">
        <v>4</v>
      </c>
      <c r="M3" t="s">
        <v>20</v>
      </c>
      <c r="N3" t="s">
        <v>21</v>
      </c>
      <c r="O3" t="s">
        <v>22</v>
      </c>
      <c r="P3" t="s">
        <v>8</v>
      </c>
    </row>
    <row r="4" spans="1:16" x14ac:dyDescent="0.25">
      <c r="A4">
        <v>1</v>
      </c>
      <c r="B4">
        <v>0.5</v>
      </c>
      <c r="C4">
        <v>6</v>
      </c>
      <c r="D4">
        <f>'GWm05'!D42</f>
        <v>1</v>
      </c>
      <c r="E4">
        <f>'GWm05'!E42</f>
        <v>1</v>
      </c>
      <c r="F4">
        <f>'GWm05'!F42</f>
        <v>0.40123999999999999</v>
      </c>
      <c r="G4">
        <f>'GWm05'!G42</f>
        <v>0.95493600000000001</v>
      </c>
      <c r="J4">
        <v>1</v>
      </c>
      <c r="K4">
        <v>0.5</v>
      </c>
      <c r="L4">
        <v>6</v>
      </c>
      <c r="M4">
        <f>D4</f>
        <v>1</v>
      </c>
      <c r="N4">
        <v>1</v>
      </c>
      <c r="O4">
        <f t="shared" ref="N4:P4" si="0">F4</f>
        <v>0.40123999999999999</v>
      </c>
      <c r="P4">
        <f t="shared" si="0"/>
        <v>0.95493600000000001</v>
      </c>
    </row>
    <row r="5" spans="1:16" x14ac:dyDescent="0.25">
      <c r="B5">
        <v>1</v>
      </c>
      <c r="C5">
        <v>6</v>
      </c>
      <c r="D5">
        <f>'GWm05'!D43</f>
        <v>1</v>
      </c>
      <c r="E5">
        <f>'GWm05'!E43</f>
        <v>0.97829900000000003</v>
      </c>
      <c r="F5">
        <f>'GWm05'!F43</f>
        <v>0.426149</v>
      </c>
      <c r="G5">
        <f>'GWm05'!G43</f>
        <v>0.83890299999999995</v>
      </c>
      <c r="K5">
        <v>1</v>
      </c>
      <c r="L5">
        <v>6</v>
      </c>
      <c r="M5">
        <f t="shared" ref="M5:M19" si="1">D5</f>
        <v>1</v>
      </c>
      <c r="N5">
        <v>0.98636800000000002</v>
      </c>
      <c r="O5">
        <f t="shared" ref="O5:O19" si="2">F5</f>
        <v>0.426149</v>
      </c>
      <c r="P5">
        <f t="shared" ref="P5:P19" si="3">G5</f>
        <v>0.83890299999999995</v>
      </c>
    </row>
    <row r="6" spans="1:16" x14ac:dyDescent="0.25">
      <c r="B6">
        <v>1.5</v>
      </c>
      <c r="C6">
        <v>6</v>
      </c>
      <c r="D6">
        <f>'GWm05'!D44</f>
        <v>0.66220800000000002</v>
      </c>
      <c r="E6">
        <f>'GWm05'!E44</f>
        <v>0.92310400000000004</v>
      </c>
      <c r="F6">
        <f>'GWm05'!F44</f>
        <v>0.40920099999999998</v>
      </c>
      <c r="G6">
        <f>'GWm05'!G44</f>
        <v>0.66902099999999998</v>
      </c>
      <c r="K6">
        <v>1.5</v>
      </c>
      <c r="L6">
        <v>6</v>
      </c>
      <c r="M6">
        <f t="shared" si="1"/>
        <v>0.66220800000000002</v>
      </c>
      <c r="N6">
        <v>0.95040800000000003</v>
      </c>
      <c r="O6">
        <f t="shared" si="2"/>
        <v>0.40920099999999998</v>
      </c>
      <c r="P6">
        <f t="shared" si="3"/>
        <v>0.66902099999999998</v>
      </c>
    </row>
    <row r="7" spans="1:16" x14ac:dyDescent="0.25">
      <c r="B7">
        <v>2</v>
      </c>
      <c r="C7">
        <v>6</v>
      </c>
      <c r="D7">
        <f>'GWm05'!D45</f>
        <v>0.51149199999999995</v>
      </c>
      <c r="E7">
        <f>'GWm05'!E45</f>
        <v>0.81345400000000001</v>
      </c>
      <c r="F7">
        <f>'GWm05'!F45</f>
        <v>0.41326400000000002</v>
      </c>
      <c r="G7">
        <f>'GWm05'!G45</f>
        <v>0.601414</v>
      </c>
      <c r="K7">
        <v>2</v>
      </c>
      <c r="L7">
        <v>6</v>
      </c>
      <c r="M7">
        <f t="shared" si="1"/>
        <v>0.51149199999999995</v>
      </c>
      <c r="N7">
        <v>0.83502900000000002</v>
      </c>
      <c r="O7">
        <f t="shared" si="2"/>
        <v>0.41326400000000002</v>
      </c>
      <c r="P7">
        <f t="shared" si="3"/>
        <v>0.601414</v>
      </c>
    </row>
    <row r="10" spans="1:16" x14ac:dyDescent="0.25">
      <c r="A10">
        <v>0.75</v>
      </c>
      <c r="B10">
        <v>0.5</v>
      </c>
      <c r="C10">
        <v>6</v>
      </c>
      <c r="D10">
        <f>GWBW075!D42</f>
        <v>1</v>
      </c>
      <c r="E10">
        <f>GWBW075!E42</f>
        <v>1</v>
      </c>
      <c r="F10">
        <f>GWBW075!F42</f>
        <v>0.218392</v>
      </c>
      <c r="G10">
        <f>GWBW075!G42</f>
        <v>0.95493600000000001</v>
      </c>
      <c r="J10">
        <v>0.75</v>
      </c>
      <c r="K10">
        <v>0.5</v>
      </c>
      <c r="L10">
        <v>6</v>
      </c>
      <c r="M10">
        <f t="shared" si="1"/>
        <v>1</v>
      </c>
      <c r="N10">
        <v>1</v>
      </c>
      <c r="O10">
        <f t="shared" si="2"/>
        <v>0.218392</v>
      </c>
      <c r="P10">
        <f t="shared" si="3"/>
        <v>0.95493600000000001</v>
      </c>
    </row>
    <row r="11" spans="1:16" x14ac:dyDescent="0.25">
      <c r="B11">
        <v>1</v>
      </c>
      <c r="C11">
        <v>6</v>
      </c>
      <c r="D11">
        <f>GWBW075!D43</f>
        <v>1</v>
      </c>
      <c r="E11">
        <f>GWBW075!E43</f>
        <v>0.96821599999999997</v>
      </c>
      <c r="F11">
        <f>GWBW075!F43</f>
        <v>0.25292999999999999</v>
      </c>
      <c r="G11">
        <f>GWBW075!G43</f>
        <v>0.83721299999999998</v>
      </c>
      <c r="K11">
        <v>1</v>
      </c>
      <c r="L11">
        <v>6</v>
      </c>
      <c r="M11">
        <f t="shared" si="1"/>
        <v>1</v>
      </c>
      <c r="N11">
        <v>0.98319699999999999</v>
      </c>
      <c r="O11">
        <f t="shared" si="2"/>
        <v>0.25292999999999999</v>
      </c>
      <c r="P11">
        <f t="shared" si="3"/>
        <v>0.83721299999999998</v>
      </c>
    </row>
    <row r="12" spans="1:16" x14ac:dyDescent="0.25">
      <c r="B12">
        <v>1.5</v>
      </c>
      <c r="C12">
        <v>6</v>
      </c>
      <c r="D12">
        <f>GWBW075!D44</f>
        <v>0.66220800000000002</v>
      </c>
      <c r="E12">
        <f>GWBW075!E44</f>
        <v>0.82961799999999997</v>
      </c>
      <c r="F12">
        <f>GWBW075!F44</f>
        <v>0.22767000000000001</v>
      </c>
      <c r="G12">
        <f>GWBW075!G44</f>
        <v>0.65884299999999996</v>
      </c>
      <c r="K12">
        <v>1.5</v>
      </c>
      <c r="L12">
        <v>6</v>
      </c>
      <c r="M12">
        <f t="shared" si="1"/>
        <v>0.66220800000000002</v>
      </c>
      <c r="N12">
        <v>0.86135399999999995</v>
      </c>
      <c r="O12">
        <f t="shared" si="2"/>
        <v>0.22767000000000001</v>
      </c>
      <c r="P12">
        <f t="shared" si="3"/>
        <v>0.65884299999999996</v>
      </c>
    </row>
    <row r="13" spans="1:16" x14ac:dyDescent="0.25">
      <c r="B13">
        <v>2</v>
      </c>
      <c r="C13">
        <v>6</v>
      </c>
      <c r="D13">
        <f>GWBW075!D45</f>
        <v>0.51149199999999995</v>
      </c>
      <c r="E13">
        <f>GWBW075!E45</f>
        <v>0.71434200000000003</v>
      </c>
      <c r="F13">
        <f>GWBW075!F45</f>
        <v>0.25145400000000001</v>
      </c>
      <c r="G13">
        <f>GWBW075!G45</f>
        <v>0.56523699999999999</v>
      </c>
      <c r="K13">
        <v>2</v>
      </c>
      <c r="L13">
        <v>6</v>
      </c>
      <c r="M13">
        <f t="shared" si="1"/>
        <v>0.51149199999999995</v>
      </c>
      <c r="N13">
        <v>0.74558999999999997</v>
      </c>
      <c r="O13">
        <f t="shared" si="2"/>
        <v>0.25145400000000001</v>
      </c>
      <c r="P13">
        <f t="shared" si="3"/>
        <v>0.56523699999999999</v>
      </c>
    </row>
    <row r="16" spans="1:16" x14ac:dyDescent="0.25">
      <c r="A16">
        <v>0.5</v>
      </c>
      <c r="B16">
        <v>0.5</v>
      </c>
      <c r="C16">
        <v>6</v>
      </c>
      <c r="D16">
        <f>GWBW05!D42</f>
        <v>1</v>
      </c>
      <c r="E16">
        <f>GWBW05!E42</f>
        <v>1</v>
      </c>
      <c r="F16">
        <f>GWBW05!F42</f>
        <v>7.0697399999999994E-2</v>
      </c>
      <c r="G16">
        <f>GWBW05!G42</f>
        <v>0.95493600000000001</v>
      </c>
      <c r="J16">
        <v>0.5</v>
      </c>
      <c r="K16">
        <v>0.5</v>
      </c>
      <c r="L16">
        <v>6</v>
      </c>
      <c r="M16">
        <f t="shared" si="1"/>
        <v>1</v>
      </c>
      <c r="N16">
        <v>1</v>
      </c>
      <c r="O16">
        <f t="shared" si="2"/>
        <v>7.0697399999999994E-2</v>
      </c>
      <c r="P16">
        <f t="shared" si="3"/>
        <v>0.95493600000000001</v>
      </c>
    </row>
    <row r="17" spans="2:18" x14ac:dyDescent="0.25">
      <c r="B17">
        <v>1</v>
      </c>
      <c r="C17">
        <v>6</v>
      </c>
      <c r="D17">
        <f>GWBW05!D43</f>
        <v>1</v>
      </c>
      <c r="E17">
        <f>GWBW05!E43</f>
        <v>0.897142</v>
      </c>
      <c r="F17">
        <f>GWBW05!F43</f>
        <v>8.62845E-2</v>
      </c>
      <c r="G17">
        <f>GWBW05!G43</f>
        <v>0.83160299999999998</v>
      </c>
      <c r="K17">
        <v>1</v>
      </c>
      <c r="L17">
        <v>6</v>
      </c>
      <c r="M17">
        <f t="shared" si="1"/>
        <v>1</v>
      </c>
      <c r="N17">
        <v>0.906837</v>
      </c>
      <c r="O17">
        <f t="shared" si="2"/>
        <v>8.62845E-2</v>
      </c>
      <c r="P17">
        <f t="shared" si="3"/>
        <v>0.83160299999999998</v>
      </c>
    </row>
    <row r="18" spans="2:18" x14ac:dyDescent="0.25">
      <c r="B18">
        <v>1.5</v>
      </c>
      <c r="C18">
        <v>6</v>
      </c>
      <c r="D18">
        <f>GWBW05!D44</f>
        <v>0.66220800000000002</v>
      </c>
      <c r="E18">
        <f>GWBW05!E44</f>
        <v>0.70021900000000004</v>
      </c>
      <c r="F18">
        <f>GWBW05!F44</f>
        <v>7.8638299999999994E-2</v>
      </c>
      <c r="G18">
        <f>GWBW05!G44</f>
        <v>0.62453899999999996</v>
      </c>
      <c r="K18">
        <v>1.5</v>
      </c>
      <c r="L18">
        <v>6</v>
      </c>
      <c r="M18">
        <f t="shared" si="1"/>
        <v>0.66220800000000002</v>
      </c>
      <c r="N18">
        <v>0.72676700000000005</v>
      </c>
      <c r="O18">
        <f t="shared" si="2"/>
        <v>7.8638299999999994E-2</v>
      </c>
      <c r="P18">
        <f t="shared" si="3"/>
        <v>0.62453899999999996</v>
      </c>
    </row>
    <row r="19" spans="2:18" x14ac:dyDescent="0.25">
      <c r="B19">
        <v>2</v>
      </c>
      <c r="C19">
        <v>6</v>
      </c>
      <c r="D19">
        <f>GWBW05!D45</f>
        <v>0.51149199999999995</v>
      </c>
      <c r="E19">
        <f>GWBW05!E45</f>
        <v>0.58939299999999994</v>
      </c>
      <c r="F19">
        <f>GWBW05!F45</f>
        <v>0.101857</v>
      </c>
      <c r="G19">
        <f>GWBW05!G45</f>
        <v>0.476294</v>
      </c>
      <c r="K19">
        <v>2</v>
      </c>
      <c r="L19">
        <v>6</v>
      </c>
      <c r="M19">
        <f t="shared" si="1"/>
        <v>0.51149199999999995</v>
      </c>
      <c r="N19">
        <v>0.61130399999999996</v>
      </c>
      <c r="O19">
        <f t="shared" si="2"/>
        <v>0.101857</v>
      </c>
      <c r="P19">
        <f t="shared" si="3"/>
        <v>0.476294</v>
      </c>
    </row>
    <row r="25" spans="2:18" x14ac:dyDescent="0.25">
      <c r="B25" t="s">
        <v>40</v>
      </c>
      <c r="D25">
        <v>1</v>
      </c>
      <c r="K25">
        <v>0.75</v>
      </c>
      <c r="R25">
        <v>0.5</v>
      </c>
    </row>
    <row r="42" spans="2:2" x14ac:dyDescent="0.25">
      <c r="B42" t="s">
        <v>39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52" workbookViewId="0">
      <selection activeCell="K84" sqref="K84"/>
    </sheetView>
  </sheetViews>
  <sheetFormatPr defaultRowHeight="16.5" x14ac:dyDescent="0.25"/>
  <cols>
    <col min="8" max="8" width="9.625" bestFit="1" customWidth="1"/>
    <col min="14" max="14" width="9.625" bestFit="1" customWidth="1"/>
  </cols>
  <sheetData>
    <row r="1" spans="1:14" x14ac:dyDescent="0.25">
      <c r="A1" t="s">
        <v>34</v>
      </c>
      <c r="B1">
        <v>17608.8</v>
      </c>
    </row>
    <row r="2" spans="1:14" x14ac:dyDescent="0.25">
      <c r="A2" t="s">
        <v>32</v>
      </c>
      <c r="G2" t="s">
        <v>28</v>
      </c>
      <c r="K2" t="s">
        <v>33</v>
      </c>
    </row>
    <row r="3" spans="1:14" ht="17.25" thickBot="1" x14ac:dyDescent="0.3">
      <c r="A3" t="s">
        <v>3</v>
      </c>
      <c r="B3" t="s">
        <v>7</v>
      </c>
      <c r="C3" t="s">
        <v>4</v>
      </c>
      <c r="D3" t="s">
        <v>29</v>
      </c>
      <c r="E3" t="s">
        <v>30</v>
      </c>
      <c r="F3" t="s">
        <v>31</v>
      </c>
      <c r="H3" t="s">
        <v>29</v>
      </c>
      <c r="I3" t="s">
        <v>30</v>
      </c>
      <c r="J3" t="s">
        <v>31</v>
      </c>
      <c r="L3" t="s">
        <v>29</v>
      </c>
      <c r="M3" t="s">
        <v>30</v>
      </c>
      <c r="N3" t="s">
        <v>31</v>
      </c>
    </row>
    <row r="4" spans="1:14" x14ac:dyDescent="0.25">
      <c r="B4" s="5">
        <v>0.5</v>
      </c>
      <c r="C4" s="6">
        <v>3</v>
      </c>
      <c r="D4" s="6">
        <v>10359.9</v>
      </c>
      <c r="E4" s="6">
        <v>10746.9</v>
      </c>
      <c r="F4" s="6">
        <v>12537.6</v>
      </c>
      <c r="G4" s="6"/>
      <c r="H4" s="6">
        <v>10526.1</v>
      </c>
      <c r="I4" s="6">
        <v>10849.7</v>
      </c>
      <c r="J4" s="6">
        <v>12222.2</v>
      </c>
      <c r="K4" s="6"/>
      <c r="L4" s="6">
        <v>10887.6</v>
      </c>
      <c r="M4" s="6">
        <v>11049</v>
      </c>
      <c r="N4" s="7">
        <v>11546.7</v>
      </c>
    </row>
    <row r="5" spans="1:14" x14ac:dyDescent="0.25">
      <c r="B5" s="8">
        <v>1</v>
      </c>
      <c r="C5" s="4">
        <v>3</v>
      </c>
      <c r="D5" s="4">
        <v>10808.6</v>
      </c>
      <c r="E5" s="4">
        <v>11085.3</v>
      </c>
      <c r="F5" s="4">
        <v>12705.1</v>
      </c>
      <c r="G5" s="4"/>
      <c r="H5" s="4">
        <v>10849.2</v>
      </c>
      <c r="I5" s="4">
        <v>11106.9</v>
      </c>
      <c r="J5" s="4">
        <v>12623</v>
      </c>
      <c r="K5" s="4"/>
      <c r="L5" s="4">
        <v>11063.9</v>
      </c>
      <c r="M5" s="4">
        <v>11333.8</v>
      </c>
      <c r="N5" s="9">
        <v>12163.1</v>
      </c>
    </row>
    <row r="6" spans="1:14" x14ac:dyDescent="0.25">
      <c r="B6" s="8">
        <v>1.5</v>
      </c>
      <c r="C6" s="4">
        <v>3</v>
      </c>
      <c r="D6" s="4">
        <v>10290.700000000001</v>
      </c>
      <c r="E6" s="4">
        <v>10385.5</v>
      </c>
      <c r="F6" s="4">
        <v>11454.7</v>
      </c>
      <c r="G6" s="4"/>
      <c r="H6" s="4">
        <v>10289.6</v>
      </c>
      <c r="I6" s="4">
        <v>10385.6</v>
      </c>
      <c r="J6" s="4">
        <v>11446.6</v>
      </c>
      <c r="K6" s="4"/>
      <c r="L6" s="4">
        <v>10402.299999999999</v>
      </c>
      <c r="M6" s="4">
        <v>10413.799999999999</v>
      </c>
      <c r="N6" s="9">
        <v>11214.8</v>
      </c>
    </row>
    <row r="7" spans="1:14" ht="17.25" thickBot="1" x14ac:dyDescent="0.3">
      <c r="B7" s="10">
        <v>2</v>
      </c>
      <c r="C7" s="11">
        <v>3</v>
      </c>
      <c r="D7" s="11">
        <v>10100</v>
      </c>
      <c r="E7" s="11">
        <v>10155</v>
      </c>
      <c r="F7" s="11">
        <v>10995.2</v>
      </c>
      <c r="G7" s="11"/>
      <c r="H7" s="11">
        <v>10097.799999999999</v>
      </c>
      <c r="I7" s="11">
        <v>10169.200000000001</v>
      </c>
      <c r="J7" s="11">
        <v>10974.3</v>
      </c>
      <c r="K7" s="11"/>
      <c r="L7" s="11">
        <v>10143.4</v>
      </c>
      <c r="M7" s="11">
        <v>10159.1</v>
      </c>
      <c r="N7" s="12">
        <v>10902.7</v>
      </c>
    </row>
    <row r="8" spans="1:14" x14ac:dyDescent="0.25">
      <c r="B8" s="5">
        <v>0.5</v>
      </c>
      <c r="C8" s="6">
        <v>4</v>
      </c>
      <c r="D8" s="6">
        <v>11154.7</v>
      </c>
      <c r="E8" s="6">
        <v>10969.6</v>
      </c>
      <c r="F8" s="6">
        <v>12462.4</v>
      </c>
      <c r="G8" s="6"/>
      <c r="H8" s="6">
        <v>11255.8</v>
      </c>
      <c r="I8" s="6">
        <v>11096.5</v>
      </c>
      <c r="J8" s="6">
        <v>12196.7</v>
      </c>
      <c r="K8" s="6"/>
      <c r="L8" s="6">
        <v>11451.6</v>
      </c>
      <c r="M8" s="6">
        <v>11370.3</v>
      </c>
      <c r="N8" s="7">
        <v>11655.2</v>
      </c>
    </row>
    <row r="9" spans="1:14" x14ac:dyDescent="0.25">
      <c r="B9" s="8">
        <v>1</v>
      </c>
      <c r="C9" s="4">
        <v>4</v>
      </c>
      <c r="D9" s="4">
        <v>11695.1</v>
      </c>
      <c r="E9" s="4">
        <v>11950.2</v>
      </c>
      <c r="F9" s="4">
        <v>13229</v>
      </c>
      <c r="G9" s="4"/>
      <c r="H9" s="4">
        <v>11802.7</v>
      </c>
      <c r="I9" s="4">
        <v>12000.5</v>
      </c>
      <c r="J9" s="4">
        <v>13078.6</v>
      </c>
      <c r="K9" s="4"/>
      <c r="L9" s="4">
        <v>12051.7</v>
      </c>
      <c r="M9" s="4">
        <v>12204.9</v>
      </c>
      <c r="N9" s="9">
        <v>12737.8</v>
      </c>
    </row>
    <row r="10" spans="1:14" x14ac:dyDescent="0.25">
      <c r="B10" s="8">
        <v>1.5</v>
      </c>
      <c r="C10" s="4">
        <v>4</v>
      </c>
      <c r="D10" s="4">
        <v>11257.9</v>
      </c>
      <c r="E10" s="4">
        <v>11296.3</v>
      </c>
      <c r="F10" s="4">
        <v>13228.8</v>
      </c>
      <c r="G10" s="4"/>
      <c r="H10" s="4">
        <v>11328.2</v>
      </c>
      <c r="I10" s="4">
        <v>11347.1</v>
      </c>
      <c r="J10" s="4">
        <v>13052.1</v>
      </c>
      <c r="K10" s="4"/>
      <c r="L10" s="4">
        <v>11449.4</v>
      </c>
      <c r="M10" s="4">
        <v>11537</v>
      </c>
      <c r="N10" s="9">
        <v>12615.4</v>
      </c>
    </row>
    <row r="11" spans="1:14" ht="17.25" thickBot="1" x14ac:dyDescent="0.3">
      <c r="B11" s="10">
        <v>2</v>
      </c>
      <c r="C11" s="11">
        <v>4</v>
      </c>
      <c r="D11" s="11">
        <v>10935.6</v>
      </c>
      <c r="E11" s="11">
        <v>10826.5</v>
      </c>
      <c r="F11" s="11">
        <v>12217.2</v>
      </c>
      <c r="G11" s="11"/>
      <c r="H11" s="11">
        <v>10954</v>
      </c>
      <c r="I11" s="11">
        <v>10861.2</v>
      </c>
      <c r="J11" s="11">
        <v>12173.9</v>
      </c>
      <c r="K11" s="11"/>
      <c r="L11" s="11">
        <v>11038.5</v>
      </c>
      <c r="M11" s="11">
        <v>10984.3</v>
      </c>
      <c r="N11" s="12">
        <v>11926.5</v>
      </c>
    </row>
    <row r="12" spans="1:14" x14ac:dyDescent="0.25">
      <c r="B12" s="5">
        <v>0.5</v>
      </c>
      <c r="C12" s="6">
        <v>5</v>
      </c>
      <c r="D12" s="6">
        <v>11437.5</v>
      </c>
      <c r="E12" s="6">
        <v>11573.2</v>
      </c>
      <c r="F12" s="6">
        <v>12143.3</v>
      </c>
      <c r="G12" s="6"/>
      <c r="H12" s="6">
        <v>11491</v>
      </c>
      <c r="I12" s="6">
        <v>11638.3</v>
      </c>
      <c r="J12" s="6">
        <v>12004.9</v>
      </c>
      <c r="K12" s="6"/>
      <c r="L12" s="6">
        <v>11694.6</v>
      </c>
      <c r="M12" s="6">
        <v>11770.2</v>
      </c>
      <c r="N12" s="7">
        <v>11613.5</v>
      </c>
    </row>
    <row r="13" spans="1:14" x14ac:dyDescent="0.25">
      <c r="B13" s="8">
        <v>1</v>
      </c>
      <c r="C13" s="4">
        <v>5</v>
      </c>
      <c r="D13" s="4">
        <v>12273.9</v>
      </c>
      <c r="E13" s="4">
        <v>13058.5</v>
      </c>
      <c r="F13" s="4">
        <v>13987.4</v>
      </c>
      <c r="G13" s="4"/>
      <c r="H13" s="4">
        <v>12427.9</v>
      </c>
      <c r="I13" s="4">
        <v>13031.8</v>
      </c>
      <c r="J13" s="4">
        <v>13884.4</v>
      </c>
      <c r="K13" s="4"/>
      <c r="L13" s="4">
        <v>12694.7</v>
      </c>
      <c r="M13" s="4">
        <v>13144.1</v>
      </c>
      <c r="N13" s="9">
        <v>13535.9</v>
      </c>
    </row>
    <row r="14" spans="1:14" x14ac:dyDescent="0.25">
      <c r="B14" s="8">
        <v>1.5</v>
      </c>
      <c r="C14" s="4">
        <v>5</v>
      </c>
      <c r="D14" s="4">
        <v>12409.3</v>
      </c>
      <c r="E14" s="4">
        <v>12565</v>
      </c>
      <c r="F14" s="4">
        <v>14395.9</v>
      </c>
      <c r="G14" s="4"/>
      <c r="H14" s="4">
        <v>12459.4</v>
      </c>
      <c r="I14" s="4">
        <v>12623.3</v>
      </c>
      <c r="J14" s="4">
        <v>14240.5</v>
      </c>
      <c r="K14" s="4"/>
      <c r="L14" s="4">
        <v>12574</v>
      </c>
      <c r="M14" s="4">
        <v>12751.8</v>
      </c>
      <c r="N14" s="9">
        <v>13811.1</v>
      </c>
    </row>
    <row r="15" spans="1:14" ht="17.25" thickBot="1" x14ac:dyDescent="0.3">
      <c r="B15" s="10">
        <v>2</v>
      </c>
      <c r="C15" s="11">
        <v>5</v>
      </c>
      <c r="D15" s="11">
        <v>11522.6</v>
      </c>
      <c r="E15" s="11">
        <v>11639.2</v>
      </c>
      <c r="F15" s="11">
        <v>13363.2</v>
      </c>
      <c r="G15" s="11"/>
      <c r="H15" s="11">
        <v>11505.3</v>
      </c>
      <c r="I15" s="11">
        <v>11697.8</v>
      </c>
      <c r="J15" s="11">
        <v>13333.1</v>
      </c>
      <c r="K15" s="11"/>
      <c r="L15" s="11">
        <v>11586.2</v>
      </c>
      <c r="M15" s="11">
        <v>11742.7</v>
      </c>
      <c r="N15" s="12">
        <v>13127.2</v>
      </c>
    </row>
    <row r="16" spans="1:14" x14ac:dyDescent="0.25">
      <c r="B16" s="5">
        <v>0.5</v>
      </c>
      <c r="C16" s="6">
        <v>6</v>
      </c>
      <c r="D16" s="6">
        <v>11520</v>
      </c>
      <c r="E16" s="6">
        <v>11583.9</v>
      </c>
      <c r="F16" s="6">
        <v>12086.6</v>
      </c>
      <c r="G16" s="6"/>
      <c r="H16" s="6">
        <v>11562.9</v>
      </c>
      <c r="I16" s="6">
        <v>11622.9</v>
      </c>
      <c r="J16" s="6">
        <v>11995.2</v>
      </c>
      <c r="K16" s="6"/>
      <c r="L16" s="6">
        <v>11747.1</v>
      </c>
      <c r="M16" s="6">
        <v>11771.8</v>
      </c>
      <c r="N16" s="7">
        <v>11617.8</v>
      </c>
    </row>
    <row r="17" spans="1:14" x14ac:dyDescent="0.25">
      <c r="B17" s="8">
        <v>1</v>
      </c>
      <c r="C17" s="4">
        <v>6</v>
      </c>
      <c r="D17" s="4">
        <v>13117.6</v>
      </c>
      <c r="E17" s="4">
        <v>13524</v>
      </c>
      <c r="F17" s="4">
        <v>14488.1</v>
      </c>
      <c r="G17" s="4"/>
      <c r="H17" s="4">
        <v>13205.5</v>
      </c>
      <c r="I17" s="4">
        <v>13565.6</v>
      </c>
      <c r="J17" s="4">
        <v>14354.7</v>
      </c>
      <c r="K17" s="4"/>
      <c r="L17" s="4">
        <v>13416.4</v>
      </c>
      <c r="M17" s="4">
        <v>13644.1</v>
      </c>
      <c r="N17" s="9">
        <v>14080.5</v>
      </c>
    </row>
    <row r="18" spans="1:14" x14ac:dyDescent="0.25">
      <c r="B18" s="8">
        <v>1.5</v>
      </c>
      <c r="C18" s="4">
        <v>6</v>
      </c>
      <c r="D18" s="4">
        <v>13062.7</v>
      </c>
      <c r="E18" s="4">
        <v>13289.2</v>
      </c>
      <c r="F18" s="4">
        <v>14424</v>
      </c>
      <c r="G18" s="4"/>
      <c r="H18" s="4">
        <v>13107.5</v>
      </c>
      <c r="I18" s="4">
        <v>13325.2</v>
      </c>
      <c r="J18" s="4">
        <v>14316</v>
      </c>
      <c r="K18" s="4"/>
      <c r="L18" s="4">
        <v>13305.9</v>
      </c>
      <c r="M18" s="4">
        <v>13378.9</v>
      </c>
      <c r="N18" s="9">
        <v>14040.7</v>
      </c>
    </row>
    <row r="19" spans="1:14" ht="17.25" thickBot="1" x14ac:dyDescent="0.3">
      <c r="B19" s="10">
        <v>2</v>
      </c>
      <c r="C19" s="11">
        <v>6</v>
      </c>
      <c r="D19" s="11">
        <v>12214.8</v>
      </c>
      <c r="E19" s="11">
        <v>12411.6</v>
      </c>
      <c r="F19" s="11">
        <v>14450.7</v>
      </c>
      <c r="G19" s="11"/>
      <c r="H19" s="11">
        <v>12258.9</v>
      </c>
      <c r="I19" s="11">
        <v>12425.7</v>
      </c>
      <c r="J19" s="11">
        <v>14418.3</v>
      </c>
      <c r="K19" s="11"/>
      <c r="L19" s="11">
        <v>12269.2</v>
      </c>
      <c r="M19" s="11">
        <v>12461.3</v>
      </c>
      <c r="N19" s="12">
        <v>14288.8</v>
      </c>
    </row>
    <row r="20" spans="1:14" x14ac:dyDescent="0.25">
      <c r="B20" s="5">
        <v>0.5</v>
      </c>
      <c r="C20" s="6">
        <v>8</v>
      </c>
      <c r="D20" s="6">
        <v>11655.2</v>
      </c>
      <c r="E20" s="6">
        <v>11589</v>
      </c>
      <c r="F20" s="6">
        <v>11933.4</v>
      </c>
      <c r="G20" s="6"/>
      <c r="H20" s="6">
        <v>11681.2</v>
      </c>
      <c r="I20" s="6">
        <v>11614.1</v>
      </c>
      <c r="J20" s="6">
        <v>11879</v>
      </c>
      <c r="K20" s="6"/>
      <c r="L20" s="6">
        <v>11760.8</v>
      </c>
      <c r="M20" s="6">
        <v>11716</v>
      </c>
      <c r="N20" s="7">
        <v>11676.8</v>
      </c>
    </row>
    <row r="21" spans="1:14" x14ac:dyDescent="0.25">
      <c r="B21" s="8">
        <v>1</v>
      </c>
      <c r="C21" s="4">
        <v>8</v>
      </c>
      <c r="D21" s="4">
        <v>14129.1</v>
      </c>
      <c r="E21" s="4">
        <v>14640.2</v>
      </c>
      <c r="F21" s="4">
        <v>15318.2</v>
      </c>
      <c r="G21" s="4"/>
      <c r="H21" s="4">
        <v>14172.3</v>
      </c>
      <c r="I21" s="4">
        <v>14651.2</v>
      </c>
      <c r="J21" s="4">
        <v>15232.2</v>
      </c>
      <c r="K21" s="4"/>
      <c r="L21" s="4">
        <v>14395.3</v>
      </c>
      <c r="M21" s="4">
        <v>14870.4</v>
      </c>
      <c r="N21" s="9">
        <v>14780.4</v>
      </c>
    </row>
    <row r="22" spans="1:14" x14ac:dyDescent="0.25">
      <c r="B22" s="8">
        <v>1.5</v>
      </c>
      <c r="C22" s="4">
        <v>8</v>
      </c>
      <c r="D22" s="4">
        <v>14175.1</v>
      </c>
      <c r="E22" s="4">
        <v>14018.9</v>
      </c>
      <c r="F22" s="4">
        <v>14867.5</v>
      </c>
      <c r="G22" s="4"/>
      <c r="H22" s="4">
        <v>14215.2</v>
      </c>
      <c r="I22" s="4">
        <v>14038.8</v>
      </c>
      <c r="J22" s="4">
        <v>14692.1</v>
      </c>
      <c r="K22" s="4"/>
      <c r="L22" s="4">
        <v>14299</v>
      </c>
      <c r="M22" s="4">
        <v>14157.6</v>
      </c>
      <c r="N22" s="9">
        <v>14253</v>
      </c>
    </row>
    <row r="23" spans="1:14" ht="17.25" thickBot="1" x14ac:dyDescent="0.3">
      <c r="B23" s="10">
        <v>2</v>
      </c>
      <c r="C23" s="11">
        <v>8</v>
      </c>
      <c r="D23" s="11">
        <v>13249</v>
      </c>
      <c r="E23" s="11">
        <v>13252</v>
      </c>
      <c r="F23" s="11">
        <v>14920.7</v>
      </c>
      <c r="G23" s="11"/>
      <c r="H23" s="11">
        <v>13255.1</v>
      </c>
      <c r="I23" s="11">
        <v>13237.2</v>
      </c>
      <c r="J23" s="11">
        <v>15026.5</v>
      </c>
      <c r="K23" s="11"/>
      <c r="L23" s="11">
        <v>13243.1</v>
      </c>
      <c r="M23" s="11">
        <v>13243.9</v>
      </c>
      <c r="N23" s="12">
        <v>14799.3</v>
      </c>
    </row>
    <row r="24" spans="1:14" x14ac:dyDescent="0.25">
      <c r="B24" s="5">
        <v>0.5</v>
      </c>
      <c r="C24" s="6">
        <v>10</v>
      </c>
      <c r="D24" s="6">
        <v>11547.6</v>
      </c>
      <c r="E24" s="6">
        <v>11638.9</v>
      </c>
      <c r="F24" s="6">
        <v>12098.9</v>
      </c>
      <c r="G24" s="6"/>
      <c r="H24" s="6">
        <v>11581.8</v>
      </c>
      <c r="I24" s="6">
        <v>11667.5</v>
      </c>
      <c r="J24" s="6">
        <v>12027.4</v>
      </c>
      <c r="K24" s="6"/>
      <c r="L24" s="6">
        <v>11690.8</v>
      </c>
      <c r="M24" s="6">
        <v>11740.6</v>
      </c>
      <c r="N24" s="7">
        <v>11809.8</v>
      </c>
    </row>
    <row r="25" spans="1:14" x14ac:dyDescent="0.25">
      <c r="B25" s="8">
        <v>1</v>
      </c>
      <c r="C25" s="4">
        <v>10</v>
      </c>
      <c r="D25" s="4">
        <v>14995.4</v>
      </c>
      <c r="E25" s="4">
        <v>14884.4</v>
      </c>
      <c r="F25" s="4">
        <v>15409</v>
      </c>
      <c r="G25" s="4"/>
      <c r="H25" s="4">
        <v>15095.1</v>
      </c>
      <c r="I25" s="4">
        <v>14880.1</v>
      </c>
      <c r="J25" s="4">
        <v>15327.6</v>
      </c>
      <c r="K25" s="4"/>
      <c r="L25" s="4">
        <v>15234.7</v>
      </c>
      <c r="M25" s="4">
        <v>15026.4</v>
      </c>
      <c r="N25" s="9">
        <v>15029.3</v>
      </c>
    </row>
    <row r="26" spans="1:14" x14ac:dyDescent="0.25">
      <c r="B26" s="8">
        <v>1.5</v>
      </c>
      <c r="C26" s="4">
        <v>10</v>
      </c>
      <c r="D26" s="4">
        <v>15019.7</v>
      </c>
      <c r="E26" s="4">
        <v>15276.4</v>
      </c>
      <c r="F26" s="4">
        <v>14369.1</v>
      </c>
      <c r="G26" s="4"/>
      <c r="H26" s="4">
        <v>15033.5</v>
      </c>
      <c r="I26" s="4">
        <v>15284.8</v>
      </c>
      <c r="J26" s="4">
        <v>14338.1</v>
      </c>
      <c r="K26" s="4"/>
      <c r="L26" s="4">
        <v>15150.7</v>
      </c>
      <c r="M26" s="4">
        <v>15297.1</v>
      </c>
      <c r="N26" s="9">
        <v>14221.8</v>
      </c>
    </row>
    <row r="27" spans="1:14" ht="17.25" thickBot="1" x14ac:dyDescent="0.3">
      <c r="B27" s="10">
        <v>2</v>
      </c>
      <c r="C27" s="11">
        <v>10</v>
      </c>
      <c r="D27" s="11">
        <v>14112.4</v>
      </c>
      <c r="E27" s="11">
        <v>14004.3</v>
      </c>
      <c r="F27" s="11">
        <v>15038.2</v>
      </c>
      <c r="G27" s="11"/>
      <c r="H27" s="11">
        <v>14119.6</v>
      </c>
      <c r="I27" s="11">
        <v>14021.3</v>
      </c>
      <c r="J27" s="11">
        <v>14964.6</v>
      </c>
      <c r="K27" s="11"/>
      <c r="L27" s="11">
        <v>14118.5</v>
      </c>
      <c r="M27" s="11">
        <v>14041.2</v>
      </c>
      <c r="N27" s="12">
        <v>14936.3</v>
      </c>
    </row>
    <row r="29" spans="1:14" x14ac:dyDescent="0.25">
      <c r="A29" t="s">
        <v>32</v>
      </c>
      <c r="G29" t="s">
        <v>28</v>
      </c>
      <c r="K29" t="s">
        <v>33</v>
      </c>
    </row>
    <row r="30" spans="1:14" ht="17.25" thickBot="1" x14ac:dyDescent="0.3">
      <c r="A30" t="s">
        <v>36</v>
      </c>
      <c r="B30" t="s">
        <v>7</v>
      </c>
      <c r="C30" t="s">
        <v>4</v>
      </c>
      <c r="D30" t="s">
        <v>29</v>
      </c>
      <c r="E30" t="s">
        <v>30</v>
      </c>
      <c r="F30" t="s">
        <v>31</v>
      </c>
      <c r="H30" t="s">
        <v>29</v>
      </c>
      <c r="I30" t="s">
        <v>30</v>
      </c>
      <c r="J30" t="s">
        <v>31</v>
      </c>
      <c r="L30" t="s">
        <v>29</v>
      </c>
      <c r="M30" t="s">
        <v>30</v>
      </c>
      <c r="N30" t="s">
        <v>31</v>
      </c>
    </row>
    <row r="31" spans="1:14" x14ac:dyDescent="0.25">
      <c r="B31" s="5">
        <v>0.5</v>
      </c>
      <c r="C31" s="6">
        <v>3</v>
      </c>
      <c r="D31" s="13">
        <f>D4-H4</f>
        <v>-166.20000000000073</v>
      </c>
      <c r="E31" s="13">
        <f t="shared" ref="E31:F31" si="0">E4-I4</f>
        <v>-102.80000000000109</v>
      </c>
      <c r="F31" s="13">
        <f t="shared" si="0"/>
        <v>315.39999999999964</v>
      </c>
      <c r="G31" s="13"/>
      <c r="H31" s="13">
        <f>H4-H4</f>
        <v>0</v>
      </c>
      <c r="I31" s="13">
        <f t="shared" ref="I31:J31" si="1">I4-I4</f>
        <v>0</v>
      </c>
      <c r="J31" s="13">
        <f t="shared" si="1"/>
        <v>0</v>
      </c>
      <c r="K31" s="13"/>
      <c r="L31" s="13">
        <f>L4-H4</f>
        <v>361.5</v>
      </c>
      <c r="M31" s="13">
        <f t="shared" ref="M31:N31" si="2">M4-I4</f>
        <v>199.29999999999927</v>
      </c>
      <c r="N31" s="13">
        <f t="shared" si="2"/>
        <v>-675.5</v>
      </c>
    </row>
    <row r="32" spans="1:14" x14ac:dyDescent="0.25">
      <c r="B32" s="8">
        <v>1</v>
      </c>
      <c r="C32" s="4">
        <v>3</v>
      </c>
      <c r="D32" s="13">
        <f t="shared" ref="D32:D54" si="3">D5-H5</f>
        <v>-40.600000000000364</v>
      </c>
      <c r="E32" s="13">
        <f t="shared" ref="E32:E54" si="4">E5-I5</f>
        <v>-21.600000000000364</v>
      </c>
      <c r="F32" s="13">
        <f t="shared" ref="F32:F54" si="5">F5-J5</f>
        <v>82.100000000000364</v>
      </c>
      <c r="G32" s="13"/>
      <c r="H32" s="13">
        <f t="shared" ref="H32:J32" si="6">H5-H5</f>
        <v>0</v>
      </c>
      <c r="I32" s="13">
        <f t="shared" si="6"/>
        <v>0</v>
      </c>
      <c r="J32" s="13">
        <f t="shared" si="6"/>
        <v>0</v>
      </c>
      <c r="K32" s="13"/>
      <c r="L32" s="13">
        <f t="shared" ref="L32:L54" si="7">L5-H5</f>
        <v>214.69999999999891</v>
      </c>
      <c r="M32" s="13">
        <f t="shared" ref="M32:M54" si="8">M5-I5</f>
        <v>226.89999999999964</v>
      </c>
      <c r="N32" s="13">
        <f t="shared" ref="N32:N54" si="9">N5-J5</f>
        <v>-459.89999999999964</v>
      </c>
    </row>
    <row r="33" spans="2:14" x14ac:dyDescent="0.25">
      <c r="B33" s="8">
        <v>1.5</v>
      </c>
      <c r="C33" s="4">
        <v>3</v>
      </c>
      <c r="D33" s="13">
        <f t="shared" si="3"/>
        <v>1.1000000000003638</v>
      </c>
      <c r="E33" s="13">
        <f t="shared" si="4"/>
        <v>-0.1000000000003638</v>
      </c>
      <c r="F33" s="13">
        <f t="shared" si="5"/>
        <v>8.1000000000003638</v>
      </c>
      <c r="G33" s="13"/>
      <c r="H33" s="13">
        <f t="shared" ref="H33:J33" si="10">H6-H6</f>
        <v>0</v>
      </c>
      <c r="I33" s="13">
        <f t="shared" si="10"/>
        <v>0</v>
      </c>
      <c r="J33" s="13">
        <f t="shared" si="10"/>
        <v>0</v>
      </c>
      <c r="K33" s="13"/>
      <c r="L33" s="13">
        <f t="shared" si="7"/>
        <v>112.69999999999891</v>
      </c>
      <c r="M33" s="13">
        <f t="shared" si="8"/>
        <v>28.199999999998909</v>
      </c>
      <c r="N33" s="13">
        <f t="shared" si="9"/>
        <v>-231.80000000000109</v>
      </c>
    </row>
    <row r="34" spans="2:14" ht="17.25" thickBot="1" x14ac:dyDescent="0.3">
      <c r="B34" s="10">
        <v>2</v>
      </c>
      <c r="C34" s="11">
        <v>3</v>
      </c>
      <c r="D34" s="13">
        <f t="shared" si="3"/>
        <v>2.2000000000007276</v>
      </c>
      <c r="E34" s="13">
        <f t="shared" si="4"/>
        <v>-14.200000000000728</v>
      </c>
      <c r="F34" s="13">
        <f t="shared" si="5"/>
        <v>20.900000000001455</v>
      </c>
      <c r="G34" s="15"/>
      <c r="H34" s="13">
        <f t="shared" ref="H34:J34" si="11">H7-H7</f>
        <v>0</v>
      </c>
      <c r="I34" s="13">
        <f t="shared" si="11"/>
        <v>0</v>
      </c>
      <c r="J34" s="13">
        <f t="shared" si="11"/>
        <v>0</v>
      </c>
      <c r="K34" s="15"/>
      <c r="L34" s="13">
        <f t="shared" si="7"/>
        <v>45.600000000000364</v>
      </c>
      <c r="M34" s="13">
        <f t="shared" si="8"/>
        <v>-10.100000000000364</v>
      </c>
      <c r="N34" s="13">
        <f t="shared" si="9"/>
        <v>-71.599999999998545</v>
      </c>
    </row>
    <row r="35" spans="2:14" x14ac:dyDescent="0.25">
      <c r="B35" s="5">
        <v>0.5</v>
      </c>
      <c r="C35" s="6">
        <v>4</v>
      </c>
      <c r="D35" s="13">
        <f t="shared" si="3"/>
        <v>-101.09999999999854</v>
      </c>
      <c r="E35" s="13">
        <f t="shared" si="4"/>
        <v>-126.89999999999964</v>
      </c>
      <c r="F35" s="13">
        <f t="shared" si="5"/>
        <v>265.69999999999891</v>
      </c>
      <c r="G35" s="14"/>
      <c r="H35" s="13">
        <f t="shared" ref="H35:J35" si="12">H8-H8</f>
        <v>0</v>
      </c>
      <c r="I35" s="13">
        <f t="shared" si="12"/>
        <v>0</v>
      </c>
      <c r="J35" s="13">
        <f t="shared" si="12"/>
        <v>0</v>
      </c>
      <c r="K35" s="14"/>
      <c r="L35" s="13">
        <f t="shared" si="7"/>
        <v>195.80000000000109</v>
      </c>
      <c r="M35" s="13">
        <f t="shared" si="8"/>
        <v>273.79999999999927</v>
      </c>
      <c r="N35" s="13">
        <f t="shared" si="9"/>
        <v>-541.5</v>
      </c>
    </row>
    <row r="36" spans="2:14" x14ac:dyDescent="0.25">
      <c r="B36" s="8">
        <v>1</v>
      </c>
      <c r="C36" s="4">
        <v>4</v>
      </c>
      <c r="D36" s="13">
        <f t="shared" si="3"/>
        <v>-107.60000000000036</v>
      </c>
      <c r="E36" s="13">
        <f t="shared" si="4"/>
        <v>-50.299999999999272</v>
      </c>
      <c r="F36" s="13">
        <f t="shared" si="5"/>
        <v>150.39999999999964</v>
      </c>
      <c r="G36" s="13"/>
      <c r="H36" s="13">
        <f t="shared" ref="H36:J36" si="13">H9-H9</f>
        <v>0</v>
      </c>
      <c r="I36" s="13">
        <f t="shared" si="13"/>
        <v>0</v>
      </c>
      <c r="J36" s="13">
        <f t="shared" si="13"/>
        <v>0</v>
      </c>
      <c r="K36" s="13"/>
      <c r="L36" s="13">
        <f t="shared" si="7"/>
        <v>249</v>
      </c>
      <c r="M36" s="13">
        <f t="shared" si="8"/>
        <v>204.39999999999964</v>
      </c>
      <c r="N36" s="13">
        <f t="shared" si="9"/>
        <v>-340.80000000000109</v>
      </c>
    </row>
    <row r="37" spans="2:14" x14ac:dyDescent="0.25">
      <c r="B37" s="8">
        <v>1.5</v>
      </c>
      <c r="C37" s="4">
        <v>4</v>
      </c>
      <c r="D37" s="13">
        <f t="shared" si="3"/>
        <v>-70.300000000001091</v>
      </c>
      <c r="E37" s="13">
        <f t="shared" si="4"/>
        <v>-50.800000000001091</v>
      </c>
      <c r="F37" s="13">
        <f t="shared" si="5"/>
        <v>176.69999999999891</v>
      </c>
      <c r="G37" s="13"/>
      <c r="H37" s="13">
        <f t="shared" ref="H37:J37" si="14">H10-H10</f>
        <v>0</v>
      </c>
      <c r="I37" s="13">
        <f t="shared" si="14"/>
        <v>0</v>
      </c>
      <c r="J37" s="13">
        <f t="shared" si="14"/>
        <v>0</v>
      </c>
      <c r="K37" s="13"/>
      <c r="L37" s="13">
        <f t="shared" si="7"/>
        <v>121.19999999999891</v>
      </c>
      <c r="M37" s="13">
        <f t="shared" si="8"/>
        <v>189.89999999999964</v>
      </c>
      <c r="N37" s="13">
        <f t="shared" si="9"/>
        <v>-436.70000000000073</v>
      </c>
    </row>
    <row r="38" spans="2:14" ht="17.25" thickBot="1" x14ac:dyDescent="0.3">
      <c r="B38" s="10">
        <v>2</v>
      </c>
      <c r="C38" s="11">
        <v>4</v>
      </c>
      <c r="D38" s="13">
        <f t="shared" si="3"/>
        <v>-18.399999999999636</v>
      </c>
      <c r="E38" s="13">
        <f t="shared" si="4"/>
        <v>-34.700000000000728</v>
      </c>
      <c r="F38" s="13">
        <f t="shared" si="5"/>
        <v>43.300000000001091</v>
      </c>
      <c r="G38" s="15"/>
      <c r="H38" s="13">
        <f t="shared" ref="H38:J38" si="15">H11-H11</f>
        <v>0</v>
      </c>
      <c r="I38" s="13">
        <f t="shared" si="15"/>
        <v>0</v>
      </c>
      <c r="J38" s="13">
        <f t="shared" si="15"/>
        <v>0</v>
      </c>
      <c r="K38" s="15"/>
      <c r="L38" s="13">
        <f t="shared" si="7"/>
        <v>84.5</v>
      </c>
      <c r="M38" s="13">
        <f t="shared" si="8"/>
        <v>123.09999999999854</v>
      </c>
      <c r="N38" s="13">
        <f t="shared" si="9"/>
        <v>-247.39999999999964</v>
      </c>
    </row>
    <row r="39" spans="2:14" x14ac:dyDescent="0.25">
      <c r="B39" s="5">
        <v>0.5</v>
      </c>
      <c r="C39" s="6">
        <v>5</v>
      </c>
      <c r="D39" s="13">
        <f t="shared" si="3"/>
        <v>-53.5</v>
      </c>
      <c r="E39" s="13">
        <f t="shared" si="4"/>
        <v>-65.099999999998545</v>
      </c>
      <c r="F39" s="13">
        <f t="shared" si="5"/>
        <v>138.39999999999964</v>
      </c>
      <c r="G39" s="14"/>
      <c r="H39" s="13">
        <f t="shared" ref="H39:J39" si="16">H12-H12</f>
        <v>0</v>
      </c>
      <c r="I39" s="13">
        <f t="shared" si="16"/>
        <v>0</v>
      </c>
      <c r="J39" s="13">
        <f t="shared" si="16"/>
        <v>0</v>
      </c>
      <c r="K39" s="14"/>
      <c r="L39" s="13">
        <f t="shared" si="7"/>
        <v>203.60000000000036</v>
      </c>
      <c r="M39" s="13">
        <f t="shared" si="8"/>
        <v>131.90000000000146</v>
      </c>
      <c r="N39" s="13">
        <f t="shared" si="9"/>
        <v>-391.39999999999964</v>
      </c>
    </row>
    <row r="40" spans="2:14" x14ac:dyDescent="0.25">
      <c r="B40" s="8">
        <v>1</v>
      </c>
      <c r="C40" s="4">
        <v>5</v>
      </c>
      <c r="D40" s="13">
        <f t="shared" si="3"/>
        <v>-154</v>
      </c>
      <c r="E40" s="13">
        <f t="shared" si="4"/>
        <v>26.700000000000728</v>
      </c>
      <c r="F40" s="13">
        <f t="shared" si="5"/>
        <v>103</v>
      </c>
      <c r="G40" s="13"/>
      <c r="H40" s="13">
        <f>H13-H13</f>
        <v>0</v>
      </c>
      <c r="I40" s="13">
        <f t="shared" ref="I40:J40" si="17">I13-I13</f>
        <v>0</v>
      </c>
      <c r="J40" s="13">
        <f t="shared" si="17"/>
        <v>0</v>
      </c>
      <c r="K40" s="13"/>
      <c r="L40" s="13">
        <f t="shared" si="7"/>
        <v>266.80000000000109</v>
      </c>
      <c r="M40" s="13">
        <f t="shared" si="8"/>
        <v>112.30000000000109</v>
      </c>
      <c r="N40" s="13">
        <f t="shared" si="9"/>
        <v>-348.5</v>
      </c>
    </row>
    <row r="41" spans="2:14" x14ac:dyDescent="0.25">
      <c r="B41" s="8">
        <v>1.5</v>
      </c>
      <c r="C41" s="4">
        <v>5</v>
      </c>
      <c r="D41" s="13">
        <f t="shared" si="3"/>
        <v>-50.100000000000364</v>
      </c>
      <c r="E41" s="13">
        <f t="shared" si="4"/>
        <v>-58.299999999999272</v>
      </c>
      <c r="F41" s="13">
        <f t="shared" si="5"/>
        <v>155.39999999999964</v>
      </c>
      <c r="G41" s="13"/>
      <c r="H41" s="13">
        <f t="shared" ref="H41:J41" si="18">H14-H14</f>
        <v>0</v>
      </c>
      <c r="I41" s="13">
        <f t="shared" si="18"/>
        <v>0</v>
      </c>
      <c r="J41" s="13">
        <f t="shared" si="18"/>
        <v>0</v>
      </c>
      <c r="K41" s="13"/>
      <c r="L41" s="13">
        <f t="shared" si="7"/>
        <v>114.60000000000036</v>
      </c>
      <c r="M41" s="13">
        <f t="shared" si="8"/>
        <v>128.5</v>
      </c>
      <c r="N41" s="13">
        <f t="shared" si="9"/>
        <v>-429.39999999999964</v>
      </c>
    </row>
    <row r="42" spans="2:14" ht="17.25" thickBot="1" x14ac:dyDescent="0.3">
      <c r="B42" s="10">
        <v>2</v>
      </c>
      <c r="C42" s="11">
        <v>5</v>
      </c>
      <c r="D42" s="13">
        <f t="shared" si="3"/>
        <v>17.300000000001091</v>
      </c>
      <c r="E42" s="13">
        <f t="shared" si="4"/>
        <v>-58.599999999998545</v>
      </c>
      <c r="F42" s="13">
        <f t="shared" si="5"/>
        <v>30.100000000000364</v>
      </c>
      <c r="G42" s="15"/>
      <c r="H42" s="13">
        <f t="shared" ref="H42:J42" si="19">H15-H15</f>
        <v>0</v>
      </c>
      <c r="I42" s="13">
        <f t="shared" si="19"/>
        <v>0</v>
      </c>
      <c r="J42" s="13">
        <f t="shared" si="19"/>
        <v>0</v>
      </c>
      <c r="K42" s="15"/>
      <c r="L42" s="13">
        <f t="shared" si="7"/>
        <v>80.900000000001455</v>
      </c>
      <c r="M42" s="13">
        <f t="shared" si="8"/>
        <v>44.900000000001455</v>
      </c>
      <c r="N42" s="13">
        <f t="shared" si="9"/>
        <v>-205.89999999999964</v>
      </c>
    </row>
    <row r="43" spans="2:14" x14ac:dyDescent="0.25">
      <c r="B43" s="5">
        <v>0.5</v>
      </c>
      <c r="C43" s="6">
        <v>6</v>
      </c>
      <c r="D43" s="13">
        <f t="shared" si="3"/>
        <v>-42.899999999999636</v>
      </c>
      <c r="E43" s="13">
        <f t="shared" si="4"/>
        <v>-39</v>
      </c>
      <c r="F43" s="13">
        <f t="shared" si="5"/>
        <v>91.399999999999636</v>
      </c>
      <c r="G43" s="14"/>
      <c r="H43" s="13">
        <f t="shared" ref="H43:J43" si="20">H16-H16</f>
        <v>0</v>
      </c>
      <c r="I43" s="13">
        <f t="shared" si="20"/>
        <v>0</v>
      </c>
      <c r="J43" s="13">
        <f t="shared" si="20"/>
        <v>0</v>
      </c>
      <c r="K43" s="14"/>
      <c r="L43" s="13">
        <f t="shared" si="7"/>
        <v>184.20000000000073</v>
      </c>
      <c r="M43" s="13">
        <f t="shared" si="8"/>
        <v>148.89999999999964</v>
      </c>
      <c r="N43" s="13">
        <f t="shared" si="9"/>
        <v>-377.40000000000146</v>
      </c>
    </row>
    <row r="44" spans="2:14" x14ac:dyDescent="0.25">
      <c r="B44" s="8">
        <v>1</v>
      </c>
      <c r="C44" s="4">
        <v>6</v>
      </c>
      <c r="D44" s="13">
        <f t="shared" si="3"/>
        <v>-87.899999999999636</v>
      </c>
      <c r="E44" s="13">
        <f t="shared" si="4"/>
        <v>-41.600000000000364</v>
      </c>
      <c r="F44" s="13">
        <f t="shared" si="5"/>
        <v>133.39999999999964</v>
      </c>
      <c r="G44" s="13"/>
      <c r="H44" s="13">
        <f t="shared" ref="H44:J44" si="21">H17-H17</f>
        <v>0</v>
      </c>
      <c r="I44" s="13">
        <f t="shared" si="21"/>
        <v>0</v>
      </c>
      <c r="J44" s="13">
        <f t="shared" si="21"/>
        <v>0</v>
      </c>
      <c r="K44" s="13"/>
      <c r="L44" s="13">
        <f t="shared" si="7"/>
        <v>210.89999999999964</v>
      </c>
      <c r="M44" s="13">
        <f t="shared" si="8"/>
        <v>78.5</v>
      </c>
      <c r="N44" s="13">
        <f t="shared" si="9"/>
        <v>-274.20000000000073</v>
      </c>
    </row>
    <row r="45" spans="2:14" x14ac:dyDescent="0.25">
      <c r="B45" s="8">
        <v>1.5</v>
      </c>
      <c r="C45" s="4">
        <v>6</v>
      </c>
      <c r="D45" s="13">
        <f t="shared" si="3"/>
        <v>-44.799999999999272</v>
      </c>
      <c r="E45" s="13">
        <f t="shared" si="4"/>
        <v>-36</v>
      </c>
      <c r="F45" s="13">
        <f t="shared" si="5"/>
        <v>108</v>
      </c>
      <c r="G45" s="13"/>
      <c r="H45" s="13">
        <f t="shared" ref="H45:J45" si="22">H18-H18</f>
        <v>0</v>
      </c>
      <c r="I45" s="13">
        <f t="shared" si="22"/>
        <v>0</v>
      </c>
      <c r="J45" s="13">
        <f t="shared" si="22"/>
        <v>0</v>
      </c>
      <c r="K45" s="13"/>
      <c r="L45" s="13">
        <f t="shared" si="7"/>
        <v>198.39999999999964</v>
      </c>
      <c r="M45" s="13">
        <f t="shared" si="8"/>
        <v>53.699999999998909</v>
      </c>
      <c r="N45" s="13">
        <f t="shared" si="9"/>
        <v>-275.29999999999927</v>
      </c>
    </row>
    <row r="46" spans="2:14" ht="17.25" thickBot="1" x14ac:dyDescent="0.3">
      <c r="B46" s="10">
        <v>2</v>
      </c>
      <c r="C46" s="11">
        <v>6</v>
      </c>
      <c r="D46" s="13">
        <f t="shared" si="3"/>
        <v>-44.100000000000364</v>
      </c>
      <c r="E46" s="13">
        <f t="shared" si="4"/>
        <v>-14.100000000000364</v>
      </c>
      <c r="F46" s="13">
        <f t="shared" si="5"/>
        <v>32.400000000001455</v>
      </c>
      <c r="G46" s="15"/>
      <c r="H46" s="13">
        <f t="shared" ref="H46:J46" si="23">H19-H19</f>
        <v>0</v>
      </c>
      <c r="I46" s="13">
        <f t="shared" si="23"/>
        <v>0</v>
      </c>
      <c r="J46" s="13">
        <f t="shared" si="23"/>
        <v>0</v>
      </c>
      <c r="K46" s="15"/>
      <c r="L46" s="13">
        <f t="shared" si="7"/>
        <v>10.300000000001091</v>
      </c>
      <c r="M46" s="13">
        <f t="shared" si="8"/>
        <v>35.599999999998545</v>
      </c>
      <c r="N46" s="13">
        <f t="shared" si="9"/>
        <v>-129.5</v>
      </c>
    </row>
    <row r="47" spans="2:14" x14ac:dyDescent="0.25">
      <c r="B47" s="5">
        <v>0.5</v>
      </c>
      <c r="C47" s="6">
        <v>8</v>
      </c>
      <c r="D47" s="13">
        <f t="shared" si="3"/>
        <v>-26</v>
      </c>
      <c r="E47" s="13">
        <f t="shared" si="4"/>
        <v>-25.100000000000364</v>
      </c>
      <c r="F47" s="13">
        <f t="shared" si="5"/>
        <v>54.399999999999636</v>
      </c>
      <c r="G47" s="14"/>
      <c r="H47" s="13">
        <f t="shared" ref="H47:J47" si="24">H20-H20</f>
        <v>0</v>
      </c>
      <c r="I47" s="13">
        <f t="shared" si="24"/>
        <v>0</v>
      </c>
      <c r="J47" s="13">
        <f t="shared" si="24"/>
        <v>0</v>
      </c>
      <c r="K47" s="14"/>
      <c r="L47" s="13">
        <f t="shared" si="7"/>
        <v>79.599999999998545</v>
      </c>
      <c r="M47" s="13">
        <f t="shared" si="8"/>
        <v>101.89999999999964</v>
      </c>
      <c r="N47" s="13">
        <f t="shared" si="9"/>
        <v>-202.20000000000073</v>
      </c>
    </row>
    <row r="48" spans="2:14" x14ac:dyDescent="0.25">
      <c r="B48" s="8">
        <v>1</v>
      </c>
      <c r="C48" s="4">
        <v>8</v>
      </c>
      <c r="D48" s="13">
        <f t="shared" si="3"/>
        <v>-43.199999999998909</v>
      </c>
      <c r="E48" s="13">
        <f t="shared" si="4"/>
        <v>-11</v>
      </c>
      <c r="F48" s="13">
        <f t="shared" si="5"/>
        <v>86</v>
      </c>
      <c r="G48" s="13"/>
      <c r="H48" s="13">
        <f t="shared" ref="H48:J48" si="25">H21-H21</f>
        <v>0</v>
      </c>
      <c r="I48" s="13">
        <f t="shared" si="25"/>
        <v>0</v>
      </c>
      <c r="J48" s="13">
        <f t="shared" si="25"/>
        <v>0</v>
      </c>
      <c r="K48" s="13"/>
      <c r="L48" s="13">
        <f t="shared" si="7"/>
        <v>223</v>
      </c>
      <c r="M48" s="13">
        <f t="shared" si="8"/>
        <v>219.19999999999891</v>
      </c>
      <c r="N48" s="13">
        <f t="shared" si="9"/>
        <v>-451.80000000000109</v>
      </c>
    </row>
    <row r="49" spans="1:14" x14ac:dyDescent="0.25">
      <c r="B49" s="8">
        <v>1.5</v>
      </c>
      <c r="C49" s="4">
        <v>8</v>
      </c>
      <c r="D49" s="13">
        <f t="shared" si="3"/>
        <v>-40.100000000000364</v>
      </c>
      <c r="E49" s="13">
        <f t="shared" si="4"/>
        <v>-19.899999999999636</v>
      </c>
      <c r="F49" s="13">
        <f t="shared" si="5"/>
        <v>175.39999999999964</v>
      </c>
      <c r="G49" s="13"/>
      <c r="H49" s="13">
        <f t="shared" ref="H49:J49" si="26">H22-H22</f>
        <v>0</v>
      </c>
      <c r="I49" s="13">
        <f t="shared" si="26"/>
        <v>0</v>
      </c>
      <c r="J49" s="13">
        <f t="shared" si="26"/>
        <v>0</v>
      </c>
      <c r="K49" s="13"/>
      <c r="L49" s="13">
        <f t="shared" si="7"/>
        <v>83.799999999999272</v>
      </c>
      <c r="M49" s="13">
        <f t="shared" si="8"/>
        <v>118.80000000000109</v>
      </c>
      <c r="N49" s="13">
        <f t="shared" si="9"/>
        <v>-439.10000000000036</v>
      </c>
    </row>
    <row r="50" spans="1:14" ht="17.25" thickBot="1" x14ac:dyDescent="0.3">
      <c r="B50" s="10">
        <v>2</v>
      </c>
      <c r="C50" s="11">
        <v>8</v>
      </c>
      <c r="D50" s="13">
        <f t="shared" si="3"/>
        <v>-6.1000000000003638</v>
      </c>
      <c r="E50" s="13">
        <f t="shared" si="4"/>
        <v>14.799999999999272</v>
      </c>
      <c r="F50" s="13">
        <f t="shared" si="5"/>
        <v>-105.79999999999927</v>
      </c>
      <c r="G50" s="15"/>
      <c r="H50" s="13">
        <f t="shared" ref="H50:J50" si="27">H23-H23</f>
        <v>0</v>
      </c>
      <c r="I50" s="13">
        <f t="shared" si="27"/>
        <v>0</v>
      </c>
      <c r="J50" s="13">
        <f t="shared" si="27"/>
        <v>0</v>
      </c>
      <c r="K50" s="15"/>
      <c r="L50" s="13">
        <f t="shared" si="7"/>
        <v>-12</v>
      </c>
      <c r="M50" s="13">
        <f t="shared" si="8"/>
        <v>6.6999999999989086</v>
      </c>
      <c r="N50" s="13">
        <f t="shared" si="9"/>
        <v>-227.20000000000073</v>
      </c>
    </row>
    <row r="51" spans="1:14" x14ac:dyDescent="0.25">
      <c r="B51" s="5">
        <v>0.5</v>
      </c>
      <c r="C51" s="6">
        <v>10</v>
      </c>
      <c r="D51" s="13">
        <f t="shared" si="3"/>
        <v>-34.199999999998909</v>
      </c>
      <c r="E51" s="13">
        <f t="shared" si="4"/>
        <v>-28.600000000000364</v>
      </c>
      <c r="F51" s="13">
        <f t="shared" si="5"/>
        <v>71.5</v>
      </c>
      <c r="G51" s="14"/>
      <c r="H51" s="13">
        <f t="shared" ref="H51:J51" si="28">H24-H24</f>
        <v>0</v>
      </c>
      <c r="I51" s="13">
        <f t="shared" si="28"/>
        <v>0</v>
      </c>
      <c r="J51" s="13">
        <f t="shared" si="28"/>
        <v>0</v>
      </c>
      <c r="K51" s="14"/>
      <c r="L51" s="13">
        <f t="shared" si="7"/>
        <v>109</v>
      </c>
      <c r="M51" s="13">
        <f t="shared" si="8"/>
        <v>73.100000000000364</v>
      </c>
      <c r="N51" s="13">
        <f t="shared" si="9"/>
        <v>-217.60000000000036</v>
      </c>
    </row>
    <row r="52" spans="1:14" x14ac:dyDescent="0.25">
      <c r="B52" s="8">
        <v>1</v>
      </c>
      <c r="C52" s="4">
        <v>10</v>
      </c>
      <c r="D52" s="13">
        <f t="shared" si="3"/>
        <v>-99.700000000000728</v>
      </c>
      <c r="E52" s="13">
        <f t="shared" si="4"/>
        <v>4.2999999999992724</v>
      </c>
      <c r="F52" s="13">
        <f t="shared" si="5"/>
        <v>81.399999999999636</v>
      </c>
      <c r="G52" s="13"/>
      <c r="H52" s="13">
        <f t="shared" ref="H52:J52" si="29">H25-H25</f>
        <v>0</v>
      </c>
      <c r="I52" s="13">
        <f t="shared" si="29"/>
        <v>0</v>
      </c>
      <c r="J52" s="13">
        <f t="shared" si="29"/>
        <v>0</v>
      </c>
      <c r="K52" s="13"/>
      <c r="L52" s="13">
        <f t="shared" si="7"/>
        <v>139.60000000000036</v>
      </c>
      <c r="M52" s="13">
        <f t="shared" si="8"/>
        <v>146.29999999999927</v>
      </c>
      <c r="N52" s="13">
        <f t="shared" si="9"/>
        <v>-298.30000000000109</v>
      </c>
    </row>
    <row r="53" spans="1:14" x14ac:dyDescent="0.25">
      <c r="B53" s="8">
        <v>1.5</v>
      </c>
      <c r="C53" s="4">
        <v>10</v>
      </c>
      <c r="D53" s="13">
        <f t="shared" si="3"/>
        <v>-13.799999999999272</v>
      </c>
      <c r="E53" s="13">
        <f t="shared" si="4"/>
        <v>-8.3999999999996362</v>
      </c>
      <c r="F53" s="13">
        <f t="shared" si="5"/>
        <v>31</v>
      </c>
      <c r="G53" s="13"/>
      <c r="H53" s="13">
        <f t="shared" ref="H53:J53" si="30">H26-H26</f>
        <v>0</v>
      </c>
      <c r="I53" s="13">
        <f t="shared" si="30"/>
        <v>0</v>
      </c>
      <c r="J53" s="13">
        <f t="shared" si="30"/>
        <v>0</v>
      </c>
      <c r="K53" s="13"/>
      <c r="L53" s="13">
        <f t="shared" si="7"/>
        <v>117.20000000000073</v>
      </c>
      <c r="M53" s="13">
        <f t="shared" si="8"/>
        <v>12.300000000001091</v>
      </c>
      <c r="N53" s="13">
        <f t="shared" si="9"/>
        <v>-116.30000000000109</v>
      </c>
    </row>
    <row r="54" spans="1:14" ht="17.25" thickBot="1" x14ac:dyDescent="0.3">
      <c r="B54" s="10">
        <v>2</v>
      </c>
      <c r="C54" s="11">
        <v>10</v>
      </c>
      <c r="D54" s="13">
        <f t="shared" si="3"/>
        <v>-7.2000000000007276</v>
      </c>
      <c r="E54" s="13">
        <f t="shared" si="4"/>
        <v>-17</v>
      </c>
      <c r="F54" s="13">
        <f t="shared" si="5"/>
        <v>73.600000000000364</v>
      </c>
      <c r="G54" s="15"/>
      <c r="H54" s="13">
        <f t="shared" ref="H54:J54" si="31">H27-H27</f>
        <v>0</v>
      </c>
      <c r="I54" s="13">
        <f t="shared" si="31"/>
        <v>0</v>
      </c>
      <c r="J54" s="13">
        <f t="shared" si="31"/>
        <v>0</v>
      </c>
      <c r="K54" s="15"/>
      <c r="L54" s="13">
        <f t="shared" si="7"/>
        <v>-1.1000000000003638</v>
      </c>
      <c r="M54" s="13">
        <f t="shared" si="8"/>
        <v>19.900000000001455</v>
      </c>
      <c r="N54" s="13">
        <f t="shared" si="9"/>
        <v>-28.300000000001091</v>
      </c>
    </row>
    <row r="58" spans="1:14" x14ac:dyDescent="0.25">
      <c r="A58" t="s">
        <v>32</v>
      </c>
      <c r="G58" t="s">
        <v>28</v>
      </c>
      <c r="K58" t="s">
        <v>33</v>
      </c>
    </row>
    <row r="59" spans="1:14" x14ac:dyDescent="0.25">
      <c r="A59" t="s">
        <v>3</v>
      </c>
      <c r="B59" t="s">
        <v>7</v>
      </c>
      <c r="C59" t="s">
        <v>4</v>
      </c>
      <c r="D59" t="s">
        <v>29</v>
      </c>
      <c r="E59" t="s">
        <v>30</v>
      </c>
      <c r="F59" t="s">
        <v>31</v>
      </c>
      <c r="H59" t="s">
        <v>29</v>
      </c>
      <c r="I59" t="s">
        <v>30</v>
      </c>
      <c r="J59" t="s">
        <v>31</v>
      </c>
      <c r="L59" t="s">
        <v>29</v>
      </c>
      <c r="M59" t="s">
        <v>30</v>
      </c>
      <c r="N59" t="s">
        <v>31</v>
      </c>
    </row>
    <row r="60" spans="1:14" x14ac:dyDescent="0.25">
      <c r="B60" t="s">
        <v>41</v>
      </c>
      <c r="C60">
        <v>5</v>
      </c>
      <c r="D60">
        <v>11237.3</v>
      </c>
      <c r="E60">
        <v>11218</v>
      </c>
      <c r="F60">
        <v>12242</v>
      </c>
      <c r="H60">
        <v>11308.4</v>
      </c>
      <c r="I60">
        <v>11334.9</v>
      </c>
      <c r="J60">
        <v>12024.3</v>
      </c>
      <c r="L60">
        <v>11493.8</v>
      </c>
      <c r="M60">
        <v>11490.5</v>
      </c>
      <c r="N60">
        <v>11613.3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Q25" sqref="Q25"/>
    </sheetView>
  </sheetViews>
  <sheetFormatPr defaultRowHeight="16.5" x14ac:dyDescent="0.25"/>
  <cols>
    <col min="1" max="1" width="14.75" customWidth="1"/>
  </cols>
  <sheetData>
    <row r="2" spans="1:7" x14ac:dyDescent="0.25">
      <c r="A2" t="s">
        <v>26</v>
      </c>
      <c r="B2" t="s">
        <v>7</v>
      </c>
      <c r="C2" t="s">
        <v>4</v>
      </c>
      <c r="D2" t="s">
        <v>20</v>
      </c>
      <c r="E2" t="s">
        <v>21</v>
      </c>
      <c r="F2" t="s">
        <v>23</v>
      </c>
      <c r="G2" t="s">
        <v>8</v>
      </c>
    </row>
    <row r="3" spans="1:7" x14ac:dyDescent="0.25">
      <c r="B3">
        <v>0.5</v>
      </c>
      <c r="C3">
        <v>3</v>
      </c>
    </row>
    <row r="4" spans="1:7" x14ac:dyDescent="0.25">
      <c r="B4">
        <v>1</v>
      </c>
      <c r="C4">
        <v>3</v>
      </c>
      <c r="D4">
        <v>0.45042625278879311</v>
      </c>
      <c r="E4">
        <v>0.33950320982713439</v>
      </c>
      <c r="F4">
        <v>0.2811599185247759</v>
      </c>
      <c r="G4">
        <v>0.4128975395345571</v>
      </c>
    </row>
    <row r="5" spans="1:7" x14ac:dyDescent="0.25">
      <c r="B5">
        <v>1.5</v>
      </c>
      <c r="C5">
        <v>3</v>
      </c>
    </row>
    <row r="6" spans="1:7" x14ac:dyDescent="0.25">
      <c r="B6">
        <v>2</v>
      </c>
      <c r="C6">
        <v>3</v>
      </c>
    </row>
    <row r="9" spans="1:7" x14ac:dyDescent="0.25">
      <c r="A9" t="s">
        <v>27</v>
      </c>
      <c r="B9" t="s">
        <v>7</v>
      </c>
      <c r="C9" t="s">
        <v>4</v>
      </c>
      <c r="D9" t="s">
        <v>20</v>
      </c>
      <c r="E9" t="s">
        <v>21</v>
      </c>
      <c r="F9" t="s">
        <v>23</v>
      </c>
      <c r="G9" t="s">
        <v>8</v>
      </c>
    </row>
    <row r="10" spans="1:7" x14ac:dyDescent="0.25">
      <c r="B10">
        <v>0.5</v>
      </c>
      <c r="C10">
        <v>3</v>
      </c>
    </row>
    <row r="11" spans="1:7" x14ac:dyDescent="0.25">
      <c r="B11">
        <v>1</v>
      </c>
      <c r="C11">
        <v>3</v>
      </c>
      <c r="D11">
        <f>D4/D4</f>
        <v>1</v>
      </c>
      <c r="E11">
        <f>E4/D4</f>
        <v>0.75373761570316145</v>
      </c>
      <c r="F11">
        <f>F4/D4</f>
        <v>0.62420855086484717</v>
      </c>
      <c r="G11">
        <f>G4/D4</f>
        <v>0.91668178082010376</v>
      </c>
    </row>
    <row r="12" spans="1:7" x14ac:dyDescent="0.25">
      <c r="B12">
        <v>1.5</v>
      </c>
      <c r="C12">
        <v>3</v>
      </c>
    </row>
    <row r="13" spans="1:7" x14ac:dyDescent="0.25">
      <c r="B13">
        <v>2</v>
      </c>
      <c r="C13">
        <v>3</v>
      </c>
    </row>
    <row r="15" spans="1:7" x14ac:dyDescent="0.25">
      <c r="A15" t="s">
        <v>37</v>
      </c>
      <c r="B15" t="s">
        <v>7</v>
      </c>
      <c r="C15" t="s">
        <v>4</v>
      </c>
      <c r="D15" t="s">
        <v>20</v>
      </c>
      <c r="E15" t="s">
        <v>21</v>
      </c>
      <c r="F15" t="s">
        <v>23</v>
      </c>
      <c r="G15" t="s">
        <v>8</v>
      </c>
    </row>
    <row r="16" spans="1:7" x14ac:dyDescent="0.25">
      <c r="B16">
        <v>0.5</v>
      </c>
      <c r="C16">
        <v>3</v>
      </c>
    </row>
    <row r="17" spans="2:7" x14ac:dyDescent="0.25">
      <c r="B17">
        <v>1</v>
      </c>
      <c r="C17">
        <v>3</v>
      </c>
      <c r="D17">
        <v>1</v>
      </c>
      <c r="E17">
        <f>(1+0.9727)/2</f>
        <v>0.98635000000000006</v>
      </c>
      <c r="F17">
        <f>(0.7769+0.9318)/2</f>
        <v>0.85434999999999994</v>
      </c>
      <c r="G17">
        <f>(0.989+0.729)/2</f>
        <v>0.85899999999999999</v>
      </c>
    </row>
    <row r="18" spans="2:7" x14ac:dyDescent="0.25">
      <c r="B18">
        <v>1.5</v>
      </c>
      <c r="C18">
        <v>3</v>
      </c>
    </row>
    <row r="19" spans="2:7" x14ac:dyDescent="0.25">
      <c r="B19">
        <v>2</v>
      </c>
      <c r="C19">
        <v>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5"/>
  <sheetViews>
    <sheetView topLeftCell="H4" workbookViewId="0">
      <selection activeCell="AD60" sqref="AD60"/>
    </sheetView>
  </sheetViews>
  <sheetFormatPr defaultRowHeight="16.5" x14ac:dyDescent="0.25"/>
  <cols>
    <col min="14" max="14" width="9.5" bestFit="1" customWidth="1"/>
  </cols>
  <sheetData>
    <row r="2" spans="1:23" x14ac:dyDescent="0.25">
      <c r="A2" t="s">
        <v>3</v>
      </c>
      <c r="B2" t="s">
        <v>7</v>
      </c>
      <c r="C2" t="s">
        <v>4</v>
      </c>
      <c r="D2" t="s">
        <v>1</v>
      </c>
      <c r="E2" t="s">
        <v>2</v>
      </c>
      <c r="F2" t="s">
        <v>0</v>
      </c>
      <c r="G2" t="s">
        <v>8</v>
      </c>
      <c r="I2" t="s">
        <v>9</v>
      </c>
      <c r="J2" t="s">
        <v>7</v>
      </c>
      <c r="K2" t="s">
        <v>4</v>
      </c>
      <c r="L2" t="s">
        <v>1</v>
      </c>
      <c r="M2" t="s">
        <v>2</v>
      </c>
      <c r="N2" t="s">
        <v>0</v>
      </c>
      <c r="O2" t="s">
        <v>8</v>
      </c>
      <c r="Q2" t="s">
        <v>6</v>
      </c>
      <c r="R2" t="s">
        <v>7</v>
      </c>
      <c r="S2" t="s">
        <v>4</v>
      </c>
      <c r="T2" t="s">
        <v>1</v>
      </c>
      <c r="U2" t="s">
        <v>2</v>
      </c>
      <c r="V2" t="s">
        <v>0</v>
      </c>
      <c r="W2" t="s">
        <v>8</v>
      </c>
    </row>
    <row r="3" spans="1:23" x14ac:dyDescent="0.25">
      <c r="B3">
        <v>0.5</v>
      </c>
      <c r="C3">
        <v>3</v>
      </c>
      <c r="D3">
        <f>'GWm05'!D4</f>
        <v>12329.2</v>
      </c>
      <c r="E3">
        <f>'GWm05'!E4</f>
        <v>10687.9</v>
      </c>
      <c r="F3">
        <f>'GWm05'!F4</f>
        <v>9626.6299999999992</v>
      </c>
      <c r="G3">
        <f>'GWm05'!G4</f>
        <v>11886.8</v>
      </c>
      <c r="J3">
        <v>0.5</v>
      </c>
      <c r="K3">
        <v>3</v>
      </c>
      <c r="L3">
        <v>0</v>
      </c>
      <c r="M3">
        <v>72330</v>
      </c>
      <c r="N3">
        <v>307920</v>
      </c>
      <c r="O3">
        <v>23956</v>
      </c>
      <c r="P3">
        <f>M3/O3</f>
        <v>3.0192853564868924</v>
      </c>
      <c r="R3">
        <v>0.5</v>
      </c>
      <c r="S3">
        <v>3</v>
      </c>
      <c r="T3">
        <f>D3/D17</f>
        <v>0.70017264095225118</v>
      </c>
      <c r="U3">
        <f>E3/D17</f>
        <v>0.60696356367270909</v>
      </c>
      <c r="V3">
        <f>F3/D17</f>
        <v>0.54669426650311204</v>
      </c>
      <c r="W3">
        <f>G3/D17</f>
        <v>0.67504883921675529</v>
      </c>
    </row>
    <row r="4" spans="1:23" x14ac:dyDescent="0.25">
      <c r="B4">
        <v>1</v>
      </c>
      <c r="C4">
        <v>3</v>
      </c>
      <c r="D4">
        <f>'GWm05'!D5</f>
        <v>17531.3</v>
      </c>
      <c r="E4">
        <f>'GWm05'!E5</f>
        <v>10978.1</v>
      </c>
      <c r="F4">
        <f>'GWm05'!F5</f>
        <v>9632.8700000000008</v>
      </c>
      <c r="G4">
        <f>'GWm05'!G5</f>
        <v>13760.4</v>
      </c>
      <c r="J4">
        <v>1</v>
      </c>
      <c r="K4">
        <v>3</v>
      </c>
      <c r="L4">
        <v>0</v>
      </c>
      <c r="M4">
        <v>388276</v>
      </c>
      <c r="N4">
        <v>596487</v>
      </c>
      <c r="O4">
        <v>203246</v>
      </c>
      <c r="P4">
        <f t="shared" ref="P4:P26" si="0">M4/O4</f>
        <v>1.9103746199187193</v>
      </c>
      <c r="R4">
        <v>1</v>
      </c>
      <c r="S4">
        <v>3</v>
      </c>
      <c r="T4">
        <f>D4/D17</f>
        <v>0.99559879151333419</v>
      </c>
      <c r="U4">
        <f>E4/D17</f>
        <v>0.62344395983826273</v>
      </c>
      <c r="V4">
        <f>F4/D17</f>
        <v>0.54704863477352239</v>
      </c>
      <c r="W4">
        <f>G4/D17</f>
        <v>0.78145018399890964</v>
      </c>
    </row>
    <row r="5" spans="1:23" x14ac:dyDescent="0.25">
      <c r="B5">
        <v>1.5</v>
      </c>
      <c r="C5">
        <v>3</v>
      </c>
      <c r="D5">
        <f>'GWm05'!D6</f>
        <v>17608.8</v>
      </c>
      <c r="E5">
        <f>'GWm05'!E6</f>
        <v>10337.6</v>
      </c>
      <c r="F5">
        <f>'GWm05'!F6</f>
        <v>9543</v>
      </c>
      <c r="G5">
        <f>'GWm05'!G6</f>
        <v>12955.2</v>
      </c>
      <c r="J5">
        <v>1.5</v>
      </c>
      <c r="K5">
        <v>3</v>
      </c>
      <c r="L5">
        <v>0</v>
      </c>
      <c r="M5">
        <v>789967</v>
      </c>
      <c r="N5">
        <v>882975</v>
      </c>
      <c r="O5">
        <v>522339</v>
      </c>
      <c r="P5">
        <f t="shared" si="0"/>
        <v>1.5123645754959902</v>
      </c>
      <c r="R5">
        <v>1.5</v>
      </c>
      <c r="S5">
        <v>3</v>
      </c>
      <c r="T5">
        <f>D5/D17</f>
        <v>1</v>
      </c>
      <c r="U5">
        <f>E5/D17</f>
        <v>0.58707010131297988</v>
      </c>
      <c r="V5">
        <f>F5/D17</f>
        <v>0.54194493662259779</v>
      </c>
      <c r="W5">
        <f>G5/D17</f>
        <v>0.73572304756712559</v>
      </c>
    </row>
    <row r="6" spans="1:23" x14ac:dyDescent="0.25">
      <c r="B6">
        <v>2</v>
      </c>
      <c r="C6">
        <v>3</v>
      </c>
      <c r="D6">
        <f>'GWm05'!D7</f>
        <v>17608.8</v>
      </c>
      <c r="E6">
        <f>'GWm05'!E7</f>
        <v>10133.5</v>
      </c>
      <c r="F6">
        <f>'GWm05'!F7</f>
        <v>9497.83</v>
      </c>
      <c r="G6">
        <f>'GWm05'!G7</f>
        <v>11965.5</v>
      </c>
      <c r="J6">
        <v>2</v>
      </c>
      <c r="K6">
        <v>3</v>
      </c>
      <c r="L6">
        <v>0</v>
      </c>
      <c r="M6">
        <v>1071763</v>
      </c>
      <c r="N6">
        <v>1165919</v>
      </c>
      <c r="O6">
        <v>898420</v>
      </c>
      <c r="P6">
        <f t="shared" si="0"/>
        <v>1.192942053827831</v>
      </c>
      <c r="R6">
        <v>2</v>
      </c>
      <c r="S6">
        <v>3</v>
      </c>
      <c r="T6">
        <f>D6/D17</f>
        <v>1</v>
      </c>
      <c r="U6">
        <f>E6/D17</f>
        <v>0.57547930580164464</v>
      </c>
      <c r="V6">
        <f>F6/D17</f>
        <v>0.53937974194720828</v>
      </c>
      <c r="W6">
        <f>G6/D17</f>
        <v>0.67951819544773073</v>
      </c>
    </row>
    <row r="7" spans="1:23" x14ac:dyDescent="0.25">
      <c r="B7">
        <v>0.5</v>
      </c>
      <c r="C7">
        <v>4</v>
      </c>
      <c r="D7">
        <f>'GWm05'!D8</f>
        <v>12314.9</v>
      </c>
      <c r="E7">
        <f>'GWm05'!E8</f>
        <v>11176.2</v>
      </c>
      <c r="F7">
        <f>'GWm05'!F8</f>
        <v>10048.4</v>
      </c>
      <c r="G7">
        <f>'GWm05'!G8</f>
        <v>12029.3</v>
      </c>
      <c r="J7">
        <v>0.5</v>
      </c>
      <c r="K7">
        <v>4</v>
      </c>
      <c r="L7">
        <v>0</v>
      </c>
      <c r="M7">
        <v>34352</v>
      </c>
      <c r="N7">
        <v>302315</v>
      </c>
      <c r="O7">
        <v>11794</v>
      </c>
      <c r="P7">
        <f t="shared" si="0"/>
        <v>2.9126674580295067</v>
      </c>
      <c r="R7">
        <v>0.5</v>
      </c>
      <c r="S7">
        <v>4</v>
      </c>
      <c r="T7">
        <f>D7/D17</f>
        <v>0.69936054699922767</v>
      </c>
      <c r="U7">
        <f>E7/D17</f>
        <v>0.6346940166280497</v>
      </c>
      <c r="V7">
        <f>F7/D17</f>
        <v>0.57064649493435105</v>
      </c>
      <c r="W7">
        <f>G7/D17</f>
        <v>0.68314138385352774</v>
      </c>
    </row>
    <row r="8" spans="1:23" x14ac:dyDescent="0.25">
      <c r="B8">
        <v>1</v>
      </c>
      <c r="C8">
        <v>4</v>
      </c>
      <c r="D8">
        <f>'GWm05'!D9</f>
        <v>17512</v>
      </c>
      <c r="E8">
        <f>'GWm05'!E9</f>
        <v>11901.6</v>
      </c>
      <c r="F8">
        <f>'GWm05'!F9</f>
        <v>10013.299999999999</v>
      </c>
      <c r="G8">
        <f>'GWm05'!G9</f>
        <v>14550</v>
      </c>
      <c r="J8">
        <v>1</v>
      </c>
      <c r="K8">
        <v>4</v>
      </c>
      <c r="L8">
        <v>0</v>
      </c>
      <c r="M8">
        <v>309340</v>
      </c>
      <c r="N8">
        <v>586661</v>
      </c>
      <c r="O8">
        <v>132976</v>
      </c>
      <c r="P8">
        <f t="shared" si="0"/>
        <v>2.3262844423053783</v>
      </c>
      <c r="R8">
        <v>1</v>
      </c>
      <c r="S8">
        <v>4</v>
      </c>
      <c r="T8">
        <f>D8/D17</f>
        <v>0.99450274862568722</v>
      </c>
      <c r="U8">
        <f>E8/D17</f>
        <v>0.6758893280632412</v>
      </c>
      <c r="V8">
        <f>F8/D17</f>
        <v>0.56865317341329336</v>
      </c>
      <c r="W8">
        <f>G8/D17</f>
        <v>0.82629139975466814</v>
      </c>
    </row>
    <row r="9" spans="1:23" x14ac:dyDescent="0.25">
      <c r="B9">
        <v>1.5</v>
      </c>
      <c r="C9">
        <v>4</v>
      </c>
      <c r="D9">
        <f>'GWm05'!D10</f>
        <v>17608.8</v>
      </c>
      <c r="E9">
        <f>'GWm05'!E10</f>
        <v>11337.7</v>
      </c>
      <c r="F9">
        <f>'GWm05'!F10</f>
        <v>10092.6</v>
      </c>
      <c r="G9">
        <f>'GWm05'!G10</f>
        <v>15066.7</v>
      </c>
      <c r="J9">
        <v>1.5</v>
      </c>
      <c r="K9">
        <v>4</v>
      </c>
      <c r="L9">
        <v>0</v>
      </c>
      <c r="M9">
        <v>701897</v>
      </c>
      <c r="N9">
        <v>860652</v>
      </c>
      <c r="O9">
        <v>312652</v>
      </c>
      <c r="P9">
        <f t="shared" si="0"/>
        <v>2.244978442485575</v>
      </c>
      <c r="R9">
        <v>1.5</v>
      </c>
      <c r="S9">
        <v>4</v>
      </c>
      <c r="T9">
        <f>D9/D17</f>
        <v>1</v>
      </c>
      <c r="U9">
        <f>E9/D17</f>
        <v>0.64386556721639188</v>
      </c>
      <c r="V9">
        <f>F9/D17</f>
        <v>0.57315660351642361</v>
      </c>
      <c r="W9">
        <f>G9/D17</f>
        <v>0.85563468265867071</v>
      </c>
    </row>
    <row r="10" spans="1:23" x14ac:dyDescent="0.25">
      <c r="B10">
        <v>2</v>
      </c>
      <c r="C10">
        <v>4</v>
      </c>
      <c r="D10">
        <f>'GWm05'!D11</f>
        <v>17608.8</v>
      </c>
      <c r="E10">
        <f>'GWm05'!E11</f>
        <v>10907.6</v>
      </c>
      <c r="F10">
        <f>'GWm05'!F11</f>
        <v>10010.700000000001</v>
      </c>
      <c r="G10">
        <f>'GWm05'!G11</f>
        <v>13717.8</v>
      </c>
      <c r="J10">
        <v>2</v>
      </c>
      <c r="K10">
        <v>4</v>
      </c>
      <c r="L10">
        <v>0</v>
      </c>
      <c r="M10">
        <v>1011628</v>
      </c>
      <c r="N10">
        <v>1122138</v>
      </c>
      <c r="O10">
        <v>690607</v>
      </c>
      <c r="P10">
        <f t="shared" si="0"/>
        <v>1.4648389025885924</v>
      </c>
      <c r="R10">
        <v>2</v>
      </c>
      <c r="S10">
        <v>4</v>
      </c>
      <c r="T10">
        <f>D10/D18</f>
        <v>1</v>
      </c>
      <c r="U10">
        <f>E10/D17</f>
        <v>0.61944027986007</v>
      </c>
      <c r="V10">
        <f>F10/D17</f>
        <v>0.56850551996728915</v>
      </c>
      <c r="W10">
        <f>G10/D17</f>
        <v>0.77903093907591658</v>
      </c>
    </row>
    <row r="11" spans="1:23" x14ac:dyDescent="0.25">
      <c r="B11">
        <v>0.5</v>
      </c>
      <c r="C11">
        <v>5</v>
      </c>
      <c r="D11">
        <f>'GWm05'!D12</f>
        <v>12288.5</v>
      </c>
      <c r="E11">
        <f>'GWm05'!E12</f>
        <v>11564.7</v>
      </c>
      <c r="F11">
        <f>'GWm05'!F12</f>
        <v>10363</v>
      </c>
      <c r="G11">
        <f>'GWm05'!G12</f>
        <v>12171.4</v>
      </c>
      <c r="J11">
        <v>0.5</v>
      </c>
      <c r="K11">
        <v>5</v>
      </c>
      <c r="L11">
        <v>0</v>
      </c>
      <c r="M11">
        <v>5832</v>
      </c>
      <c r="N11">
        <v>287389</v>
      </c>
      <c r="O11">
        <v>0</v>
      </c>
      <c r="P11" t="e">
        <f t="shared" si="0"/>
        <v>#DIV/0!</v>
      </c>
      <c r="R11">
        <v>0.5</v>
      </c>
      <c r="S11">
        <v>5</v>
      </c>
      <c r="T11">
        <f>D11/D17</f>
        <v>0.6978612966244151</v>
      </c>
      <c r="U11">
        <f>E11/D17</f>
        <v>0.65675684884830321</v>
      </c>
      <c r="V11">
        <f>F11/D17</f>
        <v>0.58851256190086776</v>
      </c>
      <c r="W11">
        <f>G11/D17</f>
        <v>0.69121121257553042</v>
      </c>
    </row>
    <row r="12" spans="1:23" x14ac:dyDescent="0.25">
      <c r="B12">
        <v>1</v>
      </c>
      <c r="C12">
        <v>5</v>
      </c>
      <c r="D12">
        <f>'GWm05'!D13</f>
        <v>17496.400000000001</v>
      </c>
      <c r="E12">
        <f>'GWm05'!E13</f>
        <v>12729.9</v>
      </c>
      <c r="F12">
        <f>'GWm05'!F13</f>
        <v>10345.5</v>
      </c>
      <c r="G12">
        <f>'GWm05'!G13</f>
        <v>15225.7</v>
      </c>
      <c r="J12">
        <v>1</v>
      </c>
      <c r="K12">
        <v>5</v>
      </c>
      <c r="L12">
        <v>0</v>
      </c>
      <c r="M12">
        <v>232042</v>
      </c>
      <c r="N12">
        <v>555547</v>
      </c>
      <c r="O12">
        <v>71925</v>
      </c>
      <c r="P12">
        <f t="shared" si="0"/>
        <v>3.2261661452902328</v>
      </c>
      <c r="R12">
        <v>1</v>
      </c>
      <c r="S12">
        <v>5</v>
      </c>
      <c r="T12">
        <f>D12/D17</f>
        <v>0.99361682794966166</v>
      </c>
      <c r="U12">
        <f>E12/D17</f>
        <v>0.72292830857298629</v>
      </c>
      <c r="V12">
        <f>F12/D17</f>
        <v>0.58751874062968523</v>
      </c>
      <c r="W12">
        <f>G12/D17</f>
        <v>0.8646642587797011</v>
      </c>
    </row>
    <row r="13" spans="1:23" x14ac:dyDescent="0.25">
      <c r="B13">
        <v>1.5</v>
      </c>
      <c r="C13">
        <v>5</v>
      </c>
      <c r="D13">
        <f>'GWm05'!D14</f>
        <v>17608.8</v>
      </c>
      <c r="E13">
        <f>'GWm05'!E14</f>
        <v>12541.3</v>
      </c>
      <c r="F13">
        <f>'GWm05'!F14</f>
        <v>10345.700000000001</v>
      </c>
      <c r="G13">
        <f>'GWm05'!G14</f>
        <v>16041.2</v>
      </c>
      <c r="J13">
        <v>1.5</v>
      </c>
      <c r="K13">
        <v>5</v>
      </c>
      <c r="L13">
        <v>0</v>
      </c>
      <c r="M13">
        <v>564283</v>
      </c>
      <c r="N13">
        <v>811322</v>
      </c>
      <c r="O13">
        <v>189152</v>
      </c>
      <c r="P13">
        <f t="shared" si="0"/>
        <v>2.983225131111487</v>
      </c>
      <c r="R13">
        <v>1.5</v>
      </c>
      <c r="S13">
        <v>5</v>
      </c>
      <c r="T13">
        <f>D13/D17</f>
        <v>1</v>
      </c>
      <c r="U13">
        <f>E13/D17</f>
        <v>0.71221775475898408</v>
      </c>
      <c r="V13">
        <f>F13/D17</f>
        <v>0.58753009858707017</v>
      </c>
      <c r="W13">
        <f>G13/D17</f>
        <v>0.91097633001680989</v>
      </c>
    </row>
    <row r="14" spans="1:23" x14ac:dyDescent="0.25">
      <c r="B14">
        <v>2</v>
      </c>
      <c r="C14">
        <v>5</v>
      </c>
      <c r="D14">
        <f>'GWm05'!D15</f>
        <v>17608.8</v>
      </c>
      <c r="E14">
        <f>'GWm05'!E15</f>
        <v>11601.6</v>
      </c>
      <c r="F14">
        <f>'GWm05'!F15</f>
        <v>10266.299999999999</v>
      </c>
      <c r="G14">
        <f>'GWm05'!G15</f>
        <v>14968.9</v>
      </c>
      <c r="J14">
        <v>2</v>
      </c>
      <c r="K14">
        <v>5</v>
      </c>
      <c r="L14">
        <v>0</v>
      </c>
      <c r="M14">
        <v>905257</v>
      </c>
      <c r="N14">
        <v>1054257</v>
      </c>
      <c r="O14">
        <v>485944</v>
      </c>
      <c r="P14">
        <f t="shared" si="0"/>
        <v>1.8628833775085194</v>
      </c>
      <c r="R14">
        <v>2</v>
      </c>
      <c r="S14">
        <v>5</v>
      </c>
      <c r="T14">
        <f>D14/D18</f>
        <v>1</v>
      </c>
      <c r="U14">
        <f>E14/D17</f>
        <v>0.65885239198582535</v>
      </c>
      <c r="V14">
        <f>F14/D17</f>
        <v>0.58302098950524739</v>
      </c>
      <c r="W14">
        <f>G14/D17</f>
        <v>0.85008064149743312</v>
      </c>
    </row>
    <row r="15" spans="1:23" x14ac:dyDescent="0.25">
      <c r="B15">
        <v>0.5</v>
      </c>
      <c r="C15">
        <v>6</v>
      </c>
      <c r="D15">
        <f>'GWm05'!D16</f>
        <v>12264.8</v>
      </c>
      <c r="E15">
        <f>'GWm05'!E16</f>
        <v>11592.9</v>
      </c>
      <c r="F15">
        <f>'GWm05'!F16</f>
        <v>10455.299999999999</v>
      </c>
      <c r="G15">
        <f>'GWm05'!G16</f>
        <v>12121.5</v>
      </c>
      <c r="J15">
        <v>0.5</v>
      </c>
      <c r="K15">
        <v>6</v>
      </c>
      <c r="L15">
        <v>0</v>
      </c>
      <c r="M15">
        <v>1030</v>
      </c>
      <c r="N15">
        <v>269317</v>
      </c>
      <c r="O15">
        <v>0</v>
      </c>
      <c r="P15" t="e">
        <f t="shared" si="0"/>
        <v>#DIV/0!</v>
      </c>
      <c r="R15">
        <v>0.5</v>
      </c>
      <c r="S15">
        <v>6</v>
      </c>
      <c r="T15">
        <f>D15/D17</f>
        <v>0.69651537867429925</v>
      </c>
      <c r="U15">
        <f>E15/D17</f>
        <v>0.65835832083958024</v>
      </c>
      <c r="V15">
        <f>F15/D17</f>
        <v>0.59375425923401937</v>
      </c>
      <c r="W15">
        <f>G15/D17</f>
        <v>0.68837740220798693</v>
      </c>
    </row>
    <row r="16" spans="1:23" x14ac:dyDescent="0.25">
      <c r="B16">
        <v>1</v>
      </c>
      <c r="C16">
        <v>6</v>
      </c>
      <c r="D16">
        <f>'GWm05'!D17</f>
        <v>17464.3</v>
      </c>
      <c r="E16">
        <f>'GWm05'!E17</f>
        <v>13385.5</v>
      </c>
      <c r="F16">
        <f>'GWm05'!F17</f>
        <v>10425.299999999999</v>
      </c>
      <c r="G16">
        <f>'GWm05'!G17</f>
        <v>15522.5</v>
      </c>
      <c r="J16">
        <v>1</v>
      </c>
      <c r="K16">
        <v>6</v>
      </c>
      <c r="L16">
        <v>0</v>
      </c>
      <c r="M16">
        <v>162619</v>
      </c>
      <c r="N16">
        <v>512830</v>
      </c>
      <c r="O16">
        <v>40075</v>
      </c>
      <c r="P16">
        <f t="shared" si="0"/>
        <v>4.0578665003119152</v>
      </c>
      <c r="R16">
        <v>1</v>
      </c>
      <c r="S16">
        <v>6</v>
      </c>
      <c r="T16">
        <f>D16/D17</f>
        <v>0.99179387578937805</v>
      </c>
      <c r="U16">
        <f>E16/D17</f>
        <v>0.76015969288083229</v>
      </c>
      <c r="V16">
        <f>F16/D17</f>
        <v>0.59205056562627778</v>
      </c>
      <c r="W16">
        <f>G16/D17</f>
        <v>0.88151946753895782</v>
      </c>
    </row>
    <row r="17" spans="1:23" x14ac:dyDescent="0.25">
      <c r="B17">
        <v>1.5</v>
      </c>
      <c r="C17">
        <v>6</v>
      </c>
      <c r="D17">
        <f>'GWm05'!D18</f>
        <v>17608.8</v>
      </c>
      <c r="E17">
        <f>'GWm05'!E18</f>
        <v>13216.3</v>
      </c>
      <c r="F17">
        <f>'GWm05'!F18</f>
        <v>10455</v>
      </c>
      <c r="G17">
        <f>'GWm05'!G18</f>
        <v>16676.400000000001</v>
      </c>
      <c r="J17">
        <v>1.5</v>
      </c>
      <c r="K17">
        <v>6</v>
      </c>
      <c r="L17">
        <v>0</v>
      </c>
      <c r="M17">
        <v>490124</v>
      </c>
      <c r="N17">
        <v>742719</v>
      </c>
      <c r="O17">
        <v>109406</v>
      </c>
      <c r="P17">
        <f t="shared" si="0"/>
        <v>4.4798639928340309</v>
      </c>
      <c r="R17">
        <v>1.5</v>
      </c>
      <c r="S17">
        <v>6</v>
      </c>
      <c r="T17">
        <f>D17/D17</f>
        <v>1</v>
      </c>
      <c r="U17">
        <f>E17/D17</f>
        <v>0.75055086093316981</v>
      </c>
      <c r="V17">
        <f>F17/D17</f>
        <v>0.59373722229794201</v>
      </c>
      <c r="W17">
        <f>G17/D17</f>
        <v>0.9470492026713917</v>
      </c>
    </row>
    <row r="18" spans="1:23" x14ac:dyDescent="0.25">
      <c r="B18">
        <v>2</v>
      </c>
      <c r="C18">
        <v>6</v>
      </c>
      <c r="D18">
        <f>'GWm05'!D19</f>
        <v>17608.8</v>
      </c>
      <c r="E18">
        <f>'GWm05'!E19</f>
        <v>12342.3</v>
      </c>
      <c r="F18">
        <f>'GWm05'!F19</f>
        <v>10415.4</v>
      </c>
      <c r="G18">
        <f>'GWm05'!G19</f>
        <v>15896</v>
      </c>
      <c r="J18">
        <v>2</v>
      </c>
      <c r="K18">
        <v>6</v>
      </c>
      <c r="L18">
        <v>0</v>
      </c>
      <c r="M18">
        <v>791553</v>
      </c>
      <c r="N18">
        <v>964071</v>
      </c>
      <c r="O18">
        <v>317896</v>
      </c>
      <c r="P18">
        <f t="shared" si="0"/>
        <v>2.4899747087097666</v>
      </c>
      <c r="R18">
        <v>2</v>
      </c>
      <c r="S18">
        <v>6</v>
      </c>
      <c r="T18">
        <f>D18/D17</f>
        <v>1</v>
      </c>
      <c r="U18">
        <f>E18/D17</f>
        <v>0.70091658716096494</v>
      </c>
      <c r="V18">
        <f>F18/D17</f>
        <v>0.59148834673572304</v>
      </c>
      <c r="W18">
        <f>G18/D17</f>
        <v>0.9027304529553406</v>
      </c>
    </row>
    <row r="19" spans="1:23" x14ac:dyDescent="0.25">
      <c r="B19">
        <v>0.5</v>
      </c>
      <c r="C19">
        <v>8</v>
      </c>
      <c r="D19">
        <f>'GWm05'!D20</f>
        <v>12251.2</v>
      </c>
      <c r="E19">
        <f>'GWm05'!E20</f>
        <v>11647.6</v>
      </c>
      <c r="F19">
        <f>'GWm05'!F20</f>
        <v>10522.6</v>
      </c>
      <c r="G19">
        <f>'GWm05'!G20</f>
        <v>12075</v>
      </c>
      <c r="J19">
        <v>0.5</v>
      </c>
      <c r="K19">
        <v>8</v>
      </c>
      <c r="L19">
        <v>0</v>
      </c>
      <c r="M19">
        <v>0</v>
      </c>
      <c r="N19">
        <v>241643</v>
      </c>
      <c r="O19">
        <v>0</v>
      </c>
      <c r="P19" t="e">
        <f t="shared" si="0"/>
        <v>#DIV/0!</v>
      </c>
      <c r="R19">
        <v>0.5</v>
      </c>
      <c r="S19">
        <v>8</v>
      </c>
      <c r="T19">
        <f>D19/D17</f>
        <v>0.69574303757212308</v>
      </c>
      <c r="U19">
        <f>E19/D17</f>
        <v>0.66146472218436236</v>
      </c>
      <c r="V19">
        <f>F19/D17</f>
        <v>0.59757621189405297</v>
      </c>
      <c r="W19">
        <f>G19/D17</f>
        <v>0.68573667711598751</v>
      </c>
    </row>
    <row r="20" spans="1:23" x14ac:dyDescent="0.25">
      <c r="B20">
        <v>1</v>
      </c>
      <c r="C20">
        <v>8</v>
      </c>
      <c r="D20">
        <f>'GWm05'!D21</f>
        <v>17433.400000000001</v>
      </c>
      <c r="E20">
        <f>'GWm05'!E21</f>
        <v>14411.7</v>
      </c>
      <c r="F20">
        <f>'GWm05'!F21</f>
        <v>10507.1</v>
      </c>
      <c r="G20">
        <f>'GWm05'!G21</f>
        <v>15738</v>
      </c>
      <c r="J20">
        <v>1</v>
      </c>
      <c r="K20">
        <v>8</v>
      </c>
      <c r="L20">
        <v>0</v>
      </c>
      <c r="M20">
        <v>49404</v>
      </c>
      <c r="N20">
        <v>441956</v>
      </c>
      <c r="O20">
        <v>11518</v>
      </c>
      <c r="P20">
        <f t="shared" si="0"/>
        <v>4.2892863344330614</v>
      </c>
      <c r="R20">
        <v>1</v>
      </c>
      <c r="S20">
        <v>8</v>
      </c>
      <c r="T20">
        <f>D20/D17</f>
        <v>0.9900390713734043</v>
      </c>
      <c r="U20">
        <f>E20/D17</f>
        <v>0.81843737222297952</v>
      </c>
      <c r="V20">
        <f>F20/D17</f>
        <v>0.59669597019671983</v>
      </c>
      <c r="W20">
        <f>G20/D17</f>
        <v>0.8937576666212349</v>
      </c>
    </row>
    <row r="21" spans="1:23" x14ac:dyDescent="0.25">
      <c r="B21">
        <v>1.5</v>
      </c>
      <c r="C21">
        <v>8</v>
      </c>
      <c r="D21">
        <f>'GWm05'!D22</f>
        <v>17608.8</v>
      </c>
      <c r="E21">
        <f>'GWm05'!E22</f>
        <v>14127</v>
      </c>
      <c r="F21">
        <f>'GWm05'!F22</f>
        <v>10502.4</v>
      </c>
      <c r="G21">
        <f>'GWm05'!G22</f>
        <v>17131.400000000001</v>
      </c>
      <c r="J21">
        <v>1.5</v>
      </c>
      <c r="K21">
        <v>8</v>
      </c>
      <c r="L21">
        <v>0</v>
      </c>
      <c r="M21">
        <v>380913</v>
      </c>
      <c r="N21">
        <v>637515</v>
      </c>
      <c r="O21">
        <v>46809</v>
      </c>
      <c r="P21">
        <f t="shared" si="0"/>
        <v>8.1376017432545016</v>
      </c>
      <c r="R21">
        <v>1.5</v>
      </c>
      <c r="S21">
        <v>8</v>
      </c>
      <c r="T21">
        <f>D21/D17</f>
        <v>1</v>
      </c>
      <c r="U21">
        <f>E21/D17</f>
        <v>0.80226931988551187</v>
      </c>
      <c r="V21">
        <f>F21/D17</f>
        <v>0.5964290581981736</v>
      </c>
      <c r="W21">
        <f>G21/D17</f>
        <v>0.97288855572213906</v>
      </c>
    </row>
    <row r="22" spans="1:23" x14ac:dyDescent="0.25">
      <c r="B22">
        <v>2</v>
      </c>
      <c r="C22">
        <v>8</v>
      </c>
      <c r="D22">
        <f>'GWm05'!D23</f>
        <v>17608.8</v>
      </c>
      <c r="E22">
        <f>'GWm05'!E23</f>
        <v>13246.1</v>
      </c>
      <c r="F22">
        <f>'GWm05'!F23</f>
        <v>10503.2</v>
      </c>
      <c r="G22">
        <f>'GWm05'!G23</f>
        <v>16760.599999999999</v>
      </c>
      <c r="J22">
        <v>2</v>
      </c>
      <c r="K22">
        <v>8</v>
      </c>
      <c r="L22">
        <v>0</v>
      </c>
      <c r="M22">
        <v>639370</v>
      </c>
      <c r="N22">
        <v>818623</v>
      </c>
      <c r="O22">
        <v>169004</v>
      </c>
      <c r="P22">
        <f t="shared" si="0"/>
        <v>3.7831648955054318</v>
      </c>
      <c r="R22">
        <v>2</v>
      </c>
      <c r="S22">
        <v>8</v>
      </c>
      <c r="T22">
        <f>D22/D17</f>
        <v>1</v>
      </c>
      <c r="U22">
        <f>E22/D17</f>
        <v>0.75224319658352645</v>
      </c>
      <c r="V22">
        <f>F22/D17</f>
        <v>0.59647449002771347</v>
      </c>
      <c r="W22">
        <f>G22/D17</f>
        <v>0.9518309027304529</v>
      </c>
    </row>
    <row r="23" spans="1:23" x14ac:dyDescent="0.25">
      <c r="B23">
        <v>0.5</v>
      </c>
      <c r="C23">
        <v>10</v>
      </c>
      <c r="D23">
        <f>'GWm05'!D24</f>
        <v>12238.2</v>
      </c>
      <c r="E23">
        <f>'GWm05'!E24</f>
        <v>11624.7</v>
      </c>
      <c r="F23">
        <f>'GWm05'!F24</f>
        <v>10513.2</v>
      </c>
      <c r="G23">
        <f>'GWm05'!G24</f>
        <v>12026.4</v>
      </c>
      <c r="J23">
        <v>0.5</v>
      </c>
      <c r="K23">
        <v>10</v>
      </c>
      <c r="L23">
        <v>0</v>
      </c>
      <c r="M23">
        <v>0</v>
      </c>
      <c r="N23">
        <v>210069</v>
      </c>
      <c r="O23">
        <v>0</v>
      </c>
      <c r="P23" t="e">
        <f t="shared" si="0"/>
        <v>#DIV/0!</v>
      </c>
      <c r="R23">
        <v>0.5</v>
      </c>
      <c r="S23">
        <v>10</v>
      </c>
      <c r="T23">
        <f>D23/D17</f>
        <v>0.69500477034210173</v>
      </c>
      <c r="U23">
        <f>E23/D17</f>
        <v>0.66016423606378638</v>
      </c>
      <c r="V23">
        <f>F23/D17</f>
        <v>0.59704238789696062</v>
      </c>
      <c r="W23">
        <f>G23/D17</f>
        <v>0.68297669347144607</v>
      </c>
    </row>
    <row r="24" spans="1:23" x14ac:dyDescent="0.25">
      <c r="B24">
        <v>1</v>
      </c>
      <c r="C24">
        <v>10</v>
      </c>
      <c r="D24">
        <f>'GWm05'!D25</f>
        <v>17402</v>
      </c>
      <c r="E24">
        <f>'GWm05'!E25</f>
        <v>14987.6</v>
      </c>
      <c r="F24">
        <f>'GWm05'!F25</f>
        <v>10512.6</v>
      </c>
      <c r="G24">
        <f>'GWm05'!G25</f>
        <v>15715.8</v>
      </c>
      <c r="J24">
        <v>1</v>
      </c>
      <c r="K24">
        <v>10</v>
      </c>
      <c r="L24">
        <v>0</v>
      </c>
      <c r="M24">
        <v>13487</v>
      </c>
      <c r="N24">
        <v>376721</v>
      </c>
      <c r="O24">
        <v>1619</v>
      </c>
      <c r="P24">
        <f t="shared" si="0"/>
        <v>8.3304508956145771</v>
      </c>
      <c r="R24">
        <v>1</v>
      </c>
      <c r="S24">
        <v>10</v>
      </c>
      <c r="T24">
        <f>D24/D17</f>
        <v>0.98825587206396803</v>
      </c>
      <c r="U24">
        <f>E24/D17</f>
        <v>0.85114261051292539</v>
      </c>
      <c r="V24">
        <f>F24/D17</f>
        <v>0.59700831402480581</v>
      </c>
      <c r="W24">
        <f>G24/D17</f>
        <v>0.89249693335150604</v>
      </c>
    </row>
    <row r="25" spans="1:23" x14ac:dyDescent="0.25">
      <c r="B25">
        <v>1.5</v>
      </c>
      <c r="C25">
        <v>10</v>
      </c>
      <c r="D25">
        <f>'GWm05'!D26</f>
        <v>17608.8</v>
      </c>
      <c r="E25">
        <f>'GWm05'!E26</f>
        <v>15159.2</v>
      </c>
      <c r="F25">
        <f>'GWm05'!F26</f>
        <v>10509.9</v>
      </c>
      <c r="G25">
        <f>'GWm05'!G26</f>
        <v>17282.400000000001</v>
      </c>
      <c r="J25">
        <v>1.5</v>
      </c>
      <c r="K25">
        <v>10</v>
      </c>
      <c r="L25">
        <v>0</v>
      </c>
      <c r="M25">
        <v>240565</v>
      </c>
      <c r="N25">
        <v>533530</v>
      </c>
      <c r="O25">
        <v>29403</v>
      </c>
      <c r="P25">
        <f t="shared" si="0"/>
        <v>8.1816481311430813</v>
      </c>
      <c r="R25">
        <v>1.5</v>
      </c>
      <c r="S25">
        <v>10</v>
      </c>
      <c r="T25">
        <f>D25/D17</f>
        <v>1</v>
      </c>
      <c r="U25">
        <f>E25/D17</f>
        <v>0.86088773794920725</v>
      </c>
      <c r="V25">
        <f>F25/D17</f>
        <v>0.59685498160010908</v>
      </c>
      <c r="W25">
        <f>G25/D17</f>
        <v>0.98146381354777168</v>
      </c>
    </row>
    <row r="26" spans="1:23" x14ac:dyDescent="0.25">
      <c r="B26">
        <v>2</v>
      </c>
      <c r="C26">
        <v>10</v>
      </c>
      <c r="D26">
        <f>'GWm05'!D27</f>
        <v>17608.8</v>
      </c>
      <c r="E26">
        <f>'GWm05'!E27</f>
        <v>14070.5</v>
      </c>
      <c r="F26">
        <f>'GWm05'!F27</f>
        <v>10506.4</v>
      </c>
      <c r="G26">
        <f>'GWm05'!G27</f>
        <v>17257.2</v>
      </c>
      <c r="J26">
        <v>2</v>
      </c>
      <c r="K26">
        <v>10</v>
      </c>
      <c r="L26">
        <v>0</v>
      </c>
      <c r="M26">
        <v>510942</v>
      </c>
      <c r="N26">
        <v>693194</v>
      </c>
      <c r="O26">
        <v>66920</v>
      </c>
      <c r="P26">
        <f t="shared" si="0"/>
        <v>7.6351165570830846</v>
      </c>
      <c r="R26">
        <v>2</v>
      </c>
      <c r="S26">
        <v>10</v>
      </c>
      <c r="T26">
        <f>D26/D17</f>
        <v>1</v>
      </c>
      <c r="U26">
        <f>E26/D17</f>
        <v>0.79906069692426518</v>
      </c>
      <c r="V26">
        <f>F26/D17</f>
        <v>0.59665621734587249</v>
      </c>
      <c r="W26">
        <f>G26/D17</f>
        <v>0.98003271091726873</v>
      </c>
    </row>
    <row r="28" spans="1:23" x14ac:dyDescent="0.25">
      <c r="A28" t="s">
        <v>11</v>
      </c>
      <c r="B28" t="s">
        <v>7</v>
      </c>
      <c r="C28" t="s">
        <v>4</v>
      </c>
      <c r="D28" t="s">
        <v>1</v>
      </c>
      <c r="E28" t="s">
        <v>2</v>
      </c>
      <c r="F28" t="s">
        <v>0</v>
      </c>
      <c r="G28" t="s">
        <v>8</v>
      </c>
      <c r="I28" t="s">
        <v>10</v>
      </c>
      <c r="J28" t="s">
        <v>7</v>
      </c>
      <c r="K28" t="s">
        <v>4</v>
      </c>
      <c r="L28" t="s">
        <v>1</v>
      </c>
      <c r="M28" t="s">
        <v>2</v>
      </c>
      <c r="N28" t="s">
        <v>0</v>
      </c>
      <c r="O28" t="s">
        <v>8</v>
      </c>
    </row>
    <row r="29" spans="1:23" x14ac:dyDescent="0.25">
      <c r="B29">
        <v>0.5</v>
      </c>
      <c r="C29">
        <v>3</v>
      </c>
      <c r="D29">
        <v>10328</v>
      </c>
      <c r="E29">
        <v>12221</v>
      </c>
      <c r="F29">
        <v>10328</v>
      </c>
      <c r="G29">
        <v>10328</v>
      </c>
      <c r="J29">
        <v>0.5</v>
      </c>
      <c r="K29">
        <v>3</v>
      </c>
      <c r="L29">
        <v>0</v>
      </c>
      <c r="M29">
        <f t="shared" ref="M29:M52" si="1">(E29-D29)</f>
        <v>1893</v>
      </c>
      <c r="N29">
        <v>0</v>
      </c>
      <c r="O29">
        <v>0</v>
      </c>
    </row>
    <row r="30" spans="1:23" x14ac:dyDescent="0.25">
      <c r="B30">
        <v>1</v>
      </c>
      <c r="C30">
        <v>3</v>
      </c>
      <c r="D30">
        <v>10328</v>
      </c>
      <c r="E30">
        <v>12622</v>
      </c>
      <c r="F30">
        <v>10328</v>
      </c>
      <c r="G30">
        <v>10328</v>
      </c>
      <c r="J30">
        <v>1</v>
      </c>
      <c r="K30">
        <v>3</v>
      </c>
      <c r="L30">
        <v>0</v>
      </c>
      <c r="M30">
        <f t="shared" si="1"/>
        <v>2294</v>
      </c>
      <c r="N30">
        <v>0</v>
      </c>
      <c r="O30">
        <v>0</v>
      </c>
    </row>
    <row r="31" spans="1:23" x14ac:dyDescent="0.25">
      <c r="B31">
        <v>1.5</v>
      </c>
      <c r="C31">
        <v>3</v>
      </c>
      <c r="D31">
        <v>10328</v>
      </c>
      <c r="E31">
        <v>11445</v>
      </c>
      <c r="F31">
        <v>10328</v>
      </c>
      <c r="G31">
        <v>10328</v>
      </c>
      <c r="J31">
        <v>1.5</v>
      </c>
      <c r="K31">
        <v>3</v>
      </c>
      <c r="L31">
        <v>0</v>
      </c>
      <c r="M31">
        <f t="shared" si="1"/>
        <v>1117</v>
      </c>
      <c r="N31">
        <v>0</v>
      </c>
      <c r="O31">
        <v>0</v>
      </c>
    </row>
    <row r="32" spans="1:23" x14ac:dyDescent="0.25">
      <c r="B32">
        <v>2</v>
      </c>
      <c r="C32">
        <v>3</v>
      </c>
      <c r="D32">
        <v>10328</v>
      </c>
      <c r="E32">
        <v>10973</v>
      </c>
      <c r="F32">
        <v>10328</v>
      </c>
      <c r="G32">
        <v>10328</v>
      </c>
      <c r="J32">
        <v>2</v>
      </c>
      <c r="K32">
        <v>3</v>
      </c>
      <c r="L32">
        <v>0</v>
      </c>
      <c r="M32">
        <f t="shared" si="1"/>
        <v>645</v>
      </c>
      <c r="N32">
        <v>0</v>
      </c>
      <c r="O32">
        <v>0</v>
      </c>
    </row>
    <row r="33" spans="2:15" x14ac:dyDescent="0.25">
      <c r="B33">
        <v>0.5</v>
      </c>
      <c r="C33">
        <v>4</v>
      </c>
      <c r="D33">
        <v>10328</v>
      </c>
      <c r="E33">
        <v>12196</v>
      </c>
      <c r="F33">
        <v>10328</v>
      </c>
      <c r="G33">
        <v>10328</v>
      </c>
      <c r="J33">
        <v>0.5</v>
      </c>
      <c r="K33">
        <v>4</v>
      </c>
      <c r="L33">
        <v>0</v>
      </c>
      <c r="M33">
        <f t="shared" si="1"/>
        <v>1868</v>
      </c>
      <c r="N33">
        <v>0</v>
      </c>
      <c r="O33">
        <v>0</v>
      </c>
    </row>
    <row r="34" spans="2:15" x14ac:dyDescent="0.25">
      <c r="B34">
        <v>1</v>
      </c>
      <c r="C34">
        <v>4</v>
      </c>
      <c r="D34">
        <v>10328</v>
      </c>
      <c r="E34">
        <v>13077</v>
      </c>
      <c r="F34">
        <v>10328</v>
      </c>
      <c r="G34">
        <v>10328</v>
      </c>
      <c r="J34">
        <v>1</v>
      </c>
      <c r="K34">
        <v>4</v>
      </c>
      <c r="L34">
        <v>0</v>
      </c>
      <c r="M34">
        <f t="shared" si="1"/>
        <v>2749</v>
      </c>
      <c r="N34">
        <v>0</v>
      </c>
      <c r="O34">
        <v>0</v>
      </c>
    </row>
    <row r="35" spans="2:15" x14ac:dyDescent="0.25">
      <c r="B35">
        <v>1.5</v>
      </c>
      <c r="C35">
        <v>4</v>
      </c>
      <c r="D35">
        <v>10328</v>
      </c>
      <c r="E35">
        <v>13051</v>
      </c>
      <c r="F35">
        <v>10328</v>
      </c>
      <c r="G35">
        <v>10328</v>
      </c>
      <c r="J35">
        <v>1.5</v>
      </c>
      <c r="K35">
        <v>4</v>
      </c>
      <c r="L35">
        <v>0</v>
      </c>
      <c r="M35">
        <f t="shared" si="1"/>
        <v>2723</v>
      </c>
      <c r="N35">
        <v>0</v>
      </c>
      <c r="O35">
        <v>0</v>
      </c>
    </row>
    <row r="36" spans="2:15" x14ac:dyDescent="0.25">
      <c r="B36">
        <v>2</v>
      </c>
      <c r="C36">
        <v>4</v>
      </c>
      <c r="D36">
        <v>10328</v>
      </c>
      <c r="E36">
        <v>12173</v>
      </c>
      <c r="F36">
        <v>10328</v>
      </c>
      <c r="G36">
        <v>10328</v>
      </c>
      <c r="J36">
        <v>2</v>
      </c>
      <c r="K36">
        <v>4</v>
      </c>
      <c r="L36">
        <v>0</v>
      </c>
      <c r="M36">
        <f t="shared" si="1"/>
        <v>1845</v>
      </c>
      <c r="N36">
        <v>0</v>
      </c>
      <c r="O36">
        <v>0</v>
      </c>
    </row>
    <row r="37" spans="2:15" x14ac:dyDescent="0.25">
      <c r="B37">
        <v>0.5</v>
      </c>
      <c r="C37">
        <v>5</v>
      </c>
      <c r="D37">
        <v>10328</v>
      </c>
      <c r="E37">
        <v>12004</v>
      </c>
      <c r="F37">
        <v>10328</v>
      </c>
      <c r="G37">
        <v>10328</v>
      </c>
      <c r="J37">
        <v>0.5</v>
      </c>
      <c r="K37">
        <v>5</v>
      </c>
      <c r="L37">
        <v>0</v>
      </c>
      <c r="M37">
        <f t="shared" si="1"/>
        <v>1676</v>
      </c>
      <c r="N37">
        <v>0</v>
      </c>
      <c r="O37">
        <v>0</v>
      </c>
    </row>
    <row r="38" spans="2:15" x14ac:dyDescent="0.25">
      <c r="B38">
        <v>1</v>
      </c>
      <c r="C38">
        <v>5</v>
      </c>
      <c r="D38">
        <v>10328</v>
      </c>
      <c r="E38">
        <v>13883</v>
      </c>
      <c r="F38">
        <v>10328</v>
      </c>
      <c r="G38">
        <v>10328</v>
      </c>
      <c r="J38">
        <v>1</v>
      </c>
      <c r="K38">
        <v>5</v>
      </c>
      <c r="L38">
        <v>0</v>
      </c>
      <c r="M38">
        <f t="shared" si="1"/>
        <v>3555</v>
      </c>
      <c r="N38">
        <v>0</v>
      </c>
      <c r="O38">
        <v>0</v>
      </c>
    </row>
    <row r="39" spans="2:15" x14ac:dyDescent="0.25">
      <c r="B39">
        <v>1.5</v>
      </c>
      <c r="C39">
        <v>5</v>
      </c>
      <c r="D39">
        <v>10328</v>
      </c>
      <c r="E39">
        <v>14239</v>
      </c>
      <c r="F39">
        <v>10328</v>
      </c>
      <c r="G39">
        <v>10328</v>
      </c>
      <c r="J39">
        <v>1.5</v>
      </c>
      <c r="K39">
        <v>5</v>
      </c>
      <c r="L39">
        <v>0</v>
      </c>
      <c r="M39">
        <f t="shared" si="1"/>
        <v>3911</v>
      </c>
      <c r="N39">
        <v>0</v>
      </c>
      <c r="O39">
        <v>0</v>
      </c>
    </row>
    <row r="40" spans="2:15" x14ac:dyDescent="0.25">
      <c r="B40">
        <v>2</v>
      </c>
      <c r="C40">
        <v>5</v>
      </c>
      <c r="D40">
        <v>10328</v>
      </c>
      <c r="E40">
        <v>13332</v>
      </c>
      <c r="F40">
        <v>10328</v>
      </c>
      <c r="G40">
        <v>10328</v>
      </c>
      <c r="J40">
        <v>2</v>
      </c>
      <c r="K40">
        <v>5</v>
      </c>
      <c r="L40">
        <v>0</v>
      </c>
      <c r="M40">
        <f t="shared" si="1"/>
        <v>3004</v>
      </c>
      <c r="N40">
        <v>0</v>
      </c>
      <c r="O40">
        <v>0</v>
      </c>
    </row>
    <row r="41" spans="2:15" x14ac:dyDescent="0.25">
      <c r="B41">
        <v>0.5</v>
      </c>
      <c r="C41">
        <v>6</v>
      </c>
      <c r="D41">
        <v>10328</v>
      </c>
      <c r="E41">
        <v>11994</v>
      </c>
      <c r="F41">
        <v>10328</v>
      </c>
      <c r="G41">
        <v>10328</v>
      </c>
      <c r="J41">
        <v>0.5</v>
      </c>
      <c r="K41">
        <v>6</v>
      </c>
      <c r="L41">
        <v>0</v>
      </c>
      <c r="M41">
        <f t="shared" si="1"/>
        <v>1666</v>
      </c>
      <c r="N41">
        <v>0</v>
      </c>
      <c r="O41">
        <v>0</v>
      </c>
    </row>
    <row r="42" spans="2:15" x14ac:dyDescent="0.25">
      <c r="B42">
        <v>1</v>
      </c>
      <c r="C42">
        <v>6</v>
      </c>
      <c r="D42">
        <v>10328</v>
      </c>
      <c r="E42">
        <v>14354</v>
      </c>
      <c r="F42">
        <v>10328</v>
      </c>
      <c r="G42">
        <v>10328</v>
      </c>
      <c r="J42">
        <v>1</v>
      </c>
      <c r="K42">
        <v>6</v>
      </c>
      <c r="L42">
        <v>0</v>
      </c>
      <c r="M42">
        <f t="shared" si="1"/>
        <v>4026</v>
      </c>
      <c r="N42">
        <v>0</v>
      </c>
      <c r="O42">
        <v>0</v>
      </c>
    </row>
    <row r="43" spans="2:15" x14ac:dyDescent="0.25">
      <c r="B43">
        <v>1.5</v>
      </c>
      <c r="C43">
        <v>6</v>
      </c>
      <c r="D43">
        <v>10328</v>
      </c>
      <c r="E43">
        <v>14315</v>
      </c>
      <c r="F43">
        <v>10328</v>
      </c>
      <c r="G43">
        <v>10328</v>
      </c>
      <c r="J43">
        <v>1.5</v>
      </c>
      <c r="K43">
        <v>6</v>
      </c>
      <c r="L43">
        <v>0</v>
      </c>
      <c r="M43">
        <f t="shared" si="1"/>
        <v>3987</v>
      </c>
      <c r="N43">
        <v>0</v>
      </c>
      <c r="O43">
        <v>0</v>
      </c>
    </row>
    <row r="44" spans="2:15" x14ac:dyDescent="0.25">
      <c r="B44">
        <v>2</v>
      </c>
      <c r="C44">
        <v>6</v>
      </c>
      <c r="D44">
        <v>10328</v>
      </c>
      <c r="E44">
        <v>14417</v>
      </c>
      <c r="F44">
        <v>10328</v>
      </c>
      <c r="G44">
        <v>10328</v>
      </c>
      <c r="J44">
        <v>2</v>
      </c>
      <c r="K44">
        <v>6</v>
      </c>
      <c r="L44">
        <v>0</v>
      </c>
      <c r="M44">
        <f t="shared" si="1"/>
        <v>4089</v>
      </c>
      <c r="N44">
        <v>0</v>
      </c>
      <c r="O44">
        <v>0</v>
      </c>
    </row>
    <row r="45" spans="2:15" x14ac:dyDescent="0.25">
      <c r="B45">
        <v>0.5</v>
      </c>
      <c r="C45">
        <v>8</v>
      </c>
      <c r="D45">
        <v>10328</v>
      </c>
      <c r="E45">
        <v>11878</v>
      </c>
      <c r="F45">
        <v>10328</v>
      </c>
      <c r="G45">
        <v>10328</v>
      </c>
      <c r="J45">
        <v>0.5</v>
      </c>
      <c r="K45">
        <v>8</v>
      </c>
      <c r="L45">
        <v>0</v>
      </c>
      <c r="M45">
        <f t="shared" si="1"/>
        <v>1550</v>
      </c>
      <c r="N45">
        <v>0</v>
      </c>
      <c r="O45">
        <v>0</v>
      </c>
    </row>
    <row r="46" spans="2:15" x14ac:dyDescent="0.25">
      <c r="B46">
        <v>1</v>
      </c>
      <c r="C46">
        <v>8</v>
      </c>
      <c r="D46">
        <v>10328</v>
      </c>
      <c r="E46">
        <v>15231</v>
      </c>
      <c r="F46">
        <v>10328</v>
      </c>
      <c r="G46">
        <v>10328</v>
      </c>
      <c r="J46">
        <v>1</v>
      </c>
      <c r="K46">
        <v>8</v>
      </c>
      <c r="L46">
        <v>0</v>
      </c>
      <c r="M46">
        <f t="shared" si="1"/>
        <v>4903</v>
      </c>
      <c r="N46">
        <v>0</v>
      </c>
      <c r="O46">
        <v>0</v>
      </c>
    </row>
    <row r="47" spans="2:15" x14ac:dyDescent="0.25">
      <c r="B47">
        <v>1.5</v>
      </c>
      <c r="C47">
        <v>8</v>
      </c>
      <c r="D47">
        <v>10328</v>
      </c>
      <c r="E47">
        <v>14691</v>
      </c>
      <c r="F47">
        <v>10328</v>
      </c>
      <c r="G47">
        <v>10328</v>
      </c>
      <c r="J47">
        <v>1.5</v>
      </c>
      <c r="K47">
        <v>8</v>
      </c>
      <c r="L47">
        <v>0</v>
      </c>
      <c r="M47">
        <f t="shared" si="1"/>
        <v>4363</v>
      </c>
      <c r="N47">
        <v>0</v>
      </c>
      <c r="O47">
        <v>0</v>
      </c>
    </row>
    <row r="48" spans="2:15" x14ac:dyDescent="0.25">
      <c r="B48">
        <v>2</v>
      </c>
      <c r="C48">
        <v>8</v>
      </c>
      <c r="D48">
        <v>10328</v>
      </c>
      <c r="E48">
        <v>15025</v>
      </c>
      <c r="F48">
        <v>10328</v>
      </c>
      <c r="G48">
        <v>10328</v>
      </c>
      <c r="J48">
        <v>2</v>
      </c>
      <c r="K48">
        <v>8</v>
      </c>
      <c r="L48">
        <v>0</v>
      </c>
      <c r="M48">
        <f t="shared" si="1"/>
        <v>4697</v>
      </c>
      <c r="N48">
        <v>0</v>
      </c>
      <c r="O48">
        <v>0</v>
      </c>
    </row>
    <row r="49" spans="1:15" x14ac:dyDescent="0.25">
      <c r="B49">
        <v>0.5</v>
      </c>
      <c r="C49">
        <v>10</v>
      </c>
      <c r="D49">
        <v>10328</v>
      </c>
      <c r="E49">
        <v>12026</v>
      </c>
      <c r="F49">
        <v>10328</v>
      </c>
      <c r="G49">
        <v>10328</v>
      </c>
      <c r="J49">
        <v>0.5</v>
      </c>
      <c r="K49">
        <v>10</v>
      </c>
      <c r="L49">
        <v>0</v>
      </c>
      <c r="M49">
        <f t="shared" si="1"/>
        <v>1698</v>
      </c>
      <c r="N49">
        <v>0</v>
      </c>
      <c r="O49">
        <v>0</v>
      </c>
    </row>
    <row r="50" spans="1:15" x14ac:dyDescent="0.25">
      <c r="B50">
        <v>1</v>
      </c>
      <c r="C50">
        <v>10</v>
      </c>
      <c r="D50">
        <v>10328</v>
      </c>
      <c r="E50">
        <v>15326</v>
      </c>
      <c r="F50">
        <v>10328</v>
      </c>
      <c r="G50">
        <v>10328</v>
      </c>
      <c r="J50">
        <v>1</v>
      </c>
      <c r="K50">
        <v>10</v>
      </c>
      <c r="L50">
        <v>0</v>
      </c>
      <c r="M50">
        <f t="shared" si="1"/>
        <v>4998</v>
      </c>
      <c r="N50">
        <v>0</v>
      </c>
      <c r="O50">
        <v>0</v>
      </c>
    </row>
    <row r="51" spans="1:15" x14ac:dyDescent="0.25">
      <c r="B51">
        <v>1.5</v>
      </c>
      <c r="C51">
        <v>10</v>
      </c>
      <c r="D51">
        <v>10328</v>
      </c>
      <c r="E51">
        <v>14337</v>
      </c>
      <c r="F51">
        <v>10328</v>
      </c>
      <c r="G51">
        <v>10328</v>
      </c>
      <c r="J51">
        <v>1.5</v>
      </c>
      <c r="K51">
        <v>10</v>
      </c>
      <c r="L51">
        <v>0</v>
      </c>
      <c r="M51">
        <f t="shared" si="1"/>
        <v>4009</v>
      </c>
      <c r="N51">
        <v>0</v>
      </c>
      <c r="O51">
        <v>0</v>
      </c>
    </row>
    <row r="52" spans="1:15" x14ac:dyDescent="0.25">
      <c r="B52">
        <v>2</v>
      </c>
      <c r="C52">
        <v>10</v>
      </c>
      <c r="D52">
        <v>10328</v>
      </c>
      <c r="E52">
        <v>14963</v>
      </c>
      <c r="F52">
        <v>10328</v>
      </c>
      <c r="G52">
        <v>10328</v>
      </c>
      <c r="J52">
        <v>2</v>
      </c>
      <c r="K52">
        <v>10</v>
      </c>
      <c r="L52">
        <v>0</v>
      </c>
      <c r="M52">
        <f t="shared" si="1"/>
        <v>4635</v>
      </c>
      <c r="N52">
        <v>0</v>
      </c>
      <c r="O52">
        <v>0</v>
      </c>
    </row>
    <row r="54" spans="1:15" x14ac:dyDescent="0.25">
      <c r="A54" t="s">
        <v>16</v>
      </c>
      <c r="B54" t="s">
        <v>7</v>
      </c>
      <c r="C54" t="s">
        <v>4</v>
      </c>
      <c r="D54" t="s">
        <v>1</v>
      </c>
      <c r="E54" t="s">
        <v>2</v>
      </c>
      <c r="F54" t="s">
        <v>0</v>
      </c>
      <c r="G54" t="s">
        <v>8</v>
      </c>
      <c r="I54" t="s">
        <v>16</v>
      </c>
      <c r="J54" t="s">
        <v>7</v>
      </c>
      <c r="K54" t="s">
        <v>4</v>
      </c>
      <c r="L54" t="s">
        <v>1</v>
      </c>
      <c r="M54" t="s">
        <v>2</v>
      </c>
      <c r="N54" t="s">
        <v>0</v>
      </c>
      <c r="O54" t="s">
        <v>8</v>
      </c>
    </row>
    <row r="55" spans="1:15" x14ac:dyDescent="0.25">
      <c r="B55">
        <v>0.5</v>
      </c>
      <c r="C55">
        <v>3</v>
      </c>
      <c r="D55">
        <v>53281</v>
      </c>
      <c r="E55">
        <v>40146</v>
      </c>
      <c r="F55">
        <v>56695</v>
      </c>
      <c r="G55">
        <v>48857</v>
      </c>
      <c r="J55">
        <v>0.5</v>
      </c>
      <c r="K55">
        <v>3</v>
      </c>
      <c r="L55">
        <f>D55/D55</f>
        <v>1</v>
      </c>
      <c r="M55">
        <f>E55/D55</f>
        <v>0.75347684915823654</v>
      </c>
      <c r="N55">
        <f>F55/D55</f>
        <v>1.064075373960699</v>
      </c>
      <c r="O55">
        <f>G55/D55</f>
        <v>0.91696852536551487</v>
      </c>
    </row>
    <row r="56" spans="1:15" x14ac:dyDescent="0.25">
      <c r="B56">
        <v>0.5</v>
      </c>
      <c r="C56">
        <v>5</v>
      </c>
      <c r="D56">
        <v>56531</v>
      </c>
      <c r="E56">
        <v>52444</v>
      </c>
      <c r="F56">
        <v>88000</v>
      </c>
      <c r="G56">
        <v>68688</v>
      </c>
      <c r="J56">
        <v>0.5</v>
      </c>
      <c r="K56">
        <v>5</v>
      </c>
      <c r="L56">
        <f t="shared" ref="L56:L60" si="2">D56/D56</f>
        <v>1</v>
      </c>
      <c r="M56">
        <f t="shared" ref="M56:M60" si="3">E56/D56</f>
        <v>0.92770338398400876</v>
      </c>
      <c r="N56">
        <f t="shared" ref="N56:N60" si="4">F56/D56</f>
        <v>1.5566680228547169</v>
      </c>
      <c r="O56">
        <f t="shared" ref="O56:O60" si="5">G56/D56</f>
        <v>1.215050149475509</v>
      </c>
    </row>
    <row r="57" spans="1:15" x14ac:dyDescent="0.25">
      <c r="B57">
        <v>0.5</v>
      </c>
      <c r="C57">
        <v>8</v>
      </c>
      <c r="D57">
        <v>124838</v>
      </c>
      <c r="E57">
        <v>128498</v>
      </c>
      <c r="F57">
        <v>275000</v>
      </c>
      <c r="G57">
        <v>151002</v>
      </c>
      <c r="J57">
        <v>0.5</v>
      </c>
      <c r="K57">
        <v>8</v>
      </c>
      <c r="L57">
        <f t="shared" si="2"/>
        <v>1</v>
      </c>
      <c r="M57">
        <f t="shared" si="3"/>
        <v>1.0293179961229755</v>
      </c>
      <c r="N57">
        <f t="shared" si="4"/>
        <v>2.2028548999503355</v>
      </c>
      <c r="O57">
        <f t="shared" si="5"/>
        <v>1.2095836203720021</v>
      </c>
    </row>
    <row r="58" spans="1:15" x14ac:dyDescent="0.25">
      <c r="B58">
        <v>1</v>
      </c>
      <c r="C58">
        <v>3</v>
      </c>
      <c r="D58">
        <v>92290</v>
      </c>
      <c r="E58">
        <v>53669</v>
      </c>
      <c r="F58">
        <v>61976</v>
      </c>
      <c r="G58">
        <v>57967</v>
      </c>
      <c r="J58">
        <v>1</v>
      </c>
      <c r="K58">
        <v>3</v>
      </c>
      <c r="L58">
        <f t="shared" si="2"/>
        <v>1</v>
      </c>
      <c r="M58">
        <f t="shared" si="3"/>
        <v>0.58152562574493449</v>
      </c>
      <c r="N58">
        <f t="shared" si="4"/>
        <v>0.67153537761404269</v>
      </c>
      <c r="O58">
        <f t="shared" si="5"/>
        <v>0.62809621844186803</v>
      </c>
    </row>
    <row r="59" spans="1:15" x14ac:dyDescent="0.25">
      <c r="B59">
        <v>1</v>
      </c>
      <c r="C59">
        <v>5</v>
      </c>
      <c r="D59">
        <v>114666</v>
      </c>
      <c r="E59">
        <v>79813</v>
      </c>
      <c r="F59">
        <v>105674</v>
      </c>
      <c r="G59">
        <v>91292</v>
      </c>
      <c r="J59">
        <v>1</v>
      </c>
      <c r="K59">
        <v>5</v>
      </c>
      <c r="L59">
        <f t="shared" si="2"/>
        <v>1</v>
      </c>
      <c r="M59">
        <f t="shared" si="3"/>
        <v>0.69604765143983394</v>
      </c>
      <c r="N59">
        <f t="shared" si="4"/>
        <v>0.92158093942406638</v>
      </c>
      <c r="O59">
        <f t="shared" si="5"/>
        <v>0.79615579160343952</v>
      </c>
    </row>
    <row r="60" spans="1:15" x14ac:dyDescent="0.25">
      <c r="B60">
        <v>1</v>
      </c>
      <c r="C60">
        <v>8</v>
      </c>
      <c r="D60">
        <v>161264</v>
      </c>
      <c r="E60">
        <v>143921</v>
      </c>
      <c r="F60">
        <v>240000</v>
      </c>
      <c r="G60">
        <v>164759</v>
      </c>
      <c r="J60">
        <v>1</v>
      </c>
      <c r="K60">
        <v>8</v>
      </c>
      <c r="L60">
        <f t="shared" si="2"/>
        <v>1</v>
      </c>
      <c r="M60">
        <f t="shared" si="3"/>
        <v>0.89245584879452322</v>
      </c>
      <c r="N60">
        <f t="shared" si="4"/>
        <v>1.488242881238218</v>
      </c>
      <c r="O60">
        <f t="shared" si="5"/>
        <v>1.0216725369580315</v>
      </c>
    </row>
    <row r="65" spans="4:17" ht="17.25" thickBot="1" x14ac:dyDescent="0.3">
      <c r="D65" t="s">
        <v>24</v>
      </c>
      <c r="L65" s="4">
        <v>0.2</v>
      </c>
      <c r="M65" s="4">
        <v>0.5</v>
      </c>
      <c r="N65" s="4">
        <v>0.8</v>
      </c>
      <c r="P65">
        <v>0.2</v>
      </c>
      <c r="Q65">
        <v>0.8</v>
      </c>
    </row>
    <row r="66" spans="4:17" x14ac:dyDescent="0.25">
      <c r="D66">
        <v>7825</v>
      </c>
      <c r="E66">
        <v>8269</v>
      </c>
      <c r="F66">
        <v>7825</v>
      </c>
      <c r="G66">
        <v>8274</v>
      </c>
      <c r="H66">
        <v>7825</v>
      </c>
      <c r="I66">
        <v>8399</v>
      </c>
      <c r="L66" s="5">
        <f>E66-D66</f>
        <v>444</v>
      </c>
      <c r="M66" s="6">
        <f>G66-F66</f>
        <v>449</v>
      </c>
      <c r="N66" s="7">
        <f>I66-H66</f>
        <v>574</v>
      </c>
      <c r="P66" s="5">
        <f>(L66-M66)/M66</f>
        <v>-1.1135857461024499E-2</v>
      </c>
      <c r="Q66" s="7">
        <f>(N66-M66)/M66</f>
        <v>0.27839643652561247</v>
      </c>
    </row>
    <row r="67" spans="4:17" x14ac:dyDescent="0.25">
      <c r="D67">
        <v>7825</v>
      </c>
      <c r="E67">
        <v>9057</v>
      </c>
      <c r="F67">
        <v>7825</v>
      </c>
      <c r="G67">
        <v>9084</v>
      </c>
      <c r="H67">
        <v>7825</v>
      </c>
      <c r="I67">
        <v>9235</v>
      </c>
      <c r="L67" s="8">
        <f t="shared" ref="L67:L89" si="6">E67-D67</f>
        <v>1232</v>
      </c>
      <c r="M67" s="4">
        <f t="shared" ref="M67:M89" si="7">G67-F67</f>
        <v>1259</v>
      </c>
      <c r="N67" s="9">
        <f t="shared" ref="N67:N89" si="8">I67-H67</f>
        <v>1410</v>
      </c>
      <c r="P67" s="8">
        <f t="shared" ref="P67:P89" si="9">(L67-M67)/M67</f>
        <v>-2.1445591739475776E-2</v>
      </c>
      <c r="Q67" s="9">
        <f t="shared" ref="Q67:Q89" si="10">(N67-M67)/M67</f>
        <v>0.11993645750595711</v>
      </c>
    </row>
    <row r="68" spans="4:17" x14ac:dyDescent="0.25">
      <c r="D68">
        <v>7825</v>
      </c>
      <c r="E68">
        <v>8379</v>
      </c>
      <c r="F68">
        <v>7825</v>
      </c>
      <c r="G68">
        <v>8390</v>
      </c>
      <c r="H68">
        <v>7825</v>
      </c>
      <c r="I68">
        <v>8435</v>
      </c>
      <c r="L68" s="8">
        <f t="shared" si="6"/>
        <v>554</v>
      </c>
      <c r="M68" s="4">
        <f t="shared" si="7"/>
        <v>565</v>
      </c>
      <c r="N68" s="9">
        <f t="shared" si="8"/>
        <v>610</v>
      </c>
      <c r="P68" s="8">
        <f t="shared" si="9"/>
        <v>-1.9469026548672566E-2</v>
      </c>
      <c r="Q68" s="9">
        <f t="shared" si="10"/>
        <v>7.9646017699115043E-2</v>
      </c>
    </row>
    <row r="69" spans="4:17" ht="17.25" thickBot="1" x14ac:dyDescent="0.3">
      <c r="D69">
        <v>7825</v>
      </c>
      <c r="E69">
        <v>8114</v>
      </c>
      <c r="F69">
        <v>7825</v>
      </c>
      <c r="G69">
        <v>8140</v>
      </c>
      <c r="H69">
        <v>7825</v>
      </c>
      <c r="I69">
        <v>8169</v>
      </c>
      <c r="L69" s="10">
        <f t="shared" si="6"/>
        <v>289</v>
      </c>
      <c r="M69" s="11">
        <f t="shared" si="7"/>
        <v>315</v>
      </c>
      <c r="N69" s="12">
        <f t="shared" si="8"/>
        <v>344</v>
      </c>
      <c r="P69" s="10">
        <f t="shared" si="9"/>
        <v>-8.2539682539682538E-2</v>
      </c>
      <c r="Q69" s="12">
        <f t="shared" si="10"/>
        <v>9.2063492063492069E-2</v>
      </c>
    </row>
    <row r="70" spans="4:17" x14ac:dyDescent="0.25">
      <c r="D70">
        <v>7825</v>
      </c>
      <c r="E70">
        <v>8519</v>
      </c>
      <c r="F70">
        <v>7825</v>
      </c>
      <c r="G70">
        <v>8532</v>
      </c>
      <c r="H70">
        <v>7825</v>
      </c>
      <c r="I70">
        <v>8584</v>
      </c>
      <c r="L70" s="5">
        <f t="shared" si="6"/>
        <v>694</v>
      </c>
      <c r="M70" s="6">
        <f t="shared" si="7"/>
        <v>707</v>
      </c>
      <c r="N70" s="7">
        <f t="shared" si="8"/>
        <v>759</v>
      </c>
      <c r="P70">
        <f t="shared" si="9"/>
        <v>-1.8387553041018388E-2</v>
      </c>
      <c r="Q70">
        <f t="shared" si="10"/>
        <v>7.355021216407355E-2</v>
      </c>
    </row>
    <row r="71" spans="4:17" x14ac:dyDescent="0.25">
      <c r="D71">
        <v>7825</v>
      </c>
      <c r="E71">
        <v>9339</v>
      </c>
      <c r="F71">
        <v>7825</v>
      </c>
      <c r="G71">
        <v>9368</v>
      </c>
      <c r="H71">
        <v>7825</v>
      </c>
      <c r="I71">
        <v>9509</v>
      </c>
      <c r="L71" s="8">
        <f t="shared" si="6"/>
        <v>1514</v>
      </c>
      <c r="M71" s="4">
        <f t="shared" si="7"/>
        <v>1543</v>
      </c>
      <c r="N71" s="9">
        <f t="shared" si="8"/>
        <v>1684</v>
      </c>
      <c r="P71">
        <f t="shared" si="9"/>
        <v>-1.8794556059624108E-2</v>
      </c>
      <c r="Q71">
        <f t="shared" si="10"/>
        <v>9.1380427738172385E-2</v>
      </c>
    </row>
    <row r="72" spans="4:17" x14ac:dyDescent="0.25">
      <c r="D72">
        <v>7825</v>
      </c>
      <c r="E72">
        <v>9160</v>
      </c>
      <c r="F72">
        <v>7825</v>
      </c>
      <c r="G72">
        <v>9171</v>
      </c>
      <c r="H72">
        <v>7825</v>
      </c>
      <c r="I72">
        <v>9261</v>
      </c>
      <c r="L72" s="8">
        <f t="shared" si="6"/>
        <v>1335</v>
      </c>
      <c r="M72" s="4">
        <f t="shared" si="7"/>
        <v>1346</v>
      </c>
      <c r="N72" s="9">
        <f t="shared" si="8"/>
        <v>1436</v>
      </c>
      <c r="P72">
        <f t="shared" si="9"/>
        <v>-8.1723625557206542E-3</v>
      </c>
      <c r="Q72">
        <f t="shared" si="10"/>
        <v>6.6864784546805348E-2</v>
      </c>
    </row>
    <row r="73" spans="4:17" ht="17.25" thickBot="1" x14ac:dyDescent="0.3">
      <c r="D73">
        <v>7825</v>
      </c>
      <c r="E73">
        <v>8806</v>
      </c>
      <c r="F73">
        <v>7825</v>
      </c>
      <c r="G73">
        <v>8800</v>
      </c>
      <c r="H73">
        <v>7825</v>
      </c>
      <c r="I73">
        <v>8861</v>
      </c>
      <c r="L73" s="10">
        <f t="shared" si="6"/>
        <v>981</v>
      </c>
      <c r="M73" s="11">
        <f t="shared" si="7"/>
        <v>975</v>
      </c>
      <c r="N73" s="12">
        <f t="shared" si="8"/>
        <v>1036</v>
      </c>
      <c r="P73">
        <f t="shared" si="9"/>
        <v>6.1538461538461538E-3</v>
      </c>
      <c r="Q73">
        <f t="shared" si="10"/>
        <v>6.2564102564102567E-2</v>
      </c>
    </row>
    <row r="74" spans="4:17" x14ac:dyDescent="0.25">
      <c r="D74">
        <v>7825</v>
      </c>
      <c r="E74">
        <v>8307</v>
      </c>
      <c r="F74">
        <v>7825</v>
      </c>
      <c r="G74">
        <v>8314</v>
      </c>
      <c r="H74">
        <v>7825</v>
      </c>
      <c r="I74">
        <v>8332</v>
      </c>
      <c r="L74" s="5">
        <f t="shared" si="6"/>
        <v>482</v>
      </c>
      <c r="M74" s="6">
        <f t="shared" si="7"/>
        <v>489</v>
      </c>
      <c r="N74" s="7">
        <f t="shared" si="8"/>
        <v>507</v>
      </c>
      <c r="P74">
        <f t="shared" si="9"/>
        <v>-1.4314928425357873E-2</v>
      </c>
      <c r="Q74">
        <f t="shared" si="10"/>
        <v>3.6809815950920248E-2</v>
      </c>
    </row>
    <row r="75" spans="4:17" x14ac:dyDescent="0.25">
      <c r="D75">
        <v>7825</v>
      </c>
      <c r="E75">
        <v>9532</v>
      </c>
      <c r="F75">
        <v>7825</v>
      </c>
      <c r="G75">
        <v>9577</v>
      </c>
      <c r="H75">
        <v>7825</v>
      </c>
      <c r="I75">
        <v>9706</v>
      </c>
      <c r="L75" s="8">
        <f t="shared" si="6"/>
        <v>1707</v>
      </c>
      <c r="M75" s="4">
        <f t="shared" si="7"/>
        <v>1752</v>
      </c>
      <c r="N75" s="9">
        <f t="shared" si="8"/>
        <v>1881</v>
      </c>
      <c r="P75">
        <f t="shared" si="9"/>
        <v>-2.5684931506849314E-2</v>
      </c>
      <c r="Q75">
        <f t="shared" si="10"/>
        <v>7.3630136986301373E-2</v>
      </c>
    </row>
    <row r="76" spans="4:17" x14ac:dyDescent="0.25">
      <c r="D76">
        <v>7825</v>
      </c>
      <c r="E76">
        <v>9892</v>
      </c>
      <c r="F76">
        <v>7825</v>
      </c>
      <c r="G76">
        <v>9914</v>
      </c>
      <c r="H76">
        <v>7825</v>
      </c>
      <c r="I76">
        <v>10048</v>
      </c>
      <c r="L76" s="8">
        <f t="shared" si="6"/>
        <v>2067</v>
      </c>
      <c r="M76" s="4">
        <f t="shared" si="7"/>
        <v>2089</v>
      </c>
      <c r="N76" s="9">
        <f t="shared" si="8"/>
        <v>2223</v>
      </c>
      <c r="P76">
        <f t="shared" si="9"/>
        <v>-1.0531354715174725E-2</v>
      </c>
      <c r="Q76">
        <f t="shared" si="10"/>
        <v>6.4145524174246057E-2</v>
      </c>
    </row>
    <row r="77" spans="4:17" ht="17.25" thickBot="1" x14ac:dyDescent="0.3">
      <c r="D77">
        <v>7825</v>
      </c>
      <c r="E77">
        <v>9297</v>
      </c>
      <c r="F77">
        <v>7825</v>
      </c>
      <c r="G77">
        <v>9303</v>
      </c>
      <c r="H77">
        <v>7825</v>
      </c>
      <c r="I77">
        <v>9357</v>
      </c>
      <c r="L77" s="10">
        <f t="shared" si="6"/>
        <v>1472</v>
      </c>
      <c r="M77" s="11">
        <f t="shared" si="7"/>
        <v>1478</v>
      </c>
      <c r="N77" s="12">
        <f t="shared" si="8"/>
        <v>1532</v>
      </c>
      <c r="P77">
        <f t="shared" si="9"/>
        <v>-4.0595399188092015E-3</v>
      </c>
      <c r="Q77">
        <f t="shared" si="10"/>
        <v>3.6535859269282815E-2</v>
      </c>
    </row>
    <row r="78" spans="4:17" x14ac:dyDescent="0.25">
      <c r="D78">
        <v>7825</v>
      </c>
      <c r="E78">
        <v>8123</v>
      </c>
      <c r="F78">
        <v>7825</v>
      </c>
      <c r="G78">
        <v>8124</v>
      </c>
      <c r="H78">
        <v>7825</v>
      </c>
      <c r="I78">
        <v>8124</v>
      </c>
      <c r="L78" s="5">
        <f t="shared" si="6"/>
        <v>298</v>
      </c>
      <c r="M78" s="6">
        <f t="shared" si="7"/>
        <v>299</v>
      </c>
      <c r="N78" s="7">
        <f t="shared" si="8"/>
        <v>299</v>
      </c>
      <c r="P78">
        <f t="shared" si="9"/>
        <v>-3.3444816053511705E-3</v>
      </c>
      <c r="Q78">
        <f t="shared" si="10"/>
        <v>0</v>
      </c>
    </row>
    <row r="79" spans="4:17" x14ac:dyDescent="0.25">
      <c r="D79">
        <v>7825</v>
      </c>
      <c r="E79">
        <v>9764</v>
      </c>
      <c r="F79">
        <v>7825</v>
      </c>
      <c r="G79">
        <v>9798</v>
      </c>
      <c r="H79">
        <v>7825</v>
      </c>
      <c r="I79">
        <v>9834</v>
      </c>
      <c r="L79" s="8">
        <f t="shared" si="6"/>
        <v>1939</v>
      </c>
      <c r="M79" s="4">
        <f t="shared" si="7"/>
        <v>1973</v>
      </c>
      <c r="N79" s="9">
        <f t="shared" si="8"/>
        <v>2009</v>
      </c>
      <c r="P79">
        <f t="shared" si="9"/>
        <v>-1.7232640648758235E-2</v>
      </c>
      <c r="Q79">
        <f t="shared" si="10"/>
        <v>1.824632539280284E-2</v>
      </c>
    </row>
    <row r="80" spans="4:17" x14ac:dyDescent="0.25">
      <c r="D80">
        <v>7825</v>
      </c>
      <c r="E80">
        <v>9845</v>
      </c>
      <c r="F80">
        <v>7825</v>
      </c>
      <c r="G80">
        <v>9873</v>
      </c>
      <c r="H80">
        <v>7825</v>
      </c>
      <c r="I80">
        <v>9922</v>
      </c>
      <c r="L80" s="8">
        <f t="shared" si="6"/>
        <v>2020</v>
      </c>
      <c r="M80" s="4">
        <f t="shared" si="7"/>
        <v>2048</v>
      </c>
      <c r="N80" s="9">
        <f t="shared" si="8"/>
        <v>2097</v>
      </c>
      <c r="P80">
        <f t="shared" si="9"/>
        <v>-1.3671875E-2</v>
      </c>
      <c r="Q80">
        <f t="shared" si="10"/>
        <v>2.392578125E-2</v>
      </c>
    </row>
    <row r="81" spans="1:17" ht="17.25" thickBot="1" x14ac:dyDescent="0.3">
      <c r="D81">
        <v>7825</v>
      </c>
      <c r="E81">
        <v>9777</v>
      </c>
      <c r="F81">
        <v>7825</v>
      </c>
      <c r="G81">
        <v>9787</v>
      </c>
      <c r="H81">
        <v>7825</v>
      </c>
      <c r="I81">
        <v>9864</v>
      </c>
      <c r="L81" s="10">
        <f t="shared" si="6"/>
        <v>1952</v>
      </c>
      <c r="M81" s="11">
        <f t="shared" si="7"/>
        <v>1962</v>
      </c>
      <c r="N81" s="12">
        <f t="shared" si="8"/>
        <v>2039</v>
      </c>
      <c r="P81">
        <f t="shared" si="9"/>
        <v>-5.0968399592252805E-3</v>
      </c>
      <c r="Q81">
        <f t="shared" si="10"/>
        <v>3.9245667686034658E-2</v>
      </c>
    </row>
    <row r="82" spans="1:17" x14ac:dyDescent="0.25">
      <c r="D82">
        <v>7825</v>
      </c>
      <c r="E82">
        <v>7834</v>
      </c>
      <c r="F82">
        <v>7825</v>
      </c>
      <c r="G82">
        <v>7834</v>
      </c>
      <c r="H82">
        <v>7825</v>
      </c>
      <c r="I82">
        <v>7834</v>
      </c>
      <c r="L82" s="5">
        <f t="shared" si="6"/>
        <v>9</v>
      </c>
      <c r="M82" s="6">
        <f t="shared" si="7"/>
        <v>9</v>
      </c>
      <c r="N82" s="7">
        <f t="shared" si="8"/>
        <v>9</v>
      </c>
      <c r="P82">
        <f t="shared" si="9"/>
        <v>0</v>
      </c>
      <c r="Q82">
        <f t="shared" si="10"/>
        <v>0</v>
      </c>
    </row>
    <row r="83" spans="1:17" x14ac:dyDescent="0.25">
      <c r="D83">
        <v>7825</v>
      </c>
      <c r="E83">
        <v>9675</v>
      </c>
      <c r="F83">
        <v>7825</v>
      </c>
      <c r="G83">
        <v>9675</v>
      </c>
      <c r="H83">
        <v>7825</v>
      </c>
      <c r="I83">
        <v>9645</v>
      </c>
      <c r="L83" s="8">
        <f t="shared" si="6"/>
        <v>1850</v>
      </c>
      <c r="M83" s="4">
        <f t="shared" si="7"/>
        <v>1850</v>
      </c>
      <c r="N83" s="9">
        <f t="shared" si="8"/>
        <v>1820</v>
      </c>
      <c r="P83">
        <f t="shared" si="9"/>
        <v>0</v>
      </c>
      <c r="Q83">
        <f t="shared" si="10"/>
        <v>-1.6216216216216217E-2</v>
      </c>
    </row>
    <row r="84" spans="1:17" x14ac:dyDescent="0.25">
      <c r="D84">
        <v>7825</v>
      </c>
      <c r="E84">
        <v>9887</v>
      </c>
      <c r="F84">
        <v>7825</v>
      </c>
      <c r="G84">
        <v>9896</v>
      </c>
      <c r="H84">
        <v>7825</v>
      </c>
      <c r="I84">
        <v>9885</v>
      </c>
      <c r="L84" s="8">
        <f t="shared" si="6"/>
        <v>2062</v>
      </c>
      <c r="M84" s="4">
        <f t="shared" si="7"/>
        <v>2071</v>
      </c>
      <c r="N84" s="9">
        <f t="shared" si="8"/>
        <v>2060</v>
      </c>
      <c r="P84">
        <f t="shared" si="9"/>
        <v>-4.3457267020762915E-3</v>
      </c>
      <c r="Q84">
        <f t="shared" si="10"/>
        <v>-5.311443746982134E-3</v>
      </c>
    </row>
    <row r="85" spans="1:17" ht="17.25" thickBot="1" x14ac:dyDescent="0.3">
      <c r="D85">
        <v>7825</v>
      </c>
      <c r="E85">
        <v>10257</v>
      </c>
      <c r="F85">
        <v>7825</v>
      </c>
      <c r="G85">
        <v>10266</v>
      </c>
      <c r="H85">
        <v>7825</v>
      </c>
      <c r="I85">
        <v>10287</v>
      </c>
      <c r="L85" s="10">
        <f t="shared" si="6"/>
        <v>2432</v>
      </c>
      <c r="M85" s="11">
        <f t="shared" si="7"/>
        <v>2441</v>
      </c>
      <c r="N85" s="12">
        <f t="shared" si="8"/>
        <v>2462</v>
      </c>
      <c r="P85">
        <f t="shared" si="9"/>
        <v>-3.6870135190495697E-3</v>
      </c>
      <c r="Q85">
        <f t="shared" si="10"/>
        <v>8.6030315444489969E-3</v>
      </c>
    </row>
    <row r="86" spans="1:17" x14ac:dyDescent="0.25">
      <c r="D86">
        <v>7825</v>
      </c>
      <c r="E86">
        <v>7825</v>
      </c>
      <c r="F86">
        <v>7825</v>
      </c>
      <c r="G86">
        <v>7825</v>
      </c>
      <c r="H86">
        <v>7825</v>
      </c>
      <c r="I86">
        <v>7825</v>
      </c>
      <c r="L86" s="5">
        <f t="shared" si="6"/>
        <v>0</v>
      </c>
      <c r="M86" s="6">
        <f t="shared" si="7"/>
        <v>0</v>
      </c>
      <c r="N86" s="7">
        <f t="shared" si="8"/>
        <v>0</v>
      </c>
      <c r="P86" t="e">
        <f t="shared" si="9"/>
        <v>#DIV/0!</v>
      </c>
      <c r="Q86" t="e">
        <f t="shared" si="10"/>
        <v>#DIV/0!</v>
      </c>
    </row>
    <row r="87" spans="1:17" x14ac:dyDescent="0.25">
      <c r="D87">
        <v>7825</v>
      </c>
      <c r="E87">
        <v>8892</v>
      </c>
      <c r="F87">
        <v>7825</v>
      </c>
      <c r="G87">
        <v>8892</v>
      </c>
      <c r="H87">
        <v>7825</v>
      </c>
      <c r="I87">
        <v>8863</v>
      </c>
      <c r="L87" s="8">
        <f t="shared" si="6"/>
        <v>1067</v>
      </c>
      <c r="M87" s="4">
        <f t="shared" si="7"/>
        <v>1067</v>
      </c>
      <c r="N87" s="9">
        <f t="shared" si="8"/>
        <v>1038</v>
      </c>
      <c r="P87">
        <f t="shared" si="9"/>
        <v>0</v>
      </c>
      <c r="Q87">
        <f t="shared" si="10"/>
        <v>-2.7179006560449859E-2</v>
      </c>
    </row>
    <row r="88" spans="1:17" x14ac:dyDescent="0.25">
      <c r="D88">
        <v>7825</v>
      </c>
      <c r="E88">
        <v>9887</v>
      </c>
      <c r="F88">
        <v>7825</v>
      </c>
      <c r="G88">
        <v>9887</v>
      </c>
      <c r="H88">
        <v>7825</v>
      </c>
      <c r="I88">
        <v>9882</v>
      </c>
      <c r="L88" s="8">
        <f t="shared" si="6"/>
        <v>2062</v>
      </c>
      <c r="M88" s="4">
        <f t="shared" si="7"/>
        <v>2062</v>
      </c>
      <c r="N88" s="9">
        <f t="shared" si="8"/>
        <v>2057</v>
      </c>
      <c r="P88">
        <f t="shared" si="9"/>
        <v>0</v>
      </c>
      <c r="Q88">
        <f t="shared" si="10"/>
        <v>-2.4248302618816685E-3</v>
      </c>
    </row>
    <row r="89" spans="1:17" ht="17.25" thickBot="1" x14ac:dyDescent="0.3">
      <c r="D89">
        <v>7825</v>
      </c>
      <c r="E89">
        <v>10128</v>
      </c>
      <c r="F89">
        <v>7825</v>
      </c>
      <c r="G89">
        <v>10129</v>
      </c>
      <c r="H89">
        <v>7825</v>
      </c>
      <c r="I89">
        <v>10128</v>
      </c>
      <c r="L89" s="10">
        <f t="shared" si="6"/>
        <v>2303</v>
      </c>
      <c r="M89" s="11">
        <f t="shared" si="7"/>
        <v>2304</v>
      </c>
      <c r="N89" s="12">
        <f t="shared" si="8"/>
        <v>2303</v>
      </c>
      <c r="P89">
        <f t="shared" si="9"/>
        <v>-4.3402777777777775E-4</v>
      </c>
      <c r="Q89">
        <f t="shared" si="10"/>
        <v>-4.3402777777777775E-4</v>
      </c>
    </row>
    <row r="91" spans="1:17" x14ac:dyDescent="0.25">
      <c r="A91" t="str">
        <f t="shared" ref="A91:A115" si="11">I28</f>
        <v>FogEng</v>
      </c>
      <c r="B91" t="str">
        <f t="shared" ref="B91:B115" si="12">J28</f>
        <v>totoal_U</v>
      </c>
      <c r="C91" t="str">
        <f t="shared" ref="C91:C115" si="13">K28</f>
        <v>TaskNum</v>
      </c>
      <c r="D91" t="str">
        <f t="shared" ref="D91:D115" si="14">L28</f>
        <v>NOFLD</v>
      </c>
      <c r="E91" t="str">
        <f t="shared" ref="E91" si="15">M28</f>
        <v>myOFLD</v>
      </c>
      <c r="F91" t="str">
        <f t="shared" ref="F91:F115" si="16">N28</f>
        <v>AOFLDC</v>
      </c>
      <c r="G91" t="str">
        <f t="shared" ref="G91:G115" si="17">O28</f>
        <v>SeGW</v>
      </c>
    </row>
    <row r="92" spans="1:17" x14ac:dyDescent="0.25">
      <c r="A92">
        <f t="shared" si="11"/>
        <v>0</v>
      </c>
      <c r="B92">
        <f t="shared" si="12"/>
        <v>0.5</v>
      </c>
      <c r="C92">
        <f t="shared" si="13"/>
        <v>3</v>
      </c>
      <c r="D92">
        <f>L29</f>
        <v>0</v>
      </c>
      <c r="E92">
        <f>M29/2/(4.4-1.8)*4.4</f>
        <v>1601.7692307692307</v>
      </c>
      <c r="F92">
        <f t="shared" si="16"/>
        <v>0</v>
      </c>
      <c r="G92">
        <f t="shared" si="17"/>
        <v>0</v>
      </c>
    </row>
    <row r="93" spans="1:17" x14ac:dyDescent="0.25">
      <c r="A93">
        <f t="shared" si="11"/>
        <v>0</v>
      </c>
      <c r="B93">
        <f t="shared" si="12"/>
        <v>1</v>
      </c>
      <c r="C93">
        <f t="shared" si="13"/>
        <v>3</v>
      </c>
      <c r="D93">
        <f t="shared" si="14"/>
        <v>0</v>
      </c>
      <c r="E93">
        <f t="shared" ref="E93:E115" si="18">M30/2/(4.4-1.8)*4.4</f>
        <v>1941.0769230769229</v>
      </c>
      <c r="F93">
        <f t="shared" si="16"/>
        <v>0</v>
      </c>
      <c r="G93">
        <f t="shared" si="17"/>
        <v>0</v>
      </c>
    </row>
    <row r="94" spans="1:17" x14ac:dyDescent="0.25">
      <c r="A94">
        <f t="shared" si="11"/>
        <v>0</v>
      </c>
      <c r="B94">
        <f t="shared" si="12"/>
        <v>1.5</v>
      </c>
      <c r="C94">
        <f t="shared" si="13"/>
        <v>3</v>
      </c>
      <c r="D94">
        <f t="shared" si="14"/>
        <v>0</v>
      </c>
      <c r="E94">
        <f t="shared" si="18"/>
        <v>945.15384615384608</v>
      </c>
      <c r="F94">
        <f t="shared" si="16"/>
        <v>0</v>
      </c>
      <c r="G94">
        <f t="shared" si="17"/>
        <v>0</v>
      </c>
    </row>
    <row r="95" spans="1:17" x14ac:dyDescent="0.25">
      <c r="A95">
        <f t="shared" si="11"/>
        <v>0</v>
      </c>
      <c r="B95">
        <f t="shared" si="12"/>
        <v>2</v>
      </c>
      <c r="C95">
        <f t="shared" si="13"/>
        <v>3</v>
      </c>
      <c r="D95">
        <f t="shared" si="14"/>
        <v>0</v>
      </c>
      <c r="E95">
        <f t="shared" si="18"/>
        <v>545.76923076923072</v>
      </c>
      <c r="F95">
        <f t="shared" si="16"/>
        <v>0</v>
      </c>
      <c r="G95">
        <f t="shared" si="17"/>
        <v>0</v>
      </c>
    </row>
    <row r="96" spans="1:17" x14ac:dyDescent="0.25">
      <c r="A96">
        <f t="shared" si="11"/>
        <v>0</v>
      </c>
      <c r="B96">
        <f t="shared" si="12"/>
        <v>0.5</v>
      </c>
      <c r="C96">
        <f t="shared" si="13"/>
        <v>4</v>
      </c>
      <c r="D96">
        <f t="shared" si="14"/>
        <v>0</v>
      </c>
      <c r="E96">
        <f t="shared" si="18"/>
        <v>1580.6153846153845</v>
      </c>
      <c r="F96">
        <f t="shared" si="16"/>
        <v>0</v>
      </c>
      <c r="G96">
        <f t="shared" si="17"/>
        <v>0</v>
      </c>
    </row>
    <row r="97" spans="1:7" x14ac:dyDescent="0.25">
      <c r="A97">
        <f t="shared" si="11"/>
        <v>0</v>
      </c>
      <c r="B97">
        <f t="shared" si="12"/>
        <v>1</v>
      </c>
      <c r="C97">
        <f t="shared" si="13"/>
        <v>4</v>
      </c>
      <c r="D97">
        <f t="shared" si="14"/>
        <v>0</v>
      </c>
      <c r="E97">
        <f t="shared" si="18"/>
        <v>2326.0769230769229</v>
      </c>
      <c r="F97">
        <f t="shared" si="16"/>
        <v>0</v>
      </c>
      <c r="G97">
        <f t="shared" si="17"/>
        <v>0</v>
      </c>
    </row>
    <row r="98" spans="1:7" x14ac:dyDescent="0.25">
      <c r="A98">
        <f t="shared" si="11"/>
        <v>0</v>
      </c>
      <c r="B98">
        <f t="shared" si="12"/>
        <v>1.5</v>
      </c>
      <c r="C98">
        <f t="shared" si="13"/>
        <v>4</v>
      </c>
      <c r="D98">
        <f t="shared" si="14"/>
        <v>0</v>
      </c>
      <c r="E98">
        <f t="shared" si="18"/>
        <v>2304.0769230769229</v>
      </c>
      <c r="F98">
        <f t="shared" si="16"/>
        <v>0</v>
      </c>
      <c r="G98">
        <f t="shared" si="17"/>
        <v>0</v>
      </c>
    </row>
    <row r="99" spans="1:7" x14ac:dyDescent="0.25">
      <c r="A99">
        <f t="shared" si="11"/>
        <v>0</v>
      </c>
      <c r="B99">
        <f t="shared" si="12"/>
        <v>2</v>
      </c>
      <c r="C99">
        <f t="shared" si="13"/>
        <v>4</v>
      </c>
      <c r="D99">
        <f t="shared" si="14"/>
        <v>0</v>
      </c>
      <c r="E99">
        <f t="shared" si="18"/>
        <v>1561.1538461538457</v>
      </c>
      <c r="F99">
        <f t="shared" si="16"/>
        <v>0</v>
      </c>
      <c r="G99">
        <f t="shared" si="17"/>
        <v>0</v>
      </c>
    </row>
    <row r="100" spans="1:7" x14ac:dyDescent="0.25">
      <c r="A100">
        <f t="shared" si="11"/>
        <v>0</v>
      </c>
      <c r="B100">
        <f t="shared" si="12"/>
        <v>0.5</v>
      </c>
      <c r="C100">
        <f t="shared" si="13"/>
        <v>5</v>
      </c>
      <c r="D100">
        <f t="shared" si="14"/>
        <v>0</v>
      </c>
      <c r="E100">
        <f t="shared" si="18"/>
        <v>1418.1538461538462</v>
      </c>
      <c r="F100">
        <f t="shared" si="16"/>
        <v>0</v>
      </c>
      <c r="G100">
        <f t="shared" si="17"/>
        <v>0</v>
      </c>
    </row>
    <row r="101" spans="1:7" x14ac:dyDescent="0.25">
      <c r="A101">
        <f t="shared" si="11"/>
        <v>0</v>
      </c>
      <c r="B101">
        <f t="shared" si="12"/>
        <v>1</v>
      </c>
      <c r="C101">
        <f t="shared" si="13"/>
        <v>5</v>
      </c>
      <c r="D101">
        <f t="shared" si="14"/>
        <v>0</v>
      </c>
      <c r="E101">
        <f t="shared" si="18"/>
        <v>3008.0769230769224</v>
      </c>
      <c r="F101">
        <f t="shared" si="16"/>
        <v>0</v>
      </c>
      <c r="G101">
        <f t="shared" si="17"/>
        <v>0</v>
      </c>
    </row>
    <row r="102" spans="1:7" x14ac:dyDescent="0.25">
      <c r="A102">
        <f t="shared" si="11"/>
        <v>0</v>
      </c>
      <c r="B102">
        <f t="shared" si="12"/>
        <v>1.5</v>
      </c>
      <c r="C102">
        <f t="shared" si="13"/>
        <v>5</v>
      </c>
      <c r="D102">
        <f t="shared" si="14"/>
        <v>0</v>
      </c>
      <c r="E102">
        <f t="shared" si="18"/>
        <v>3309.3076923076915</v>
      </c>
      <c r="F102">
        <f t="shared" si="16"/>
        <v>0</v>
      </c>
      <c r="G102">
        <f t="shared" si="17"/>
        <v>0</v>
      </c>
    </row>
    <row r="103" spans="1:7" x14ac:dyDescent="0.25">
      <c r="A103">
        <f t="shared" si="11"/>
        <v>0</v>
      </c>
      <c r="B103">
        <f t="shared" si="12"/>
        <v>2</v>
      </c>
      <c r="C103">
        <f t="shared" si="13"/>
        <v>5</v>
      </c>
      <c r="D103">
        <f t="shared" si="14"/>
        <v>0</v>
      </c>
      <c r="E103">
        <f t="shared" si="18"/>
        <v>2541.8461538461538</v>
      </c>
      <c r="F103">
        <f t="shared" si="16"/>
        <v>0</v>
      </c>
      <c r="G103">
        <f t="shared" si="17"/>
        <v>0</v>
      </c>
    </row>
    <row r="104" spans="1:7" x14ac:dyDescent="0.25">
      <c r="A104">
        <f t="shared" si="11"/>
        <v>0</v>
      </c>
      <c r="B104">
        <f t="shared" si="12"/>
        <v>0.5</v>
      </c>
      <c r="C104">
        <f t="shared" si="13"/>
        <v>6</v>
      </c>
      <c r="D104">
        <f t="shared" si="14"/>
        <v>0</v>
      </c>
      <c r="E104">
        <f t="shared" si="18"/>
        <v>1409.6923076923074</v>
      </c>
      <c r="F104">
        <f t="shared" si="16"/>
        <v>0</v>
      </c>
      <c r="G104">
        <f t="shared" si="17"/>
        <v>0</v>
      </c>
    </row>
    <row r="105" spans="1:7" x14ac:dyDescent="0.25">
      <c r="A105">
        <f t="shared" si="11"/>
        <v>0</v>
      </c>
      <c r="B105">
        <f t="shared" si="12"/>
        <v>1</v>
      </c>
      <c r="C105">
        <f t="shared" si="13"/>
        <v>6</v>
      </c>
      <c r="D105">
        <f t="shared" si="14"/>
        <v>0</v>
      </c>
      <c r="E105">
        <f t="shared" si="18"/>
        <v>3406.6153846153843</v>
      </c>
      <c r="F105">
        <f t="shared" si="16"/>
        <v>0</v>
      </c>
      <c r="G105">
        <f t="shared" si="17"/>
        <v>0</v>
      </c>
    </row>
    <row r="106" spans="1:7" x14ac:dyDescent="0.25">
      <c r="A106">
        <f t="shared" si="11"/>
        <v>0</v>
      </c>
      <c r="B106">
        <f t="shared" si="12"/>
        <v>1.5</v>
      </c>
      <c r="C106">
        <f t="shared" si="13"/>
        <v>6</v>
      </c>
      <c r="D106">
        <f t="shared" si="14"/>
        <v>0</v>
      </c>
      <c r="E106">
        <f t="shared" si="18"/>
        <v>3373.6153846153843</v>
      </c>
      <c r="F106">
        <f t="shared" si="16"/>
        <v>0</v>
      </c>
      <c r="G106">
        <f t="shared" si="17"/>
        <v>0</v>
      </c>
    </row>
    <row r="107" spans="1:7" x14ac:dyDescent="0.25">
      <c r="A107">
        <f t="shared" si="11"/>
        <v>0</v>
      </c>
      <c r="B107">
        <f t="shared" si="12"/>
        <v>2</v>
      </c>
      <c r="C107">
        <f t="shared" si="13"/>
        <v>6</v>
      </c>
      <c r="D107">
        <f t="shared" si="14"/>
        <v>0</v>
      </c>
      <c r="E107">
        <f t="shared" si="18"/>
        <v>3459.9230769230767</v>
      </c>
      <c r="F107">
        <f t="shared" si="16"/>
        <v>0</v>
      </c>
      <c r="G107">
        <f t="shared" si="17"/>
        <v>0</v>
      </c>
    </row>
    <row r="108" spans="1:7" x14ac:dyDescent="0.25">
      <c r="A108">
        <f t="shared" si="11"/>
        <v>0</v>
      </c>
      <c r="B108">
        <f t="shared" si="12"/>
        <v>0.5</v>
      </c>
      <c r="C108">
        <f t="shared" si="13"/>
        <v>8</v>
      </c>
      <c r="D108">
        <f t="shared" si="14"/>
        <v>0</v>
      </c>
      <c r="E108">
        <f t="shared" si="18"/>
        <v>1311.5384615384614</v>
      </c>
      <c r="F108">
        <f t="shared" si="16"/>
        <v>0</v>
      </c>
      <c r="G108">
        <f t="shared" si="17"/>
        <v>0</v>
      </c>
    </row>
    <row r="109" spans="1:7" x14ac:dyDescent="0.25">
      <c r="A109">
        <f t="shared" si="11"/>
        <v>0</v>
      </c>
      <c r="B109">
        <f t="shared" si="12"/>
        <v>1</v>
      </c>
      <c r="C109">
        <f t="shared" si="13"/>
        <v>8</v>
      </c>
      <c r="D109">
        <f t="shared" si="14"/>
        <v>0</v>
      </c>
      <c r="E109">
        <f t="shared" si="18"/>
        <v>4148.6923076923076</v>
      </c>
      <c r="F109">
        <f t="shared" si="16"/>
        <v>0</v>
      </c>
      <c r="G109">
        <f t="shared" si="17"/>
        <v>0</v>
      </c>
    </row>
    <row r="110" spans="1:7" x14ac:dyDescent="0.25">
      <c r="A110">
        <f t="shared" si="11"/>
        <v>0</v>
      </c>
      <c r="B110">
        <f t="shared" si="12"/>
        <v>1.5</v>
      </c>
      <c r="C110">
        <f t="shared" si="13"/>
        <v>8</v>
      </c>
      <c r="D110">
        <f t="shared" si="14"/>
        <v>0</v>
      </c>
      <c r="E110">
        <f t="shared" si="18"/>
        <v>3691.76923076923</v>
      </c>
      <c r="F110">
        <f t="shared" si="16"/>
        <v>0</v>
      </c>
      <c r="G110">
        <f t="shared" si="17"/>
        <v>0</v>
      </c>
    </row>
    <row r="111" spans="1:7" x14ac:dyDescent="0.25">
      <c r="A111">
        <f t="shared" si="11"/>
        <v>0</v>
      </c>
      <c r="B111">
        <f t="shared" si="12"/>
        <v>2</v>
      </c>
      <c r="C111">
        <f t="shared" si="13"/>
        <v>8</v>
      </c>
      <c r="D111">
        <f t="shared" si="14"/>
        <v>0</v>
      </c>
      <c r="E111">
        <f t="shared" si="18"/>
        <v>3974.3846153846148</v>
      </c>
      <c r="F111">
        <f t="shared" si="16"/>
        <v>0</v>
      </c>
      <c r="G111">
        <f t="shared" si="17"/>
        <v>0</v>
      </c>
    </row>
    <row r="112" spans="1:7" x14ac:dyDescent="0.25">
      <c r="A112">
        <f t="shared" si="11"/>
        <v>0</v>
      </c>
      <c r="B112">
        <f t="shared" si="12"/>
        <v>0.5</v>
      </c>
      <c r="C112">
        <f t="shared" si="13"/>
        <v>10</v>
      </c>
      <c r="D112">
        <f t="shared" si="14"/>
        <v>0</v>
      </c>
      <c r="E112">
        <f t="shared" si="18"/>
        <v>1436.7692307692307</v>
      </c>
      <c r="F112">
        <f t="shared" si="16"/>
        <v>0</v>
      </c>
      <c r="G112">
        <f t="shared" si="17"/>
        <v>0</v>
      </c>
    </row>
    <row r="113" spans="1:7" x14ac:dyDescent="0.25">
      <c r="A113">
        <f t="shared" si="11"/>
        <v>0</v>
      </c>
      <c r="B113">
        <f t="shared" si="12"/>
        <v>1</v>
      </c>
      <c r="C113">
        <f t="shared" si="13"/>
        <v>10</v>
      </c>
      <c r="D113">
        <f t="shared" si="14"/>
        <v>0</v>
      </c>
      <c r="E113">
        <f t="shared" si="18"/>
        <v>4229.0769230769229</v>
      </c>
      <c r="F113">
        <f t="shared" si="16"/>
        <v>0</v>
      </c>
      <c r="G113">
        <f t="shared" si="17"/>
        <v>0</v>
      </c>
    </row>
    <row r="114" spans="1:7" x14ac:dyDescent="0.25">
      <c r="A114">
        <f t="shared" si="11"/>
        <v>0</v>
      </c>
      <c r="B114">
        <f t="shared" si="12"/>
        <v>1.5</v>
      </c>
      <c r="C114">
        <f t="shared" si="13"/>
        <v>10</v>
      </c>
      <c r="D114">
        <f t="shared" si="14"/>
        <v>0</v>
      </c>
      <c r="E114">
        <f t="shared" si="18"/>
        <v>3392.2307692307691</v>
      </c>
      <c r="F114">
        <f t="shared" si="16"/>
        <v>0</v>
      </c>
      <c r="G114">
        <f t="shared" si="17"/>
        <v>0</v>
      </c>
    </row>
    <row r="115" spans="1:7" x14ac:dyDescent="0.25">
      <c r="A115">
        <f t="shared" si="11"/>
        <v>0</v>
      </c>
      <c r="B115">
        <f t="shared" si="12"/>
        <v>2</v>
      </c>
      <c r="C115">
        <f t="shared" si="13"/>
        <v>10</v>
      </c>
      <c r="D115">
        <f t="shared" si="14"/>
        <v>0</v>
      </c>
      <c r="E115">
        <f t="shared" si="18"/>
        <v>3921.9230769230767</v>
      </c>
      <c r="F115">
        <f t="shared" si="16"/>
        <v>0</v>
      </c>
      <c r="G115">
        <f t="shared" si="17"/>
        <v>0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GWm05</vt:lpstr>
      <vt:lpstr>GWm02</vt:lpstr>
      <vt:lpstr>GWm08</vt:lpstr>
      <vt:lpstr>GWBW05</vt:lpstr>
      <vt:lpstr>GWBW075</vt:lpstr>
      <vt:lpstr>BW 分布</vt:lpstr>
      <vt:lpstr>cost func</vt:lpstr>
      <vt:lpstr>實作</vt:lpstr>
      <vt:lpstr>系統數據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2017-01-11T07:32:32Z</dcterms:modified>
</cp:coreProperties>
</file>