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drawings/drawing33.xml" ContentType="application/vnd.openxmlformats-officedocument.drawingml.chartshapes+xml"/>
  <Override PartName="/xl/charts/chart102.xml" ContentType="application/vnd.openxmlformats-officedocument.drawingml.chart+xml"/>
  <Override PartName="/xl/drawings/drawing34.xml" ContentType="application/vnd.openxmlformats-officedocument.drawingml.chartshapes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5.xml" ContentType="application/vnd.openxmlformats-officedocument.drawing+xml"/>
  <Override PartName="/xl/charts/chart106.xml" ContentType="application/vnd.openxmlformats-officedocument.drawingml.chart+xml"/>
  <Override PartName="/xl/drawings/drawing36.xml" ContentType="application/vnd.openxmlformats-officedocument.drawingml.chartshapes+xml"/>
  <Override PartName="/xl/charts/chart107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39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40.xml" ContentType="application/vnd.openxmlformats-officedocument.drawingml.chartshapes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Energy 分布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4" i="13"/>
  <c r="G17" i="19" l="1"/>
  <c r="F17" i="19"/>
  <c r="E17" i="19"/>
  <c r="D92" i="14" l="1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92" i="14"/>
  <c r="A91" i="14"/>
  <c r="B91" i="14"/>
  <c r="C91" i="14"/>
  <c r="D91" i="14"/>
  <c r="E91" i="14"/>
  <c r="F91" i="14"/>
  <c r="G91" i="14"/>
  <c r="A92" i="14"/>
  <c r="B92" i="14"/>
  <c r="C92" i="14"/>
  <c r="F92" i="14"/>
  <c r="G92" i="14"/>
  <c r="A93" i="14"/>
  <c r="B93" i="14"/>
  <c r="C93" i="14"/>
  <c r="D93" i="14"/>
  <c r="F93" i="14"/>
  <c r="G93" i="14"/>
  <c r="A94" i="14"/>
  <c r="B94" i="14"/>
  <c r="C94" i="14"/>
  <c r="D94" i="14"/>
  <c r="F94" i="14"/>
  <c r="G94" i="14"/>
  <c r="A95" i="14"/>
  <c r="B95" i="14"/>
  <c r="C95" i="14"/>
  <c r="D95" i="14"/>
  <c r="F95" i="14"/>
  <c r="G95" i="14"/>
  <c r="A96" i="14"/>
  <c r="B96" i="14"/>
  <c r="C96" i="14"/>
  <c r="D96" i="14"/>
  <c r="F96" i="14"/>
  <c r="G96" i="14"/>
  <c r="A97" i="14"/>
  <c r="B97" i="14"/>
  <c r="C97" i="14"/>
  <c r="D97" i="14"/>
  <c r="F97" i="14"/>
  <c r="G97" i="14"/>
  <c r="A98" i="14"/>
  <c r="B98" i="14"/>
  <c r="C98" i="14"/>
  <c r="D98" i="14"/>
  <c r="F98" i="14"/>
  <c r="G98" i="14"/>
  <c r="A99" i="14"/>
  <c r="B99" i="14"/>
  <c r="C99" i="14"/>
  <c r="D99" i="14"/>
  <c r="F99" i="14"/>
  <c r="G99" i="14"/>
  <c r="A100" i="14"/>
  <c r="B100" i="14"/>
  <c r="C100" i="14"/>
  <c r="D100" i="14"/>
  <c r="F100" i="14"/>
  <c r="G100" i="14"/>
  <c r="A101" i="14"/>
  <c r="B101" i="14"/>
  <c r="C101" i="14"/>
  <c r="D101" i="14"/>
  <c r="F101" i="14"/>
  <c r="G101" i="14"/>
  <c r="A102" i="14"/>
  <c r="B102" i="14"/>
  <c r="C102" i="14"/>
  <c r="D102" i="14"/>
  <c r="F102" i="14"/>
  <c r="G102" i="14"/>
  <c r="A103" i="14"/>
  <c r="B103" i="14"/>
  <c r="C103" i="14"/>
  <c r="D103" i="14"/>
  <c r="F103" i="14"/>
  <c r="G103" i="14"/>
  <c r="A104" i="14"/>
  <c r="B104" i="14"/>
  <c r="C104" i="14"/>
  <c r="D104" i="14"/>
  <c r="F104" i="14"/>
  <c r="G104" i="14"/>
  <c r="A105" i="14"/>
  <c r="B105" i="14"/>
  <c r="C105" i="14"/>
  <c r="D105" i="14"/>
  <c r="F105" i="14"/>
  <c r="G105" i="14"/>
  <c r="A106" i="14"/>
  <c r="B106" i="14"/>
  <c r="C106" i="14"/>
  <c r="D106" i="14"/>
  <c r="F106" i="14"/>
  <c r="G106" i="14"/>
  <c r="A107" i="14"/>
  <c r="B107" i="14"/>
  <c r="C107" i="14"/>
  <c r="D107" i="14"/>
  <c r="F107" i="14"/>
  <c r="G107" i="14"/>
  <c r="A108" i="14"/>
  <c r="B108" i="14"/>
  <c r="C108" i="14"/>
  <c r="D108" i="14"/>
  <c r="F108" i="14"/>
  <c r="G108" i="14"/>
  <c r="A109" i="14"/>
  <c r="B109" i="14"/>
  <c r="C109" i="14"/>
  <c r="D109" i="14"/>
  <c r="F109" i="14"/>
  <c r="G109" i="14"/>
  <c r="A110" i="14"/>
  <c r="B110" i="14"/>
  <c r="C110" i="14"/>
  <c r="D110" i="14"/>
  <c r="F110" i="14"/>
  <c r="G110" i="14"/>
  <c r="A111" i="14"/>
  <c r="B111" i="14"/>
  <c r="C111" i="14"/>
  <c r="D111" i="14"/>
  <c r="F111" i="14"/>
  <c r="G111" i="14"/>
  <c r="A112" i="14"/>
  <c r="B112" i="14"/>
  <c r="C112" i="14"/>
  <c r="D112" i="14"/>
  <c r="F112" i="14"/>
  <c r="G112" i="14"/>
  <c r="A113" i="14"/>
  <c r="B113" i="14"/>
  <c r="C113" i="14"/>
  <c r="D113" i="14"/>
  <c r="F113" i="14"/>
  <c r="G113" i="14"/>
  <c r="A114" i="14"/>
  <c r="B114" i="14"/>
  <c r="C114" i="14"/>
  <c r="D114" i="14"/>
  <c r="F114" i="14"/>
  <c r="G114" i="14"/>
  <c r="A115" i="14"/>
  <c r="B115" i="14"/>
  <c r="C115" i="14"/>
  <c r="D115" i="14"/>
  <c r="F115" i="14"/>
  <c r="G115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H40" i="20"/>
  <c r="L32" i="20" l="1"/>
  <c r="M32" i="20"/>
  <c r="N32" i="20"/>
  <c r="L33" i="20"/>
  <c r="M33" i="20"/>
  <c r="N33" i="20"/>
  <c r="L34" i="20"/>
  <c r="M34" i="20"/>
  <c r="N34" i="20"/>
  <c r="L35" i="20"/>
  <c r="M35" i="20"/>
  <c r="N35" i="20"/>
  <c r="L36" i="20"/>
  <c r="M36" i="20"/>
  <c r="N36" i="20"/>
  <c r="L37" i="20"/>
  <c r="M37" i="20"/>
  <c r="N37" i="20"/>
  <c r="L38" i="20"/>
  <c r="M38" i="20"/>
  <c r="N38" i="20"/>
  <c r="L39" i="20"/>
  <c r="M39" i="20"/>
  <c r="N39" i="20"/>
  <c r="L40" i="20"/>
  <c r="M40" i="20"/>
  <c r="N40" i="20"/>
  <c r="L41" i="20"/>
  <c r="M41" i="20"/>
  <c r="N41" i="20"/>
  <c r="L42" i="20"/>
  <c r="M42" i="20"/>
  <c r="N42" i="20"/>
  <c r="L43" i="20"/>
  <c r="M43" i="20"/>
  <c r="N43" i="20"/>
  <c r="L44" i="20"/>
  <c r="M44" i="20"/>
  <c r="N44" i="20"/>
  <c r="L45" i="20"/>
  <c r="M45" i="20"/>
  <c r="N45" i="20"/>
  <c r="L46" i="20"/>
  <c r="M46" i="20"/>
  <c r="N46" i="20"/>
  <c r="L47" i="20"/>
  <c r="M47" i="20"/>
  <c r="N47" i="20"/>
  <c r="L48" i="20"/>
  <c r="M48" i="20"/>
  <c r="N48" i="20"/>
  <c r="L49" i="20"/>
  <c r="M49" i="20"/>
  <c r="N49" i="20"/>
  <c r="L50" i="20"/>
  <c r="M50" i="20"/>
  <c r="N50" i="20"/>
  <c r="L51" i="20"/>
  <c r="M51" i="20"/>
  <c r="N51" i="20"/>
  <c r="L52" i="20"/>
  <c r="M52" i="20"/>
  <c r="N52" i="20"/>
  <c r="L53" i="20"/>
  <c r="M53" i="20"/>
  <c r="N53" i="20"/>
  <c r="L54" i="20"/>
  <c r="M54" i="20"/>
  <c r="N54" i="20"/>
  <c r="M31" i="20"/>
  <c r="N31" i="20"/>
  <c r="L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42" i="20"/>
  <c r="D43" i="20"/>
  <c r="E43" i="20"/>
  <c r="F43" i="20"/>
  <c r="D44" i="20"/>
  <c r="E44" i="20"/>
  <c r="F44" i="20"/>
  <c r="D45" i="20"/>
  <c r="E45" i="20"/>
  <c r="F45" i="20"/>
  <c r="D46" i="20"/>
  <c r="E46" i="20"/>
  <c r="F46" i="20"/>
  <c r="D47" i="20"/>
  <c r="E47" i="20"/>
  <c r="F47" i="20"/>
  <c r="D48" i="20"/>
  <c r="E48" i="20"/>
  <c r="F48" i="20"/>
  <c r="D49" i="20"/>
  <c r="E49" i="20"/>
  <c r="F49" i="20"/>
  <c r="D50" i="20"/>
  <c r="E50" i="20"/>
  <c r="F50" i="20"/>
  <c r="D51" i="20"/>
  <c r="E51" i="20"/>
  <c r="F51" i="20"/>
  <c r="D52" i="20"/>
  <c r="E52" i="20"/>
  <c r="F52" i="20"/>
  <c r="D53" i="20"/>
  <c r="E53" i="20"/>
  <c r="F53" i="20"/>
  <c r="D54" i="20"/>
  <c r="E54" i="20"/>
  <c r="F54" i="20"/>
  <c r="E31" i="20"/>
  <c r="F31" i="20"/>
  <c r="D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I31" i="20"/>
  <c r="J31" i="20"/>
  <c r="H31" i="20"/>
  <c r="E17" i="21" l="1"/>
  <c r="F17" i="21"/>
  <c r="G17" i="21"/>
  <c r="E21" i="21"/>
  <c r="F21" i="21"/>
  <c r="G21" i="21"/>
  <c r="E20" i="21"/>
  <c r="F20" i="21"/>
  <c r="G20" i="21"/>
  <c r="E19" i="21"/>
  <c r="F19" i="21"/>
  <c r="G19" i="21"/>
  <c r="E18" i="21"/>
  <c r="F18" i="21"/>
  <c r="G18" i="21"/>
  <c r="E16" i="21"/>
  <c r="F16" i="21"/>
  <c r="G16" i="21"/>
  <c r="D21" i="21"/>
  <c r="D20" i="21"/>
  <c r="D19" i="21"/>
  <c r="D18" i="21"/>
  <c r="D17" i="21"/>
  <c r="D16" i="21"/>
  <c r="E15" i="21"/>
  <c r="F15" i="21"/>
  <c r="G15" i="21"/>
  <c r="E14" i="21"/>
  <c r="F14" i="21"/>
  <c r="G14" i="21"/>
  <c r="E13" i="21"/>
  <c r="F13" i="21"/>
  <c r="G13" i="21"/>
  <c r="E12" i="21"/>
  <c r="F12" i="21"/>
  <c r="G12" i="21"/>
  <c r="E11" i="21"/>
  <c r="F11" i="21"/>
  <c r="G11" i="21"/>
  <c r="E10" i="21"/>
  <c r="F10" i="21"/>
  <c r="G10" i="21"/>
  <c r="D15" i="21"/>
  <c r="D14" i="21"/>
  <c r="D13" i="21"/>
  <c r="D12" i="21"/>
  <c r="D11" i="21"/>
  <c r="D10" i="21"/>
  <c r="E9" i="21"/>
  <c r="F9" i="21"/>
  <c r="G9" i="21"/>
  <c r="E8" i="21"/>
  <c r="F8" i="21"/>
  <c r="G8" i="21"/>
  <c r="E7" i="21"/>
  <c r="F7" i="21"/>
  <c r="G7" i="21"/>
  <c r="G6" i="21"/>
  <c r="E6" i="21"/>
  <c r="F6" i="21"/>
  <c r="E5" i="21"/>
  <c r="F5" i="21"/>
  <c r="G5" i="21"/>
  <c r="D9" i="21"/>
  <c r="D8" i="21"/>
  <c r="D7" i="21"/>
  <c r="D6" i="21"/>
  <c r="D5" i="21"/>
  <c r="E4" i="21"/>
  <c r="F4" i="21"/>
  <c r="G4" i="21"/>
  <c r="D4" i="21"/>
  <c r="G11" i="19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139" i="18"/>
  <c r="N139" i="18"/>
  <c r="M139" i="18"/>
  <c r="O138" i="18"/>
  <c r="M138" i="18"/>
  <c r="M137" i="18"/>
  <c r="O136" i="18"/>
  <c r="M136" i="18"/>
  <c r="O135" i="18"/>
  <c r="N135" i="18"/>
  <c r="M135" i="18"/>
  <c r="O134" i="18"/>
  <c r="M134" i="18"/>
  <c r="O133" i="18"/>
  <c r="N133" i="18"/>
  <c r="M133" i="18"/>
  <c r="O132" i="18"/>
  <c r="M132" i="18"/>
  <c r="O131" i="18"/>
  <c r="N131" i="18"/>
  <c r="M131" i="18"/>
  <c r="O130" i="18"/>
  <c r="M130" i="18"/>
  <c r="O129" i="18"/>
  <c r="N129" i="18"/>
  <c r="M129" i="18"/>
  <c r="O128" i="18"/>
  <c r="M128" i="18"/>
  <c r="O127" i="18"/>
  <c r="N127" i="18"/>
  <c r="M127" i="18"/>
  <c r="O126" i="18"/>
  <c r="M126" i="18"/>
  <c r="O125" i="18"/>
  <c r="N125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M126" i="17"/>
  <c r="O125" i="17"/>
  <c r="N125" i="17"/>
  <c r="M125" i="17"/>
  <c r="O124" i="17"/>
  <c r="M124" i="17"/>
  <c r="O123" i="17"/>
  <c r="N123" i="17"/>
  <c r="M123" i="17"/>
  <c r="O122" i="17"/>
  <c r="M122" i="17"/>
  <c r="O121" i="17"/>
  <c r="N121" i="17"/>
  <c r="M121" i="17"/>
  <c r="O120" i="17"/>
  <c r="M120" i="17"/>
  <c r="O119" i="17"/>
  <c r="N119" i="17"/>
  <c r="M119" i="17"/>
  <c r="O118" i="17"/>
  <c r="M118" i="17"/>
  <c r="O117" i="17"/>
  <c r="N117" i="17"/>
  <c r="M117" i="17"/>
  <c r="O116" i="17"/>
  <c r="O138" i="17" l="1"/>
  <c r="O140" i="17" s="1"/>
  <c r="M139" i="17"/>
  <c r="N139" i="17"/>
  <c r="O139" i="17"/>
  <c r="D141" i="17"/>
  <c r="G141" i="17"/>
  <c r="M116" i="17"/>
  <c r="M140" i="17" s="1"/>
  <c r="N118" i="17"/>
  <c r="N120" i="17"/>
  <c r="N122" i="17"/>
  <c r="N124" i="17"/>
  <c r="N126" i="17"/>
  <c r="O141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M141" i="17" l="1"/>
  <c r="N141" i="17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132" i="13"/>
  <c r="O119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18" i="13"/>
  <c r="O117" i="13"/>
  <c r="O116" i="13"/>
  <c r="N118" i="13"/>
  <c r="N117" i="13"/>
  <c r="N116" i="13"/>
  <c r="M117" i="13"/>
  <c r="M116" i="13"/>
  <c r="O124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<sst xmlns="http://schemas.openxmlformats.org/spreadsheetml/2006/main" count="313" uniqueCount="39">
  <si>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</si>
  <si>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</si>
  <si>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</si>
  <si>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</si>
  <si>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</si>
  <si>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</si>
  <si>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</si>
  <si>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</si>
  <si>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</si>
  <si>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</si>
  <si>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</si>
  <si>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</si>
  <si>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</si>
  <si>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</si>
  <si>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</si>
  <si>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</si>
  <si>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</si>
  <si>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</si>
  <si>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</si>
  <si>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</si>
  <si>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</si>
  <si>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</si>
  <si>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</si>
  <si>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</si>
  <si>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</si>
  <si>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</si>
  <si>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</si>
  <si>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</si>
  <si>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</si>
  <si>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</si>
  <si>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</si>
  <si>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</si>
  <si>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</si>
  <si>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</si>
  <si>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Local_Eng</t>
    <phoneticPr fontId="1" type="noConversion"/>
  </si>
  <si>
    <t>BW</t>
    <phoneticPr fontId="1" type="noConversion"/>
  </si>
  <si>
    <t>Eng Diff</t>
    <phoneticPr fontId="1" type="noConversion"/>
  </si>
  <si>
    <t>T6</t>
    <phoneticPr fontId="1" type="noConversion"/>
  </si>
  <si>
    <t>MR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</si>
</sst>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2" xfId="0" applyNumberFormat="1" applyBorder="1"/>
    <xf numFmtId="176" fontId="0" fillId="0" borderId="7" xfId="0" applyNumberFormat="1" applyBorder="1"/>
    <xf numFmtId="0" fontId="3" fillId="3" borderId="0" xfId="2" applyAlignment="1"/>
  </cellXfs>
  <cellStyles count="3">
    <cellStyle name="一般" xfId="0" builtinId="0"/>
    <cellStyle name="中等" xfId="2" builtinId="28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0.97845300000000002</c:v>
                </c:pt>
                <c:pt idx="2">
                  <c:v>0.91015599999999997</c:v>
                </c:pt>
                <c:pt idx="3">
                  <c:v>0.79167600000000005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11456"/>
        <c:axId val="110864640"/>
      </c:barChart>
      <c:catAx>
        <c:axId val="112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864640"/>
        <c:crosses val="autoZero"/>
        <c:auto val="1"/>
        <c:lblAlgn val="ctr"/>
        <c:lblOffset val="100"/>
        <c:noMultiLvlLbl val="0"/>
      </c:catAx>
      <c:valAx>
        <c:axId val="110864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2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0.84800311455731114</c:v>
                </c:pt>
                <c:pt idx="1">
                  <c:v>0.89209006975290095</c:v>
                </c:pt>
                <c:pt idx="2">
                  <c:v>0.92502746470277097</c:v>
                </c:pt>
                <c:pt idx="3">
                  <c:v>0.93621583719261636</c:v>
                </c:pt>
                <c:pt idx="4">
                  <c:v>0.94573592790910266</c:v>
                </c:pt>
                <c:pt idx="5">
                  <c:v>0.94500008171136274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12768"/>
        <c:axId val="114989248"/>
      </c:barChart>
      <c:catAx>
        <c:axId val="1149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989248"/>
        <c:crosses val="autoZero"/>
        <c:auto val="1"/>
        <c:lblAlgn val="ctr"/>
        <c:lblOffset val="100"/>
        <c:noMultiLvlLbl val="0"/>
      </c:catAx>
      <c:valAx>
        <c:axId val="114989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9127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0.94500008171136274</c:v>
                </c:pt>
                <c:pt idx="1">
                  <c:v>0.85964831628548444</c:v>
                </c:pt>
                <c:pt idx="2">
                  <c:v>0.86790695561310249</c:v>
                </c:pt>
                <c:pt idx="3">
                  <c:v>0.79873131616010185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0.83804807896586098</c:v>
                </c:pt>
                <c:pt idx="1">
                  <c:v>0.58925410872313533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52320"/>
        <c:axId val="153016512"/>
      </c:barChart>
      <c:catAx>
        <c:axId val="1529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16512"/>
        <c:crosses val="autoZero"/>
        <c:auto val="1"/>
        <c:lblAlgn val="ctr"/>
        <c:lblOffset val="100"/>
        <c:noMultiLvlLbl val="0"/>
      </c:catAx>
      <c:valAx>
        <c:axId val="153016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523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view3D>
      <c:rotX val="1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2"/>
          <c:order val="1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ser>
          <c:idx val="3"/>
          <c:order val="2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0.97845300000000002</c:v>
                </c:pt>
                <c:pt idx="1">
                  <c:v>0.96972000000000003</c:v>
                </c:pt>
                <c:pt idx="2">
                  <c:v>0.89549299999999998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810048"/>
        <c:axId val="145530880"/>
        <c:axId val="110916864"/>
      </c:bar3DChart>
      <c:catAx>
        <c:axId val="1518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530880"/>
        <c:crosses val="autoZero"/>
        <c:auto val="1"/>
        <c:lblAlgn val="ctr"/>
        <c:lblOffset val="100"/>
        <c:noMultiLvlLbl val="0"/>
      </c:catAx>
      <c:valAx>
        <c:axId val="1455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10048"/>
        <c:crosses val="autoZero"/>
        <c:crossBetween val="between"/>
      </c:valAx>
      <c:serAx>
        <c:axId val="1109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308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Meet Ratio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7F63CF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分布'!$D$7,'BW 分布'!$D$13,'BW 分布'!$D$19)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0.97845300000000002</c:v>
                </c:pt>
                <c:pt idx="1">
                  <c:v>0.96972000000000003</c:v>
                </c:pt>
                <c:pt idx="2">
                  <c:v>0.89549299999999998</c:v>
                </c:pt>
              </c:numCache>
            </c:numRef>
          </c:val>
        </c:ser>
        <c:ser>
          <c:idx val="2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AB3737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3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11584"/>
        <c:axId val="145533184"/>
      </c:barChart>
      <c:catAx>
        <c:axId val="1518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533184"/>
        <c:crosses val="autoZero"/>
        <c:auto val="1"/>
        <c:lblAlgn val="ctr"/>
        <c:lblOffset val="100"/>
        <c:noMultiLvlLbl val="0"/>
      </c:catAx>
      <c:valAx>
        <c:axId val="1455331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1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0.97845300000000002</c:v>
                </c:pt>
                <c:pt idx="2">
                  <c:v>0.91015599999999997</c:v>
                </c:pt>
                <c:pt idx="3">
                  <c:v>0.79167600000000005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13632"/>
        <c:axId val="145535488"/>
      </c:barChart>
      <c:catAx>
        <c:axId val="1518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35488"/>
        <c:crosses val="autoZero"/>
        <c:auto val="1"/>
        <c:lblAlgn val="ctr"/>
        <c:lblOffset val="100"/>
        <c:noMultiLvlLbl val="0"/>
      </c:catAx>
      <c:valAx>
        <c:axId val="145535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0.96972000000000003</c:v>
                </c:pt>
                <c:pt idx="2">
                  <c:v>0.79970200000000002</c:v>
                </c:pt>
                <c:pt idx="3">
                  <c:v>0.67883300000000002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51392"/>
        <c:axId val="145537792"/>
      </c:barChart>
      <c:catAx>
        <c:axId val="1538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37792"/>
        <c:crosses val="autoZero"/>
        <c:auto val="1"/>
        <c:lblAlgn val="ctr"/>
        <c:lblOffset val="100"/>
        <c:noMultiLvlLbl val="0"/>
      </c:catAx>
      <c:valAx>
        <c:axId val="145537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0.89549299999999998</c:v>
                </c:pt>
                <c:pt idx="2">
                  <c:v>0.69629399999999997</c:v>
                </c:pt>
                <c:pt idx="3">
                  <c:v>0.57765999999999995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53440"/>
        <c:axId val="151954560"/>
      </c:barChart>
      <c:catAx>
        <c:axId val="1538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954560"/>
        <c:crosses val="autoZero"/>
        <c:auto val="1"/>
        <c:lblAlgn val="ctr"/>
        <c:lblOffset val="100"/>
        <c:noMultiLvlLbl val="0"/>
      </c:catAx>
      <c:valAx>
        <c:axId val="151954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Difference of 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分布'!$D$30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分布'!$D$40,'Energy 分布'!$H$40,'Energy 分布'!$L$40)</c:f>
              <c:numCache>
                <c:formatCode>0.00_);[Red]\(0.00\)</c:formatCode>
                <c:ptCount val="3"/>
                <c:pt idx="0">
                  <c:v>84.700000000000728</c:v>
                </c:pt>
                <c:pt idx="1">
                  <c:v>0</c:v>
                </c:pt>
                <c:pt idx="2">
                  <c:v>-322.89999999999964</c:v>
                </c:pt>
              </c:numCache>
            </c:numRef>
          </c:val>
        </c:ser>
        <c:ser>
          <c:idx val="1"/>
          <c:order val="1"/>
          <c:tx>
            <c:strRef>
              <c:f>'Energy 分布'!$E$30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分布'!$E$40,'Energy 分布'!$I$40,'Energy 分布'!$M$40)</c:f>
              <c:numCache>
                <c:formatCode>0.00_);[Red]\(0.00\)</c:formatCode>
                <c:ptCount val="3"/>
                <c:pt idx="0">
                  <c:v>58.200000000000728</c:v>
                </c:pt>
                <c:pt idx="1">
                  <c:v>0</c:v>
                </c:pt>
                <c:pt idx="2">
                  <c:v>-200</c:v>
                </c:pt>
              </c:numCache>
            </c:numRef>
          </c:val>
        </c:ser>
        <c:ser>
          <c:idx val="2"/>
          <c:order val="2"/>
          <c:tx>
            <c:strRef>
              <c:f>'Energy 分布'!$F$30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分布'!$F$40,'Energy 分布'!$J$40,'Energy 分布'!$N$40)</c:f>
              <c:numCache>
                <c:formatCode>0.00_);[Red]\(0.00\)</c:formatCode>
                <c:ptCount val="3"/>
                <c:pt idx="0">
                  <c:v>-158.10000000000036</c:v>
                </c:pt>
                <c:pt idx="1">
                  <c:v>0</c:v>
                </c:pt>
                <c:pt idx="2">
                  <c:v>566.59999999999854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07616"/>
        <c:axId val="151956864"/>
      </c:barChart>
      <c:catAx>
        <c:axId val="1514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1956864"/>
        <c:crosses val="autoZero"/>
        <c:auto val="1"/>
        <c:lblAlgn val="ctr"/>
        <c:lblOffset val="100"/>
        <c:noMultiLvlLbl val="0"/>
      </c:catAx>
      <c:valAx>
        <c:axId val="15195686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514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分布'!$D$30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分布'!$D$13,'Energy 分布'!$H$13,'Energy 分布'!$L$13)</c:f>
              <c:numCache>
                <c:formatCode>General</c:formatCode>
                <c:ptCount val="3"/>
                <c:pt idx="0">
                  <c:v>12245</c:v>
                </c:pt>
                <c:pt idx="1">
                  <c:v>12160.3</c:v>
                </c:pt>
                <c:pt idx="2">
                  <c:v>11837.4</c:v>
                </c:pt>
              </c:numCache>
            </c:numRef>
          </c:val>
        </c:ser>
        <c:ser>
          <c:idx val="1"/>
          <c:order val="1"/>
          <c:tx>
            <c:strRef>
              <c:f>'Energy 分布'!$E$30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分布'!$E$13,'Energy 分布'!$I$13,'Energy 分布'!$M$13)</c:f>
              <c:numCache>
                <c:formatCode>General</c:formatCode>
                <c:ptCount val="3"/>
                <c:pt idx="0">
                  <c:v>13070.7</c:v>
                </c:pt>
                <c:pt idx="1">
                  <c:v>13012.5</c:v>
                </c:pt>
                <c:pt idx="2">
                  <c:v>12812.5</c:v>
                </c:pt>
              </c:numCache>
            </c:numRef>
          </c:val>
        </c:ser>
        <c:ser>
          <c:idx val="2"/>
          <c:order val="2"/>
          <c:tx>
            <c:strRef>
              <c:f>'Energy 分布'!$F$30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分布'!$F$13,'Energy 分布'!$J$13,'Energy 分布'!$N$13)</c:f>
              <c:numCache>
                <c:formatCode>General</c:formatCode>
                <c:ptCount val="3"/>
                <c:pt idx="0">
                  <c:v>14527.1</c:v>
                </c:pt>
                <c:pt idx="1">
                  <c:v>14685.2</c:v>
                </c:pt>
                <c:pt idx="2">
                  <c:v>15251.8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48000"/>
        <c:axId val="151959168"/>
      </c:barChart>
      <c:catAx>
        <c:axId val="1540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1959168"/>
        <c:crosses val="autoZero"/>
        <c:auto val="1"/>
        <c:lblAlgn val="ctr"/>
        <c:lblOffset val="100"/>
        <c:noMultiLvlLbl val="0"/>
      </c:catAx>
      <c:valAx>
        <c:axId val="1519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實作!$D$9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實作!$D$10:$D$13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實作!$E$9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實作!$E$10:$E$13</c:f>
              <c:numCache>
                <c:formatCode>General</c:formatCode>
                <c:ptCount val="4"/>
                <c:pt idx="1">
                  <c:v>0.75373761570316145</c:v>
                </c:pt>
              </c:numCache>
            </c:numRef>
          </c:val>
        </c:ser>
        <c:ser>
          <c:idx val="2"/>
          <c:order val="2"/>
          <c:tx>
            <c:strRef>
              <c:f>實作!$F$9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實作!$F$10:$F$13</c:f>
              <c:numCache>
                <c:formatCode>General</c:formatCode>
                <c:ptCount val="4"/>
                <c:pt idx="1">
                  <c:v>0.62420855086484717</c:v>
                </c:pt>
              </c:numCache>
            </c:numRef>
          </c:val>
        </c:ser>
        <c:ser>
          <c:idx val="3"/>
          <c:order val="3"/>
          <c:tx>
            <c:strRef>
              <c:f>實作!$G$9</c:f>
              <c:strCache>
                <c:ptCount val="1"/>
                <c:pt idx="0">
                  <c:v>SeGW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實作!$G$10:$G$13</c:f>
              <c:numCache>
                <c:formatCode>General</c:formatCode>
                <c:ptCount val="4"/>
                <c:pt idx="1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92640"/>
        <c:axId val="152231936"/>
      </c:barChart>
      <c:catAx>
        <c:axId val="1533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31936"/>
        <c:crosses val="autoZero"/>
        <c:auto val="1"/>
        <c:lblAlgn val="ctr"/>
        <c:lblOffset val="100"/>
        <c:noMultiLvlLbl val="0"/>
      </c:catAx>
      <c:valAx>
        <c:axId val="1522319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0.98635000000000006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0.85434999999999994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0.85899999999999999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94688"/>
        <c:axId val="152234240"/>
      </c:barChart>
      <c:catAx>
        <c:axId val="1533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3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234240"/>
        <c:crosses val="autoZero"/>
        <c:auto val="1"/>
        <c:lblAlgn val="ctr"/>
        <c:lblOffset val="100"/>
        <c:noMultiLvlLbl val="0"/>
      </c:catAx>
      <c:valAx>
        <c:axId val="152234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3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0.97861600000000004</c:v>
                </c:pt>
                <c:pt idx="1">
                  <c:v>0.98224199999999995</c:v>
                </c:pt>
                <c:pt idx="2">
                  <c:v>0.98239500000000002</c:v>
                </c:pt>
                <c:pt idx="3">
                  <c:v>0.97845300000000002</c:v>
                </c:pt>
                <c:pt idx="4">
                  <c:v>0.98406499999999997</c:v>
                </c:pt>
                <c:pt idx="5">
                  <c:v>0.988506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07072"/>
        <c:axId val="115270208"/>
      </c:barChart>
      <c:catAx>
        <c:axId val="1255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270208"/>
        <c:crosses val="autoZero"/>
        <c:auto val="1"/>
        <c:lblAlgn val="ctr"/>
        <c:lblOffset val="100"/>
        <c:noMultiLvlLbl val="0"/>
      </c:catAx>
      <c:valAx>
        <c:axId val="115270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5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0.75373761570316145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0.62420855086484717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61664"/>
        <c:axId val="152236544"/>
      </c:barChart>
      <c:catAx>
        <c:axId val="1541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3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236544"/>
        <c:crosses val="autoZero"/>
        <c:auto val="1"/>
        <c:lblAlgn val="ctr"/>
        <c:lblOffset val="100"/>
        <c:noMultiLvlLbl val="0"/>
      </c:catAx>
      <c:valAx>
        <c:axId val="152236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6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10916.3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388228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2663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91104"/>
        <c:axId val="152239424"/>
      </c:barChart>
      <c:catAx>
        <c:axId val="153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39424"/>
        <c:crosses val="autoZero"/>
        <c:auto val="1"/>
        <c:lblAlgn val="ctr"/>
        <c:lblOffset val="100"/>
        <c:noMultiLvlLbl val="0"/>
      </c:catAx>
      <c:valAx>
        <c:axId val="15223942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391104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12586.4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231994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4356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64736"/>
        <c:axId val="154895488"/>
      </c:barChart>
      <c:catAx>
        <c:axId val="154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895488"/>
        <c:crosses val="autoZero"/>
        <c:auto val="1"/>
        <c:lblAlgn val="ctr"/>
        <c:lblOffset val="100"/>
        <c:noMultiLvlLbl val="0"/>
      </c:catAx>
      <c:valAx>
        <c:axId val="15489548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64736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14373.9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6019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01824"/>
        <c:axId val="154897216"/>
      </c:barChart>
      <c:catAx>
        <c:axId val="1547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897216"/>
        <c:crosses val="autoZero"/>
        <c:auto val="1"/>
        <c:lblAlgn val="ctr"/>
        <c:lblOffset val="100"/>
        <c:noMultiLvlLbl val="0"/>
      </c:catAx>
      <c:valAx>
        <c:axId val="15489721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01824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14955.5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5648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02336"/>
        <c:axId val="154898944"/>
      </c:barChart>
      <c:catAx>
        <c:axId val="1547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898944"/>
        <c:crosses val="autoZero"/>
        <c:auto val="1"/>
        <c:lblAlgn val="ctr"/>
        <c:lblOffset val="100"/>
        <c:noMultiLvlLbl val="0"/>
      </c:catAx>
      <c:valAx>
        <c:axId val="15489894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02336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02848"/>
        <c:axId val="154900096"/>
      </c:barChart>
      <c:catAx>
        <c:axId val="1547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00096"/>
        <c:crosses val="autoZero"/>
        <c:auto val="1"/>
        <c:lblAlgn val="ctr"/>
        <c:lblOffset val="100"/>
        <c:noMultiLvlLbl val="0"/>
      </c:catAx>
      <c:valAx>
        <c:axId val="1549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10916.3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系統數據!$D$93:$G$93</c:f>
              <c:numCache>
                <c:formatCode>General</c:formatCode>
                <c:ptCount val="4"/>
                <c:pt idx="0">
                  <c:v>0</c:v>
                </c:pt>
                <c:pt idx="1">
                  <c:v>1331.5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03360"/>
        <c:axId val="155459584"/>
      </c:barChart>
      <c:catAx>
        <c:axId val="1547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59584"/>
        <c:crosses val="autoZero"/>
        <c:auto val="1"/>
        <c:lblAlgn val="ctr"/>
        <c:lblOffset val="100"/>
        <c:noMultiLvlLbl val="0"/>
      </c:catAx>
      <c:valAx>
        <c:axId val="155459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12586.4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系統數據!$D$101:$G$101</c:f>
              <c:numCache>
                <c:formatCode>General</c:formatCode>
                <c:ptCount val="4"/>
                <c:pt idx="0">
                  <c:v>0</c:v>
                </c:pt>
                <c:pt idx="1">
                  <c:v>2178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03872"/>
        <c:axId val="155460736"/>
      </c:barChart>
      <c:catAx>
        <c:axId val="1547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60736"/>
        <c:crosses val="autoZero"/>
        <c:auto val="1"/>
        <c:lblAlgn val="ctr"/>
        <c:lblOffset val="100"/>
        <c:noMultiLvlLbl val="0"/>
      </c:catAx>
      <c:valAx>
        <c:axId val="155460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0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14373.9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系統數據!$D$109:$G$109</c:f>
              <c:numCache>
                <c:formatCode>General</c:formatCode>
                <c:ptCount val="4"/>
                <c:pt idx="0">
                  <c:v>0</c:v>
                </c:pt>
                <c:pt idx="1">
                  <c:v>3009.5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04384"/>
        <c:axId val="155463040"/>
      </c:barChart>
      <c:catAx>
        <c:axId val="1547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63040"/>
        <c:crosses val="autoZero"/>
        <c:auto val="1"/>
        <c:lblAlgn val="ctr"/>
        <c:lblOffset val="100"/>
        <c:noMultiLvlLbl val="0"/>
      </c:catAx>
      <c:valAx>
        <c:axId val="15546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0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14955.5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系統數據!$D$113:$G$113</c:f>
              <c:numCache>
                <c:formatCode>General</c:formatCode>
                <c:ptCount val="4"/>
                <c:pt idx="0">
                  <c:v>0</c:v>
                </c:pt>
                <c:pt idx="1">
                  <c:v>2824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05408"/>
        <c:axId val="155464768"/>
      </c:barChart>
      <c:catAx>
        <c:axId val="1547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464768"/>
        <c:crosses val="autoZero"/>
        <c:auto val="1"/>
        <c:lblAlgn val="ctr"/>
        <c:lblOffset val="100"/>
        <c:noMultiLvlLbl val="0"/>
      </c:catAx>
      <c:valAx>
        <c:axId val="155464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0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0.62267487294153878</c:v>
                </c:pt>
                <c:pt idx="1">
                  <c:v>0.67140246687985383</c:v>
                </c:pt>
                <c:pt idx="2">
                  <c:v>0.71937084200178314</c:v>
                </c:pt>
                <c:pt idx="3">
                  <c:v>0.75946931740751134</c:v>
                </c:pt>
                <c:pt idx="4">
                  <c:v>0.82450353918340646</c:v>
                </c:pt>
                <c:pt idx="5">
                  <c:v>0.85941271118262264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07584"/>
        <c:axId val="115272512"/>
      </c:barChart>
      <c:catAx>
        <c:axId val="1255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272512"/>
        <c:crosses val="autoZero"/>
        <c:auto val="1"/>
        <c:lblAlgn val="ctr"/>
        <c:lblOffset val="100"/>
        <c:noMultiLvlLbl val="0"/>
      </c:catAx>
      <c:valAx>
        <c:axId val="115272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5075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0.97331500000000004</c:v>
                </c:pt>
                <c:pt idx="1">
                  <c:v>0.96260000000000001</c:v>
                </c:pt>
                <c:pt idx="2">
                  <c:v>0.93271400000000004</c:v>
                </c:pt>
                <c:pt idx="3">
                  <c:v>0.91015599999999997</c:v>
                </c:pt>
                <c:pt idx="4">
                  <c:v>0.89038499999999998</c:v>
                </c:pt>
                <c:pt idx="5">
                  <c:v>0.84525399999999995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43904"/>
        <c:axId val="115274816"/>
      </c:barChart>
      <c:catAx>
        <c:axId val="1252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274816"/>
        <c:crosses val="autoZero"/>
        <c:auto val="1"/>
        <c:lblAlgn val="ctr"/>
        <c:lblOffset val="100"/>
        <c:noMultiLvlLbl val="0"/>
      </c:catAx>
      <c:valAx>
        <c:axId val="115274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2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0.58502566898369002</c:v>
                </c:pt>
                <c:pt idx="1">
                  <c:v>0.64214483667257283</c:v>
                </c:pt>
                <c:pt idx="2">
                  <c:v>0.71679501158511649</c:v>
                </c:pt>
                <c:pt idx="3">
                  <c:v>0.75384466857480348</c:v>
                </c:pt>
                <c:pt idx="4">
                  <c:v>0.81249716051065379</c:v>
                </c:pt>
                <c:pt idx="5">
                  <c:v>0.88547203670891828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44928"/>
        <c:axId val="115277120"/>
      </c:barChart>
      <c:catAx>
        <c:axId val="1252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5277120"/>
        <c:crosses val="autoZero"/>
        <c:auto val="1"/>
        <c:lblAlgn val="ctr"/>
        <c:lblOffset val="100"/>
        <c:noMultiLvlLbl val="0"/>
      </c:catAx>
      <c:valAx>
        <c:axId val="115277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2449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0.90527400000000002</c:v>
                </c:pt>
                <c:pt idx="1">
                  <c:v>0.86455000000000004</c:v>
                </c:pt>
                <c:pt idx="2">
                  <c:v>0.80541200000000002</c:v>
                </c:pt>
                <c:pt idx="3">
                  <c:v>0.79167600000000005</c:v>
                </c:pt>
                <c:pt idx="4">
                  <c:v>0.71506000000000003</c:v>
                </c:pt>
                <c:pt idx="5">
                  <c:v>0.65905599999999998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46976"/>
        <c:axId val="125347520"/>
      </c:barChart>
      <c:catAx>
        <c:axId val="1252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347520"/>
        <c:crosses val="autoZero"/>
        <c:auto val="1"/>
        <c:lblAlgn val="ctr"/>
        <c:lblOffset val="100"/>
        <c:noMultiLvlLbl val="0"/>
      </c:catAx>
      <c:valAx>
        <c:axId val="125347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2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0.57790422970333022</c:v>
                </c:pt>
                <c:pt idx="1">
                  <c:v>0.62627209122711369</c:v>
                </c:pt>
                <c:pt idx="2">
                  <c:v>0.67145972468311299</c:v>
                </c:pt>
                <c:pt idx="3">
                  <c:v>0.70404002544182454</c:v>
                </c:pt>
                <c:pt idx="4">
                  <c:v>0.76115351415201493</c:v>
                </c:pt>
                <c:pt idx="5">
                  <c:v>0.81184975693971206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20064"/>
        <c:axId val="125349824"/>
      </c:barChart>
      <c:catAx>
        <c:axId val="1257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349824"/>
        <c:crosses val="autoZero"/>
        <c:auto val="1"/>
        <c:lblAlgn val="ctr"/>
        <c:lblOffset val="100"/>
        <c:noMultiLvlLbl val="0"/>
      </c:catAx>
      <c:valAx>
        <c:axId val="125349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7200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0.98406499999999997</c:v>
                </c:pt>
                <c:pt idx="2">
                  <c:v>0.89038499999999998</c:v>
                </c:pt>
                <c:pt idx="3">
                  <c:v>0.71506000000000003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18528"/>
        <c:axId val="125353280"/>
      </c:barChart>
      <c:catAx>
        <c:axId val="1257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353280"/>
        <c:crosses val="autoZero"/>
        <c:auto val="1"/>
        <c:lblAlgn val="ctr"/>
        <c:lblOffset val="100"/>
        <c:noMultiLvlLbl val="0"/>
      </c:catAx>
      <c:valAx>
        <c:axId val="125353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7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0.94573592790910266</c:v>
                </c:pt>
                <c:pt idx="1">
                  <c:v>0.82450353918340646</c:v>
                </c:pt>
                <c:pt idx="2">
                  <c:v>0.81249716051065379</c:v>
                </c:pt>
                <c:pt idx="3">
                  <c:v>0.76115351415201493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22112"/>
        <c:axId val="143853248"/>
      </c:barChart>
      <c:catAx>
        <c:axId val="1257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853248"/>
        <c:crosses val="autoZero"/>
        <c:auto val="1"/>
        <c:lblAlgn val="ctr"/>
        <c:lblOffset val="100"/>
        <c:noMultiLvlLbl val="0"/>
      </c:catAx>
      <c:valAx>
        <c:axId val="143853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7221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0.988506</c:v>
                </c:pt>
                <c:pt idx="2">
                  <c:v>0.84525399999999995</c:v>
                </c:pt>
                <c:pt idx="3">
                  <c:v>0.65905599999999998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32576"/>
        <c:axId val="125352704"/>
      </c:barChart>
      <c:catAx>
        <c:axId val="1438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352704"/>
        <c:crosses val="autoZero"/>
        <c:auto val="1"/>
        <c:lblAlgn val="ctr"/>
        <c:lblOffset val="100"/>
        <c:noMultiLvlLbl val="0"/>
      </c:catAx>
      <c:valAx>
        <c:axId val="125352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0.93621583719261636</c:v>
                </c:pt>
                <c:pt idx="1">
                  <c:v>0.75946931740751134</c:v>
                </c:pt>
                <c:pt idx="2">
                  <c:v>0.75384466857480348</c:v>
                </c:pt>
                <c:pt idx="3">
                  <c:v>0.70404002544182454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13504"/>
        <c:axId val="110866944"/>
      </c:barChart>
      <c:catAx>
        <c:axId val="1122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866944"/>
        <c:crosses val="autoZero"/>
        <c:auto val="1"/>
        <c:lblAlgn val="ctr"/>
        <c:lblOffset val="100"/>
        <c:noMultiLvlLbl val="0"/>
      </c:catAx>
      <c:valAx>
        <c:axId val="110866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2135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0.94500008171136274</c:v>
                </c:pt>
                <c:pt idx="1">
                  <c:v>0.85941271118262264</c:v>
                </c:pt>
                <c:pt idx="2">
                  <c:v>0.88547203670891828</c:v>
                </c:pt>
                <c:pt idx="3">
                  <c:v>0.81184975693971206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33600"/>
        <c:axId val="143857856"/>
      </c:barChart>
      <c:catAx>
        <c:axId val="1438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857856"/>
        <c:crosses val="autoZero"/>
        <c:auto val="1"/>
        <c:lblAlgn val="ctr"/>
        <c:lblOffset val="100"/>
        <c:noMultiLvlLbl val="0"/>
      </c:catAx>
      <c:valAx>
        <c:axId val="143857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336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0.97945499999999996</c:v>
                </c:pt>
                <c:pt idx="2">
                  <c:v>0.90962200000000004</c:v>
                </c:pt>
                <c:pt idx="3">
                  <c:v>0.79077600000000003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64864"/>
        <c:axId val="144384576"/>
      </c:barChart>
      <c:catAx>
        <c:axId val="1441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84576"/>
        <c:crosses val="autoZero"/>
        <c:auto val="1"/>
        <c:lblAlgn val="ctr"/>
        <c:lblOffset val="100"/>
        <c:noMultiLvlLbl val="0"/>
      </c:catAx>
      <c:valAx>
        <c:axId val="144384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0.93986041354119121</c:v>
                </c:pt>
                <c:pt idx="1">
                  <c:v>0.76380387418905993</c:v>
                </c:pt>
                <c:pt idx="2">
                  <c:v>0.75785970651038126</c:v>
                </c:pt>
                <c:pt idx="3">
                  <c:v>0.70528940075416835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3568"/>
        <c:axId val="144386880"/>
      </c:barChart>
      <c:catAx>
        <c:axId val="1118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86880"/>
        <c:crosses val="autoZero"/>
        <c:auto val="1"/>
        <c:lblAlgn val="ctr"/>
        <c:lblOffset val="100"/>
        <c:noMultiLvlLbl val="0"/>
      </c:catAx>
      <c:valAx>
        <c:axId val="144386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8535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0.99950099999999997</c:v>
                </c:pt>
                <c:pt idx="1">
                  <c:v>0.97627399999999998</c:v>
                </c:pt>
                <c:pt idx="2">
                  <c:v>0.97312600000000005</c:v>
                </c:pt>
                <c:pt idx="3">
                  <c:v>0.902536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5104"/>
        <c:axId val="144389184"/>
      </c:barChart>
      <c:catAx>
        <c:axId val="1118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89184"/>
        <c:crosses val="autoZero"/>
        <c:auto val="1"/>
        <c:lblAlgn val="ctr"/>
        <c:lblOffset val="100"/>
        <c:noMultiLvlLbl val="0"/>
      </c:catAx>
      <c:valAx>
        <c:axId val="144389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85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0.85003082114005779</c:v>
                </c:pt>
                <c:pt idx="1">
                  <c:v>0.62383280190288237</c:v>
                </c:pt>
                <c:pt idx="2">
                  <c:v>0.58634319204034346</c:v>
                </c:pt>
                <c:pt idx="3">
                  <c:v>0.57935236926991052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6128"/>
        <c:axId val="144391488"/>
      </c:barChart>
      <c:catAx>
        <c:axId val="1118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91488"/>
        <c:crosses val="autoZero"/>
        <c:auto val="1"/>
        <c:lblAlgn val="ctr"/>
        <c:lblOffset val="100"/>
        <c:noMultiLvlLbl val="0"/>
      </c:catAx>
      <c:valAx>
        <c:axId val="144391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8561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0.982734</c:v>
                </c:pt>
                <c:pt idx="2">
                  <c:v>0.96152199999999999</c:v>
                </c:pt>
                <c:pt idx="3">
                  <c:v>0.86449799999999999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7152"/>
        <c:axId val="144418496"/>
      </c:barChart>
      <c:catAx>
        <c:axId val="1118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18496"/>
        <c:crosses val="autoZero"/>
        <c:auto val="1"/>
        <c:lblAlgn val="ctr"/>
        <c:lblOffset val="100"/>
        <c:noMultiLvlLbl val="0"/>
      </c:catAx>
      <c:valAx>
        <c:axId val="144418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8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0.89479411119862928</c:v>
                </c:pt>
                <c:pt idx="1">
                  <c:v>0.67326404751027868</c:v>
                </c:pt>
                <c:pt idx="2">
                  <c:v>0.64478556176457225</c:v>
                </c:pt>
                <c:pt idx="3">
                  <c:v>0.62660147199127714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8016"/>
        <c:axId val="144420800"/>
      </c:barChart>
      <c:catAx>
        <c:axId val="1442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0800"/>
        <c:crosses val="autoZero"/>
        <c:auto val="1"/>
        <c:lblAlgn val="ctr"/>
        <c:lblOffset val="100"/>
        <c:noMultiLvlLbl val="0"/>
      </c:catAx>
      <c:valAx>
        <c:axId val="144420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80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0.982155</c:v>
                </c:pt>
                <c:pt idx="2">
                  <c:v>0.93186599999999997</c:v>
                </c:pt>
                <c:pt idx="3">
                  <c:v>0.80499200000000004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1792"/>
        <c:axId val="144423104"/>
      </c:barChart>
      <c:catAx>
        <c:axId val="1073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3104"/>
        <c:crosses val="autoZero"/>
        <c:auto val="1"/>
        <c:lblAlgn val="ctr"/>
        <c:lblOffset val="100"/>
        <c:noMultiLvlLbl val="0"/>
      </c:catAx>
      <c:valAx>
        <c:axId val="144423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73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0.9309517028115718</c:v>
                </c:pt>
                <c:pt idx="1">
                  <c:v>0.7234573969502297</c:v>
                </c:pt>
                <c:pt idx="2">
                  <c:v>0.71828858298123677</c:v>
                </c:pt>
                <c:pt idx="3">
                  <c:v>0.67285675344146112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9040"/>
        <c:axId val="144360000"/>
      </c:barChart>
      <c:catAx>
        <c:axId val="1442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0000"/>
        <c:crosses val="autoZero"/>
        <c:auto val="1"/>
        <c:lblAlgn val="ctr"/>
        <c:lblOffset val="100"/>
        <c:noMultiLvlLbl val="0"/>
      </c:catAx>
      <c:valAx>
        <c:axId val="144360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90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0.99950099999999997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81088"/>
        <c:axId val="144422528"/>
      </c:barChart>
      <c:catAx>
        <c:axId val="1442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2528"/>
        <c:crosses val="autoZero"/>
        <c:auto val="1"/>
        <c:lblAlgn val="ctr"/>
        <c:lblOffset val="100"/>
        <c:noMultiLvlLbl val="0"/>
      </c:catAx>
      <c:valAx>
        <c:axId val="144422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0.97861600000000004</c:v>
                </c:pt>
                <c:pt idx="2">
                  <c:v>0.97331500000000004</c:v>
                </c:pt>
                <c:pt idx="3">
                  <c:v>0.90527400000000002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3248"/>
        <c:axId val="110869248"/>
      </c:barChart>
      <c:catAx>
        <c:axId val="1130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869248"/>
        <c:crosses val="autoZero"/>
        <c:auto val="1"/>
        <c:lblAlgn val="ctr"/>
        <c:lblOffset val="100"/>
        <c:noMultiLvlLbl val="0"/>
      </c:catAx>
      <c:valAx>
        <c:axId val="110869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0.85003082114005779</c:v>
                </c:pt>
                <c:pt idx="1">
                  <c:v>0.89479411119862928</c:v>
                </c:pt>
                <c:pt idx="2">
                  <c:v>0.9309517028115718</c:v>
                </c:pt>
                <c:pt idx="3">
                  <c:v>0.93986041354119121</c:v>
                </c:pt>
                <c:pt idx="4">
                  <c:v>0.94715619694397268</c:v>
                </c:pt>
                <c:pt idx="5">
                  <c:v>0.94654442646794457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6624"/>
        <c:axId val="144364608"/>
      </c:barChart>
      <c:catAx>
        <c:axId val="1449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4608"/>
        <c:crosses val="autoZero"/>
        <c:auto val="1"/>
        <c:lblAlgn val="ctr"/>
        <c:lblOffset val="100"/>
        <c:noMultiLvlLbl val="0"/>
      </c:catAx>
      <c:valAx>
        <c:axId val="144364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866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0.97627399999999998</c:v>
                </c:pt>
                <c:pt idx="1">
                  <c:v>0.982734</c:v>
                </c:pt>
                <c:pt idx="2">
                  <c:v>0.982155</c:v>
                </c:pt>
                <c:pt idx="3">
                  <c:v>0.97945499999999996</c:v>
                </c:pt>
                <c:pt idx="4">
                  <c:v>0.98587199999999997</c:v>
                </c:pt>
                <c:pt idx="5">
                  <c:v>0.99003099999999999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7648"/>
        <c:axId val="144366336"/>
      </c:barChart>
      <c:catAx>
        <c:axId val="144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6336"/>
        <c:crosses val="autoZero"/>
        <c:auto val="1"/>
        <c:lblAlgn val="ctr"/>
        <c:lblOffset val="100"/>
        <c:noMultiLvlLbl val="0"/>
      </c:catAx>
      <c:valAx>
        <c:axId val="14436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8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0.62383280190288237</c:v>
                </c:pt>
                <c:pt idx="1">
                  <c:v>0.67326404751027868</c:v>
                </c:pt>
                <c:pt idx="2">
                  <c:v>0.7234573969502297</c:v>
                </c:pt>
                <c:pt idx="3">
                  <c:v>0.76380387418905993</c:v>
                </c:pt>
                <c:pt idx="4">
                  <c:v>0.82606376266247539</c:v>
                </c:pt>
                <c:pt idx="5">
                  <c:v>0.85949316170555101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8160"/>
        <c:axId val="94774976"/>
      </c:barChart>
      <c:catAx>
        <c:axId val="1449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774976"/>
        <c:crosses val="autoZero"/>
        <c:auto val="1"/>
        <c:lblAlgn val="ctr"/>
        <c:lblOffset val="100"/>
        <c:noMultiLvlLbl val="0"/>
      </c:catAx>
      <c:valAx>
        <c:axId val="94774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881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0.97312600000000005</c:v>
                </c:pt>
                <c:pt idx="1">
                  <c:v>0.96152199999999999</c:v>
                </c:pt>
                <c:pt idx="2">
                  <c:v>0.93186599999999997</c:v>
                </c:pt>
                <c:pt idx="3">
                  <c:v>0.90962200000000004</c:v>
                </c:pt>
                <c:pt idx="4">
                  <c:v>0.89067799999999997</c:v>
                </c:pt>
                <c:pt idx="5">
                  <c:v>0.84554099999999999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9696"/>
        <c:axId val="94776704"/>
      </c:barChart>
      <c:catAx>
        <c:axId val="1449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776704"/>
        <c:crosses val="autoZero"/>
        <c:auto val="1"/>
        <c:lblAlgn val="ctr"/>
        <c:lblOffset val="100"/>
        <c:noMultiLvlLbl val="0"/>
      </c:catAx>
      <c:valAx>
        <c:axId val="94776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0.58634319204034346</c:v>
                </c:pt>
                <c:pt idx="1">
                  <c:v>0.64478556176457225</c:v>
                </c:pt>
                <c:pt idx="2">
                  <c:v>0.71828858298123677</c:v>
                </c:pt>
                <c:pt idx="3">
                  <c:v>0.75785970651038126</c:v>
                </c:pt>
                <c:pt idx="4">
                  <c:v>0.81478578892372</c:v>
                </c:pt>
                <c:pt idx="5">
                  <c:v>0.88583549134523654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3824"/>
        <c:axId val="94780736"/>
      </c:barChart>
      <c:catAx>
        <c:axId val="1452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780736"/>
        <c:crosses val="autoZero"/>
        <c:auto val="1"/>
        <c:lblAlgn val="ctr"/>
        <c:lblOffset val="100"/>
        <c:noMultiLvlLbl val="0"/>
      </c:catAx>
      <c:valAx>
        <c:axId val="94780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938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0.902536</c:v>
                </c:pt>
                <c:pt idx="1">
                  <c:v>0.86449799999999999</c:v>
                </c:pt>
                <c:pt idx="2">
                  <c:v>0.80499200000000004</c:v>
                </c:pt>
                <c:pt idx="3">
                  <c:v>0.79077600000000003</c:v>
                </c:pt>
                <c:pt idx="4">
                  <c:v>0.71382900000000005</c:v>
                </c:pt>
                <c:pt idx="5">
                  <c:v>0.65993500000000005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4848"/>
        <c:axId val="145508032"/>
      </c:barChart>
      <c:catAx>
        <c:axId val="1452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08032"/>
        <c:crosses val="autoZero"/>
        <c:auto val="1"/>
        <c:lblAlgn val="ctr"/>
        <c:lblOffset val="100"/>
        <c:noMultiLvlLbl val="0"/>
      </c:catAx>
      <c:valAx>
        <c:axId val="145508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0.57935236926991052</c:v>
                </c:pt>
                <c:pt idx="1">
                  <c:v>0.62660147199127714</c:v>
                </c:pt>
                <c:pt idx="2">
                  <c:v>0.67285675344146112</c:v>
                </c:pt>
                <c:pt idx="3">
                  <c:v>0.70528940075416835</c:v>
                </c:pt>
                <c:pt idx="4">
                  <c:v>0.76147153695879344</c:v>
                </c:pt>
                <c:pt idx="5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6896"/>
        <c:axId val="145510912"/>
      </c:barChart>
      <c:catAx>
        <c:axId val="1452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10912"/>
        <c:crosses val="autoZero"/>
        <c:auto val="1"/>
        <c:lblAlgn val="ctr"/>
        <c:lblOffset val="100"/>
        <c:noMultiLvlLbl val="0"/>
      </c:catAx>
      <c:valAx>
        <c:axId val="145510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968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0.98587199999999997</c:v>
                </c:pt>
                <c:pt idx="2">
                  <c:v>0.89067799999999997</c:v>
                </c:pt>
                <c:pt idx="3">
                  <c:v>0.71382900000000005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95872"/>
        <c:axId val="145513792"/>
      </c:barChart>
      <c:catAx>
        <c:axId val="1452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13792"/>
        <c:crosses val="autoZero"/>
        <c:auto val="1"/>
        <c:lblAlgn val="ctr"/>
        <c:lblOffset val="100"/>
        <c:noMultiLvlLbl val="0"/>
      </c:catAx>
      <c:valAx>
        <c:axId val="145513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9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0.94715619694397268</c:v>
                </c:pt>
                <c:pt idx="1">
                  <c:v>0.82606376266247539</c:v>
                </c:pt>
                <c:pt idx="2">
                  <c:v>0.81478578892372</c:v>
                </c:pt>
                <c:pt idx="3">
                  <c:v>0.76147153695879344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57888"/>
        <c:axId val="145753792"/>
      </c:barChart>
      <c:catAx>
        <c:axId val="1459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753792"/>
        <c:crosses val="autoZero"/>
        <c:auto val="1"/>
        <c:lblAlgn val="ctr"/>
        <c:lblOffset val="100"/>
        <c:noMultiLvlLbl val="0"/>
      </c:catAx>
      <c:valAx>
        <c:axId val="145753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578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0.99003099999999999</c:v>
                </c:pt>
                <c:pt idx="2">
                  <c:v>0.84554099999999999</c:v>
                </c:pt>
                <c:pt idx="3">
                  <c:v>0.65993500000000005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58400"/>
        <c:axId val="145513216"/>
      </c:barChart>
      <c:catAx>
        <c:axId val="1459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13216"/>
        <c:crosses val="autoZero"/>
        <c:auto val="1"/>
        <c:lblAlgn val="ctr"/>
        <c:lblOffset val="100"/>
        <c:noMultiLvlLbl val="0"/>
      </c:catAx>
      <c:valAx>
        <c:axId val="145513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5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0.84800311455731114</c:v>
                </c:pt>
                <c:pt idx="1">
                  <c:v>0.62267487294153878</c:v>
                </c:pt>
                <c:pt idx="2">
                  <c:v>0.58502566898369002</c:v>
                </c:pt>
                <c:pt idx="3">
                  <c:v>0.57790422970333022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4272"/>
        <c:axId val="114713728"/>
      </c:barChart>
      <c:catAx>
        <c:axId val="1130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713728"/>
        <c:crosses val="autoZero"/>
        <c:auto val="1"/>
        <c:lblAlgn val="ctr"/>
        <c:lblOffset val="100"/>
        <c:noMultiLvlLbl val="0"/>
      </c:catAx>
      <c:valAx>
        <c:axId val="114713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142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0.94654442646794457</c:v>
                </c:pt>
                <c:pt idx="1">
                  <c:v>0.85949316170555101</c:v>
                </c:pt>
                <c:pt idx="2">
                  <c:v>0.88583549134523654</c:v>
                </c:pt>
                <c:pt idx="3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59424"/>
        <c:axId val="145757824"/>
      </c:barChart>
      <c:catAx>
        <c:axId val="1459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757824"/>
        <c:crosses val="autoZero"/>
        <c:auto val="1"/>
        <c:lblAlgn val="ctr"/>
        <c:lblOffset val="100"/>
        <c:noMultiLvlLbl val="0"/>
      </c:catAx>
      <c:valAx>
        <c:axId val="145757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594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0.97786099999999998</c:v>
                </c:pt>
                <c:pt idx="2">
                  <c:v>0.910076</c:v>
                </c:pt>
                <c:pt idx="3">
                  <c:v>0.79339000000000004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2720"/>
        <c:axId val="145759552"/>
      </c:barChart>
      <c:catAx>
        <c:axId val="1461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759552"/>
        <c:crosses val="autoZero"/>
        <c:auto val="1"/>
        <c:lblAlgn val="ctr"/>
        <c:lblOffset val="100"/>
        <c:noMultiLvlLbl val="0"/>
      </c:catAx>
      <c:valAx>
        <c:axId val="14575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1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0.93240003913639047</c:v>
                </c:pt>
                <c:pt idx="1">
                  <c:v>0.74813762933527261</c:v>
                </c:pt>
                <c:pt idx="2">
                  <c:v>0.74580891372495572</c:v>
                </c:pt>
                <c:pt idx="3">
                  <c:v>0.70330743719049571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4256"/>
        <c:axId val="146032320"/>
      </c:barChart>
      <c:catAx>
        <c:axId val="1461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032320"/>
        <c:crosses val="autoZero"/>
        <c:auto val="1"/>
        <c:lblAlgn val="ctr"/>
        <c:lblOffset val="100"/>
        <c:noMultiLvlLbl val="0"/>
      </c:catAx>
      <c:valAx>
        <c:axId val="146032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1442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0.99965700000000002</c:v>
                </c:pt>
                <c:pt idx="1">
                  <c:v>0.98252600000000001</c:v>
                </c:pt>
                <c:pt idx="2">
                  <c:v>0.97298799999999996</c:v>
                </c:pt>
                <c:pt idx="3">
                  <c:v>0.90555699999999995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2000"/>
        <c:axId val="146034624"/>
      </c:barChart>
      <c:catAx>
        <c:axId val="1464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034624"/>
        <c:crosses val="autoZero"/>
        <c:auto val="1"/>
        <c:lblAlgn val="ctr"/>
        <c:lblOffset val="100"/>
        <c:noMultiLvlLbl val="0"/>
      </c:catAx>
      <c:valAx>
        <c:axId val="146034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0.81361321091392791</c:v>
                </c:pt>
                <c:pt idx="1">
                  <c:v>0.61076474648200652</c:v>
                </c:pt>
                <c:pt idx="2">
                  <c:v>0.58102766798418981</c:v>
                </c:pt>
                <c:pt idx="3">
                  <c:v>0.57633115260551548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4048"/>
        <c:axId val="146036928"/>
      </c:barChart>
      <c:catAx>
        <c:axId val="1464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036928"/>
        <c:crosses val="autoZero"/>
        <c:auto val="1"/>
        <c:lblAlgn val="ctr"/>
        <c:lblOffset val="100"/>
        <c:noMultiLvlLbl val="0"/>
      </c:catAx>
      <c:valAx>
        <c:axId val="146036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340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0.98179899999999998</c:v>
                </c:pt>
                <c:pt idx="2">
                  <c:v>0.96609800000000001</c:v>
                </c:pt>
                <c:pt idx="3">
                  <c:v>0.87083500000000003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5584"/>
        <c:axId val="146399808"/>
      </c:barChart>
      <c:catAx>
        <c:axId val="1464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399808"/>
        <c:crosses val="autoZero"/>
        <c:auto val="1"/>
        <c:lblAlgn val="ctr"/>
        <c:lblOffset val="100"/>
        <c:noMultiLvlLbl val="0"/>
      </c:catAx>
      <c:valAx>
        <c:axId val="1463998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0.86790798138839953</c:v>
                </c:pt>
                <c:pt idx="1">
                  <c:v>0.65654408405664688</c:v>
                </c:pt>
                <c:pt idx="2">
                  <c:v>0.63356957884694021</c:v>
                </c:pt>
                <c:pt idx="3">
                  <c:v>0.62201853618645231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08064"/>
        <c:axId val="146402112"/>
      </c:barChart>
      <c:catAx>
        <c:axId val="1476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402112"/>
        <c:crosses val="autoZero"/>
        <c:auto val="1"/>
        <c:lblAlgn val="ctr"/>
        <c:lblOffset val="100"/>
        <c:noMultiLvlLbl val="0"/>
      </c:catAx>
      <c:valAx>
        <c:axId val="146402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6080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0.981873</c:v>
                </c:pt>
                <c:pt idx="2">
                  <c:v>0.93306100000000003</c:v>
                </c:pt>
                <c:pt idx="3">
                  <c:v>0.80915999999999999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09088"/>
        <c:axId val="146404416"/>
      </c:barChart>
      <c:catAx>
        <c:axId val="1476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404416"/>
        <c:crosses val="autoZero"/>
        <c:auto val="1"/>
        <c:lblAlgn val="ctr"/>
        <c:lblOffset val="100"/>
        <c:noMultiLvlLbl val="0"/>
      </c:catAx>
      <c:valAx>
        <c:axId val="146404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6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0.91546567929364864</c:v>
                </c:pt>
                <c:pt idx="1">
                  <c:v>0.70442491026725484</c:v>
                </c:pt>
                <c:pt idx="2">
                  <c:v>0.70635704874835314</c:v>
                </c:pt>
                <c:pt idx="3">
                  <c:v>0.6662804961155786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10112"/>
        <c:axId val="146406720"/>
      </c:barChart>
      <c:catAx>
        <c:axId val="1476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406720"/>
        <c:crosses val="autoZero"/>
        <c:auto val="1"/>
        <c:lblAlgn val="ctr"/>
        <c:lblOffset val="100"/>
        <c:noMultiLvlLbl val="0"/>
      </c:catAx>
      <c:valAx>
        <c:axId val="146406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6101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0.99965700000000002</c:v>
                </c:pt>
                <c:pt idx="1">
                  <c:v>0.99990000000000001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11136"/>
        <c:axId val="147719296"/>
      </c:barChart>
      <c:catAx>
        <c:axId val="1476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19296"/>
        <c:crosses val="autoZero"/>
        <c:auto val="1"/>
        <c:lblAlgn val="ctr"/>
        <c:lblOffset val="100"/>
        <c:noMultiLvlLbl val="0"/>
      </c:catAx>
      <c:valAx>
        <c:axId val="147719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6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0.98224199999999995</c:v>
                </c:pt>
                <c:pt idx="2">
                  <c:v>0.96260000000000001</c:v>
                </c:pt>
                <c:pt idx="3">
                  <c:v>0.86455000000000004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5296"/>
        <c:axId val="114716032"/>
      </c:barChart>
      <c:catAx>
        <c:axId val="1130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716032"/>
        <c:crosses val="autoZero"/>
        <c:auto val="1"/>
        <c:lblAlgn val="ctr"/>
        <c:lblOffset val="100"/>
        <c:noMultiLvlLbl val="0"/>
      </c:catAx>
      <c:valAx>
        <c:axId val="11471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0.81361321091392791</c:v>
                </c:pt>
                <c:pt idx="1">
                  <c:v>0.86790798138839953</c:v>
                </c:pt>
                <c:pt idx="2">
                  <c:v>0.91546567929364864</c:v>
                </c:pt>
                <c:pt idx="3">
                  <c:v>0.93240003913639047</c:v>
                </c:pt>
                <c:pt idx="4">
                  <c:v>0.94380142353402119</c:v>
                </c:pt>
                <c:pt idx="5">
                  <c:v>0.94208298606004137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45632"/>
        <c:axId val="147722176"/>
      </c:barChart>
      <c:catAx>
        <c:axId val="1478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22176"/>
        <c:crosses val="autoZero"/>
        <c:auto val="1"/>
        <c:lblAlgn val="ctr"/>
        <c:lblOffset val="100"/>
        <c:noMultiLvlLbl val="0"/>
      </c:catAx>
      <c:valAx>
        <c:axId val="147722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456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0.98252600000000001</c:v>
                </c:pt>
                <c:pt idx="1">
                  <c:v>0.98179899999999998</c:v>
                </c:pt>
                <c:pt idx="2">
                  <c:v>0.981873</c:v>
                </c:pt>
                <c:pt idx="3">
                  <c:v>0.97786099999999998</c:v>
                </c:pt>
                <c:pt idx="4">
                  <c:v>0.98357300000000003</c:v>
                </c:pt>
                <c:pt idx="5">
                  <c:v>0.98573200000000005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46656"/>
        <c:axId val="147723904"/>
      </c:barChart>
      <c:catAx>
        <c:axId val="1478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23904"/>
        <c:crosses val="autoZero"/>
        <c:auto val="1"/>
        <c:lblAlgn val="ctr"/>
        <c:lblOffset val="100"/>
        <c:noMultiLvlLbl val="0"/>
      </c:catAx>
      <c:valAx>
        <c:axId val="147723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0.61076474648200652</c:v>
                </c:pt>
                <c:pt idx="1">
                  <c:v>0.65654408405664688</c:v>
                </c:pt>
                <c:pt idx="2">
                  <c:v>0.70442491026725484</c:v>
                </c:pt>
                <c:pt idx="3">
                  <c:v>0.74813762933527261</c:v>
                </c:pt>
                <c:pt idx="4">
                  <c:v>0.82151502288710165</c:v>
                </c:pt>
                <c:pt idx="5">
                  <c:v>0.85923457073899545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48704"/>
        <c:axId val="111657536"/>
      </c:barChart>
      <c:catAx>
        <c:axId val="1478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57536"/>
        <c:crosses val="autoZero"/>
        <c:auto val="1"/>
        <c:lblAlgn val="ctr"/>
        <c:lblOffset val="100"/>
        <c:noMultiLvlLbl val="0"/>
      </c:catAx>
      <c:valAx>
        <c:axId val="111657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487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0.97298799999999996</c:v>
                </c:pt>
                <c:pt idx="1">
                  <c:v>0.96609800000000001</c:v>
                </c:pt>
                <c:pt idx="2">
                  <c:v>0.93306100000000003</c:v>
                </c:pt>
                <c:pt idx="3">
                  <c:v>0.910076</c:v>
                </c:pt>
                <c:pt idx="4">
                  <c:v>0.89020699999999997</c:v>
                </c:pt>
                <c:pt idx="5">
                  <c:v>0.84439900000000001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96192"/>
        <c:axId val="111659264"/>
      </c:barChart>
      <c:catAx>
        <c:axId val="1482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59264"/>
        <c:crosses val="autoZero"/>
        <c:auto val="1"/>
        <c:lblAlgn val="ctr"/>
        <c:lblOffset val="100"/>
        <c:noMultiLvlLbl val="0"/>
      </c:catAx>
      <c:valAx>
        <c:axId val="111659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9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0.58102766798418981</c:v>
                </c:pt>
                <c:pt idx="1">
                  <c:v>0.63356957884694021</c:v>
                </c:pt>
                <c:pt idx="2">
                  <c:v>0.70635704874835314</c:v>
                </c:pt>
                <c:pt idx="3">
                  <c:v>0.74580891372495572</c:v>
                </c:pt>
                <c:pt idx="4">
                  <c:v>0.80979396665303716</c:v>
                </c:pt>
                <c:pt idx="5">
                  <c:v>0.88510858207260013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97216"/>
        <c:axId val="111662144"/>
      </c:barChart>
      <c:catAx>
        <c:axId val="1482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62144"/>
        <c:crosses val="autoZero"/>
        <c:auto val="1"/>
        <c:lblAlgn val="ctr"/>
        <c:lblOffset val="100"/>
        <c:noMultiLvlLbl val="0"/>
      </c:catAx>
      <c:valAx>
        <c:axId val="111662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972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0.90555699999999995</c:v>
                </c:pt>
                <c:pt idx="1">
                  <c:v>0.87083500000000003</c:v>
                </c:pt>
                <c:pt idx="2">
                  <c:v>0.80915999999999999</c:v>
                </c:pt>
                <c:pt idx="3">
                  <c:v>0.79339000000000004</c:v>
                </c:pt>
                <c:pt idx="4">
                  <c:v>0.71789499999999995</c:v>
                </c:pt>
                <c:pt idx="5">
                  <c:v>0.65967900000000002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98752"/>
        <c:axId val="111664448"/>
      </c:barChart>
      <c:catAx>
        <c:axId val="1482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64448"/>
        <c:crosses val="autoZero"/>
        <c:auto val="1"/>
        <c:lblAlgn val="ctr"/>
        <c:lblOffset val="100"/>
        <c:noMultiLvlLbl val="0"/>
      </c:catAx>
      <c:valAx>
        <c:axId val="111664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0.57633115260551548</c:v>
                </c:pt>
                <c:pt idx="1">
                  <c:v>0.62201853618645231</c:v>
                </c:pt>
                <c:pt idx="2">
                  <c:v>0.6662804961155786</c:v>
                </c:pt>
                <c:pt idx="3">
                  <c:v>0.70330743719049571</c:v>
                </c:pt>
                <c:pt idx="4">
                  <c:v>0.7592624142474218</c:v>
                </c:pt>
                <c:pt idx="5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99264"/>
        <c:axId val="148629760"/>
      </c:barChart>
      <c:catAx>
        <c:axId val="1482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29760"/>
        <c:crosses val="autoZero"/>
        <c:auto val="1"/>
        <c:lblAlgn val="ctr"/>
        <c:lblOffset val="100"/>
        <c:noMultiLvlLbl val="0"/>
      </c:catAx>
      <c:valAx>
        <c:axId val="148629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99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0.98357300000000003</c:v>
                </c:pt>
                <c:pt idx="2">
                  <c:v>0.89020699999999997</c:v>
                </c:pt>
                <c:pt idx="3">
                  <c:v>0.71789499999999995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5072"/>
        <c:axId val="148632640"/>
      </c:barChart>
      <c:catAx>
        <c:axId val="1464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32640"/>
        <c:crosses val="autoZero"/>
        <c:auto val="1"/>
        <c:lblAlgn val="ctr"/>
        <c:lblOffset val="100"/>
        <c:noMultiLvlLbl val="0"/>
      </c:catAx>
      <c:valAx>
        <c:axId val="148632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0.94380142353402119</c:v>
                </c:pt>
                <c:pt idx="1">
                  <c:v>0.82151502288710165</c:v>
                </c:pt>
                <c:pt idx="2">
                  <c:v>0.80979396665303716</c:v>
                </c:pt>
                <c:pt idx="3">
                  <c:v>0.7592624142474218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38880"/>
        <c:axId val="148634944"/>
      </c:barChart>
      <c:catAx>
        <c:axId val="1485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34944"/>
        <c:crosses val="autoZero"/>
        <c:auto val="1"/>
        <c:lblAlgn val="ctr"/>
        <c:lblOffset val="100"/>
        <c:noMultiLvlLbl val="0"/>
      </c:catAx>
      <c:valAx>
        <c:axId val="148634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38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0.98573200000000005</c:v>
                </c:pt>
                <c:pt idx="2">
                  <c:v>0.84439900000000001</c:v>
                </c:pt>
                <c:pt idx="3">
                  <c:v>0.65967900000000002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3744"/>
        <c:axId val="148632064"/>
      </c:barChart>
      <c:catAx>
        <c:axId val="146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32064"/>
        <c:crosses val="autoZero"/>
        <c:auto val="1"/>
        <c:lblAlgn val="ctr"/>
        <c:lblOffset val="100"/>
        <c:noMultiLvlLbl val="0"/>
      </c:catAx>
      <c:valAx>
        <c:axId val="148632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1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0.89209006975290095</c:v>
                </c:pt>
                <c:pt idx="1">
                  <c:v>0.67140246687985383</c:v>
                </c:pt>
                <c:pt idx="2">
                  <c:v>0.64214483667257283</c:v>
                </c:pt>
                <c:pt idx="3">
                  <c:v>0.62627209122711369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6320"/>
        <c:axId val="114718336"/>
      </c:barChart>
      <c:catAx>
        <c:axId val="113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718336"/>
        <c:crosses val="autoZero"/>
        <c:auto val="1"/>
        <c:lblAlgn val="ctr"/>
        <c:lblOffset val="100"/>
        <c:noMultiLvlLbl val="0"/>
      </c:catAx>
      <c:valAx>
        <c:axId val="11471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163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0.94208298606004137</c:v>
                </c:pt>
                <c:pt idx="1">
                  <c:v>0.85923457073899545</c:v>
                </c:pt>
                <c:pt idx="2">
                  <c:v>0.88510858207260013</c:v>
                </c:pt>
                <c:pt idx="3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0416"/>
        <c:axId val="149122432"/>
      </c:barChart>
      <c:catAx>
        <c:axId val="1485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22432"/>
        <c:crosses val="autoZero"/>
        <c:auto val="1"/>
        <c:lblAlgn val="ctr"/>
        <c:lblOffset val="100"/>
        <c:noMultiLvlLbl val="0"/>
      </c:catAx>
      <c:valAx>
        <c:axId val="14912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5404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0.89549299999999998</c:v>
                </c:pt>
                <c:pt idx="2">
                  <c:v>0.69629399999999997</c:v>
                </c:pt>
                <c:pt idx="3">
                  <c:v>0.57765999999999995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69664"/>
        <c:axId val="149124160"/>
      </c:barChart>
      <c:catAx>
        <c:axId val="1491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24160"/>
        <c:crosses val="autoZero"/>
        <c:auto val="1"/>
        <c:lblAlgn val="ctr"/>
        <c:lblOffset val="100"/>
        <c:noMultiLvlLbl val="0"/>
      </c:catAx>
      <c:valAx>
        <c:axId val="14912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0.9360527688996152</c:v>
                </c:pt>
                <c:pt idx="1">
                  <c:v>0.73300962534999969</c:v>
                </c:pt>
                <c:pt idx="2">
                  <c:v>0.70201830902730455</c:v>
                </c:pt>
                <c:pt idx="3">
                  <c:v>0.69102380627867888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0.80553616854738763</c:v>
                </c:pt>
                <c:pt idx="1">
                  <c:v>0.56686325818956396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0.88986103078852286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6400"/>
        <c:axId val="149126464"/>
      </c:barChart>
      <c:catAx>
        <c:axId val="1444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26464"/>
        <c:crosses val="autoZero"/>
        <c:auto val="1"/>
        <c:lblAlgn val="ctr"/>
        <c:lblOffset val="100"/>
        <c:noMultiLvlLbl val="0"/>
      </c:catAx>
      <c:valAx>
        <c:axId val="149126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4864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0.99779200000000001</c:v>
                </c:pt>
                <c:pt idx="1">
                  <c:v>0.815164</c:v>
                </c:pt>
                <c:pt idx="2">
                  <c:v>0.65713299999999997</c:v>
                </c:pt>
                <c:pt idx="3">
                  <c:v>0.55700099999999997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7424"/>
        <c:axId val="149014208"/>
      </c:barChart>
      <c:catAx>
        <c:axId val="1444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4208"/>
        <c:crosses val="autoZero"/>
        <c:auto val="1"/>
        <c:lblAlgn val="ctr"/>
        <c:lblOffset val="100"/>
        <c:noMultiLvlLbl val="0"/>
      </c:catAx>
      <c:valAx>
        <c:axId val="149014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48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0.85242351490769885</c:v>
                </c:pt>
                <c:pt idx="1">
                  <c:v>0.60340647869810005</c:v>
                </c:pt>
                <c:pt idx="2">
                  <c:v>0.56180091772295671</c:v>
                </c:pt>
                <c:pt idx="3">
                  <c:v>0.53209247648902824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0.78297294228335979</c:v>
                </c:pt>
                <c:pt idx="1">
                  <c:v>0.5519858766891218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0.96518022256107439</c:v>
                </c:pt>
                <c:pt idx="1">
                  <c:v>0.78654178526407059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7936"/>
        <c:axId val="149016512"/>
      </c:barChart>
      <c:catAx>
        <c:axId val="1444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6512"/>
        <c:crosses val="autoZero"/>
        <c:auto val="1"/>
        <c:lblAlgn val="ctr"/>
        <c:lblOffset val="100"/>
        <c:noMultiLvlLbl val="0"/>
      </c:catAx>
      <c:valAx>
        <c:axId val="149016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4879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0.85011400000000004</c:v>
                </c:pt>
                <c:pt idx="2">
                  <c:v>0.65047200000000005</c:v>
                </c:pt>
                <c:pt idx="3">
                  <c:v>0.54821200000000003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8960"/>
        <c:axId val="149018816"/>
      </c:barChart>
      <c:catAx>
        <c:axId val="1444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8816"/>
        <c:crosses val="autoZero"/>
        <c:auto val="1"/>
        <c:lblAlgn val="ctr"/>
        <c:lblOffset val="100"/>
        <c:noMultiLvlLbl val="0"/>
      </c:catAx>
      <c:valAx>
        <c:axId val="149018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48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0.89221187342162744</c:v>
                </c:pt>
                <c:pt idx="1">
                  <c:v>0.65771470991320236</c:v>
                </c:pt>
                <c:pt idx="2">
                  <c:v>0.60389691517877431</c:v>
                </c:pt>
                <c:pt idx="3">
                  <c:v>0.59666757530325754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0.79423137824911283</c:v>
                </c:pt>
                <c:pt idx="1">
                  <c:v>0.56023469620831434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0.9774175998181065</c:v>
                </c:pt>
                <c:pt idx="1">
                  <c:v>0.83241777067153944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9984"/>
        <c:axId val="149019968"/>
      </c:barChart>
      <c:catAx>
        <c:axId val="1444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9968"/>
        <c:crosses val="autoZero"/>
        <c:auto val="1"/>
        <c:lblAlgn val="ctr"/>
        <c:lblOffset val="100"/>
        <c:noMultiLvlLbl val="0"/>
      </c:catAx>
      <c:valAx>
        <c:axId val="149019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4899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0.86643899999999996</c:v>
                </c:pt>
                <c:pt idx="2">
                  <c:v>0.66820100000000004</c:v>
                </c:pt>
                <c:pt idx="3">
                  <c:v>0.54386000000000001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0688"/>
        <c:axId val="149718720"/>
      </c:barChart>
      <c:catAx>
        <c:axId val="1491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18720"/>
        <c:crosses val="autoZero"/>
        <c:auto val="1"/>
        <c:lblAlgn val="ctr"/>
        <c:lblOffset val="100"/>
        <c:noMultiLvlLbl val="0"/>
      </c:catAx>
      <c:valAx>
        <c:axId val="149718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0.92549945070594464</c:v>
                </c:pt>
                <c:pt idx="1">
                  <c:v>0.69110216958917248</c:v>
                </c:pt>
                <c:pt idx="2">
                  <c:v>0.67245922493298815</c:v>
                </c:pt>
                <c:pt idx="3">
                  <c:v>0.64545000227159155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0.80205232534483462</c:v>
                </c:pt>
                <c:pt idx="1">
                  <c:v>0.56406803685329543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0.87136782423812886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71264"/>
        <c:axId val="149721024"/>
      </c:barChart>
      <c:catAx>
        <c:axId val="1497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21024"/>
        <c:crosses val="autoZero"/>
        <c:auto val="1"/>
        <c:lblAlgn val="ctr"/>
        <c:lblOffset val="100"/>
        <c:noMultiLvlLbl val="0"/>
      </c:catAx>
      <c:valAx>
        <c:axId val="149721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771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0.99779200000000001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71776"/>
        <c:axId val="149722752"/>
      </c:barChart>
      <c:catAx>
        <c:axId val="1497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22752"/>
        <c:crosses val="autoZero"/>
        <c:auto val="1"/>
        <c:lblAlgn val="ctr"/>
        <c:lblOffset val="100"/>
        <c:noMultiLvlLbl val="0"/>
      </c:catAx>
      <c:valAx>
        <c:axId val="149722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7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0.98239500000000002</c:v>
                </c:pt>
                <c:pt idx="2">
                  <c:v>0.93271400000000004</c:v>
                </c:pt>
                <c:pt idx="3">
                  <c:v>0.80541200000000002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12480"/>
        <c:axId val="114982912"/>
      </c:barChart>
      <c:catAx>
        <c:axId val="1122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982912"/>
        <c:crosses val="autoZero"/>
        <c:auto val="1"/>
        <c:lblAlgn val="ctr"/>
        <c:lblOffset val="100"/>
        <c:noMultiLvlLbl val="0"/>
      </c:catAx>
      <c:valAx>
        <c:axId val="114982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2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0.85242351490769885</c:v>
                </c:pt>
                <c:pt idx="1">
                  <c:v>0.89221187342162744</c:v>
                </c:pt>
                <c:pt idx="2">
                  <c:v>0.92549945070594464</c:v>
                </c:pt>
                <c:pt idx="3">
                  <c:v>0.9360527688996152</c:v>
                </c:pt>
                <c:pt idx="4">
                  <c:v>0.94573592790910266</c:v>
                </c:pt>
                <c:pt idx="5">
                  <c:v>0.94500008171136274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0.78297294228335979</c:v>
                </c:pt>
                <c:pt idx="1">
                  <c:v>0.79423137824911283</c:v>
                </c:pt>
                <c:pt idx="2">
                  <c:v>0.80205232534483462</c:v>
                </c:pt>
                <c:pt idx="3">
                  <c:v>0.80553616854738763</c:v>
                </c:pt>
                <c:pt idx="4">
                  <c:v>0.80634550084889645</c:v>
                </c:pt>
                <c:pt idx="5">
                  <c:v>0.80861728031900115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0.96518022256107439</c:v>
                </c:pt>
                <c:pt idx="1">
                  <c:v>0.9774175998181065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08512"/>
        <c:axId val="150462464"/>
      </c:barChart>
      <c:catAx>
        <c:axId val="1502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62464"/>
        <c:crosses val="autoZero"/>
        <c:auto val="1"/>
        <c:lblAlgn val="ctr"/>
        <c:lblOffset val="100"/>
        <c:noMultiLvlLbl val="0"/>
      </c:catAx>
      <c:valAx>
        <c:axId val="150462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085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0.815164</c:v>
                </c:pt>
                <c:pt idx="1">
                  <c:v>0.85011400000000004</c:v>
                </c:pt>
                <c:pt idx="2">
                  <c:v>0.86643899999999996</c:v>
                </c:pt>
                <c:pt idx="3">
                  <c:v>0.89549299999999998</c:v>
                </c:pt>
                <c:pt idx="4">
                  <c:v>0.96891400000000005</c:v>
                </c:pt>
                <c:pt idx="5">
                  <c:v>0.98607400000000001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12096"/>
        <c:axId val="150464768"/>
      </c:barChart>
      <c:catAx>
        <c:axId val="1502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64768"/>
        <c:crosses val="autoZero"/>
        <c:auto val="1"/>
        <c:lblAlgn val="ctr"/>
        <c:lblOffset val="100"/>
        <c:noMultiLvlLbl val="0"/>
      </c:catAx>
      <c:valAx>
        <c:axId val="150464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0.60340647869810005</c:v>
                </c:pt>
                <c:pt idx="1">
                  <c:v>0.65771470991320236</c:v>
                </c:pt>
                <c:pt idx="2">
                  <c:v>0.69110216958917248</c:v>
                </c:pt>
                <c:pt idx="3">
                  <c:v>0.73300962534999969</c:v>
                </c:pt>
                <c:pt idx="4">
                  <c:v>0.82134293941514558</c:v>
                </c:pt>
                <c:pt idx="5">
                  <c:v>0.86036662452591661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0.5519858766891218</c:v>
                </c:pt>
                <c:pt idx="1">
                  <c:v>0.56023469620831434</c:v>
                </c:pt>
                <c:pt idx="2">
                  <c:v>0.56406803685329543</c:v>
                </c:pt>
                <c:pt idx="3">
                  <c:v>0.56686325818956396</c:v>
                </c:pt>
                <c:pt idx="4">
                  <c:v>0.56883052072458606</c:v>
                </c:pt>
                <c:pt idx="5">
                  <c:v>0.57001896333754742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0.78654178526407059</c:v>
                </c:pt>
                <c:pt idx="1">
                  <c:v>0.83241777067153944</c:v>
                </c:pt>
                <c:pt idx="2">
                  <c:v>0.87136782423812886</c:v>
                </c:pt>
                <c:pt idx="3">
                  <c:v>0.88986103078852286</c:v>
                </c:pt>
                <c:pt idx="4">
                  <c:v>0.90296213016393811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4752"/>
        <c:axId val="150467072"/>
      </c:barChart>
      <c:catAx>
        <c:axId val="1504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67072"/>
        <c:crosses val="autoZero"/>
        <c:auto val="1"/>
        <c:lblAlgn val="ctr"/>
        <c:lblOffset val="100"/>
        <c:noMultiLvlLbl val="0"/>
      </c:catAx>
      <c:valAx>
        <c:axId val="150467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747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0.65713299999999997</c:v>
                </c:pt>
                <c:pt idx="1">
                  <c:v>0.65047200000000005</c:v>
                </c:pt>
                <c:pt idx="2">
                  <c:v>0.66820100000000004</c:v>
                </c:pt>
                <c:pt idx="3">
                  <c:v>0.69629399999999997</c:v>
                </c:pt>
                <c:pt idx="4">
                  <c:v>0.74050899999999997</c:v>
                </c:pt>
                <c:pt idx="5">
                  <c:v>0.78834899999999997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09024"/>
        <c:axId val="150469376"/>
      </c:barChart>
      <c:catAx>
        <c:axId val="1502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69376"/>
        <c:crosses val="autoZero"/>
        <c:auto val="1"/>
        <c:lblAlgn val="ctr"/>
        <c:lblOffset val="100"/>
        <c:noMultiLvlLbl val="0"/>
      </c:catAx>
      <c:valAx>
        <c:axId val="150469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0.56180091772295671</c:v>
                </c:pt>
                <c:pt idx="1">
                  <c:v>0.60389691517877431</c:v>
                </c:pt>
                <c:pt idx="2">
                  <c:v>0.67245922493298815</c:v>
                </c:pt>
                <c:pt idx="3">
                  <c:v>0.70201830902730455</c:v>
                </c:pt>
                <c:pt idx="4">
                  <c:v>0.76168165917041475</c:v>
                </c:pt>
                <c:pt idx="5">
                  <c:v>0.85414679024124307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8336"/>
        <c:axId val="151037056"/>
      </c:barChart>
      <c:catAx>
        <c:axId val="1504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37056"/>
        <c:crosses val="autoZero"/>
        <c:auto val="1"/>
        <c:lblAlgn val="ctr"/>
        <c:lblOffset val="100"/>
        <c:noMultiLvlLbl val="0"/>
      </c:catAx>
      <c:valAx>
        <c:axId val="151037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783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0.55700099999999997</c:v>
                </c:pt>
                <c:pt idx="1">
                  <c:v>0.54821200000000003</c:v>
                </c:pt>
                <c:pt idx="2">
                  <c:v>0.54386000000000001</c:v>
                </c:pt>
                <c:pt idx="3">
                  <c:v>0.57765999999999995</c:v>
                </c:pt>
                <c:pt idx="4">
                  <c:v>0.61519699999999999</c:v>
                </c:pt>
                <c:pt idx="5">
                  <c:v>0.68410899999999997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82496"/>
        <c:axId val="151039360"/>
      </c:barChart>
      <c:catAx>
        <c:axId val="1510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39360"/>
        <c:crosses val="autoZero"/>
        <c:auto val="1"/>
        <c:lblAlgn val="ctr"/>
        <c:lblOffset val="100"/>
        <c:noMultiLvlLbl val="0"/>
      </c:catAx>
      <c:valAx>
        <c:axId val="151039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0.53209247648902824</c:v>
                </c:pt>
                <c:pt idx="1">
                  <c:v>0.59666757530325754</c:v>
                </c:pt>
                <c:pt idx="2">
                  <c:v>0.64545000227159155</c:v>
                </c:pt>
                <c:pt idx="3">
                  <c:v>0.69102380627867888</c:v>
                </c:pt>
                <c:pt idx="4">
                  <c:v>0.76730384807596197</c:v>
                </c:pt>
                <c:pt idx="5">
                  <c:v>0.8474399164054337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6800"/>
        <c:axId val="151041664"/>
      </c:barChart>
      <c:catAx>
        <c:axId val="150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1664"/>
        <c:crosses val="autoZero"/>
        <c:auto val="1"/>
        <c:lblAlgn val="ctr"/>
        <c:lblOffset val="100"/>
        <c:noMultiLvlLbl val="0"/>
      </c:catAx>
      <c:valAx>
        <c:axId val="151041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768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0.96891400000000005</c:v>
                </c:pt>
                <c:pt idx="2">
                  <c:v>0.74050899999999997</c:v>
                </c:pt>
                <c:pt idx="3">
                  <c:v>0.61519699999999999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73760"/>
        <c:axId val="150848640"/>
      </c:barChart>
      <c:catAx>
        <c:axId val="1507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48640"/>
        <c:crosses val="autoZero"/>
        <c:auto val="1"/>
        <c:lblAlgn val="ctr"/>
        <c:lblOffset val="100"/>
        <c:noMultiLvlLbl val="0"/>
      </c:catAx>
      <c:valAx>
        <c:axId val="150848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7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0.94573592790910266</c:v>
                </c:pt>
                <c:pt idx="1">
                  <c:v>0.82134293941514558</c:v>
                </c:pt>
                <c:pt idx="2">
                  <c:v>0.76168165917041475</c:v>
                </c:pt>
                <c:pt idx="3">
                  <c:v>0.76730384807596197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0.80634550084889645</c:v>
                </c:pt>
                <c:pt idx="1">
                  <c:v>0.56883052072458606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0.90296213016393811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75296"/>
        <c:axId val="150850944"/>
      </c:barChart>
      <c:catAx>
        <c:axId val="1507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50944"/>
        <c:crosses val="autoZero"/>
        <c:auto val="1"/>
        <c:lblAlgn val="ctr"/>
        <c:lblOffset val="100"/>
        <c:noMultiLvlLbl val="0"/>
      </c:catAx>
      <c:valAx>
        <c:axId val="150850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7752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0.98607400000000001</c:v>
                </c:pt>
                <c:pt idx="2">
                  <c:v>0.78834899999999997</c:v>
                </c:pt>
                <c:pt idx="3">
                  <c:v>0.68410899999999997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1712"/>
        <c:axId val="150852672"/>
      </c:barChart>
      <c:catAx>
        <c:axId val="1491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52672"/>
        <c:crosses val="autoZero"/>
        <c:auto val="1"/>
        <c:lblAlgn val="ctr"/>
        <c:lblOffset val="100"/>
        <c:noMultiLvlLbl val="0"/>
      </c:catAx>
      <c:valAx>
        <c:axId val="150852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0.92502746470277097</c:v>
                </c:pt>
                <c:pt idx="1">
                  <c:v>0.71937084200178314</c:v>
                </c:pt>
                <c:pt idx="2">
                  <c:v>0.71679501158511649</c:v>
                </c:pt>
                <c:pt idx="3">
                  <c:v>0.67145972468311299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10720"/>
        <c:axId val="114985216"/>
      </c:barChart>
      <c:catAx>
        <c:axId val="1149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985216"/>
        <c:crosses val="autoZero"/>
        <c:auto val="1"/>
        <c:lblAlgn val="ctr"/>
        <c:lblOffset val="100"/>
        <c:noMultiLvlLbl val="0"/>
      </c:catAx>
      <c:valAx>
        <c:axId val="11498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9107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0.94500008171136274</c:v>
                </c:pt>
                <c:pt idx="1">
                  <c:v>0.86036662452591661</c:v>
                </c:pt>
                <c:pt idx="2">
                  <c:v>0.85414679024124307</c:v>
                </c:pt>
                <c:pt idx="3">
                  <c:v>0.8474399164054337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0.80861728031900115</c:v>
                </c:pt>
                <c:pt idx="1">
                  <c:v>0.57001896333754742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76832"/>
        <c:axId val="151658496"/>
      </c:barChart>
      <c:catAx>
        <c:axId val="1507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58496"/>
        <c:crosses val="autoZero"/>
        <c:auto val="1"/>
        <c:lblAlgn val="ctr"/>
        <c:lblOffset val="100"/>
        <c:noMultiLvlLbl val="0"/>
      </c:catAx>
      <c:valAx>
        <c:axId val="151658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7768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0.96972000000000003</c:v>
                </c:pt>
                <c:pt idx="2">
                  <c:v>0.79970200000000002</c:v>
                </c:pt>
                <c:pt idx="3">
                  <c:v>0.67883300000000002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3456"/>
        <c:axId val="151660800"/>
      </c:barChart>
      <c:catAx>
        <c:axId val="151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60800"/>
        <c:crosses val="autoZero"/>
        <c:auto val="1"/>
        <c:lblAlgn val="ctr"/>
        <c:lblOffset val="100"/>
        <c:noMultiLvlLbl val="0"/>
      </c:catAx>
      <c:valAx>
        <c:axId val="151660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4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0.93638705890026752</c:v>
                </c:pt>
                <c:pt idx="1">
                  <c:v>0.75991594280904473</c:v>
                </c:pt>
                <c:pt idx="2">
                  <c:v>0.74287288174094779</c:v>
                </c:pt>
                <c:pt idx="3">
                  <c:v>0.70082004452319302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0.83358065357771849</c:v>
                </c:pt>
                <c:pt idx="1">
                  <c:v>0.58525105500936203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0.88940867942030311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68832"/>
        <c:axId val="151663104"/>
      </c:barChart>
      <c:catAx>
        <c:axId val="1493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63104"/>
        <c:crosses val="autoZero"/>
        <c:auto val="1"/>
        <c:lblAlgn val="ctr"/>
        <c:lblOffset val="100"/>
        <c:noMultiLvlLbl val="0"/>
      </c:catAx>
      <c:valAx>
        <c:axId val="151663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68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0.96938999999999997</c:v>
                </c:pt>
                <c:pt idx="2">
                  <c:v>0.87581200000000003</c:v>
                </c:pt>
                <c:pt idx="3">
                  <c:v>0.782945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70368"/>
        <c:axId val="151665408"/>
      </c:barChart>
      <c:catAx>
        <c:axId val="1493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65408"/>
        <c:crosses val="autoZero"/>
        <c:auto val="1"/>
        <c:lblAlgn val="ctr"/>
        <c:lblOffset val="100"/>
        <c:noMultiLvlLbl val="0"/>
      </c:catAx>
      <c:valAx>
        <c:axId val="151665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7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0.85090679038380423</c:v>
                </c:pt>
                <c:pt idx="1">
                  <c:v>0.62391265907263016</c:v>
                </c:pt>
                <c:pt idx="2">
                  <c:v>0.59371450638317214</c:v>
                </c:pt>
                <c:pt idx="3">
                  <c:v>0.58095952023988007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0.79084044382441676</c:v>
                </c:pt>
                <c:pt idx="1">
                  <c:v>0.55575456469286366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0.96467735132855337</c:v>
                </c:pt>
                <c:pt idx="1">
                  <c:v>0.78631362192193399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71392"/>
        <c:axId val="151045248"/>
      </c:barChart>
      <c:catAx>
        <c:axId val="1493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5248"/>
        <c:crosses val="autoZero"/>
        <c:auto val="1"/>
        <c:lblAlgn val="ctr"/>
        <c:lblOffset val="100"/>
        <c:noMultiLvlLbl val="0"/>
      </c:catAx>
      <c:valAx>
        <c:axId val="15104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713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0.96884199999999998</c:v>
                </c:pt>
                <c:pt idx="2">
                  <c:v>0.85782700000000001</c:v>
                </c:pt>
                <c:pt idx="3">
                  <c:v>0.72787999999999997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72416"/>
        <c:axId val="151047552"/>
      </c:barChart>
      <c:catAx>
        <c:axId val="1493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7552"/>
        <c:crosses val="autoZero"/>
        <c:auto val="1"/>
        <c:lblAlgn val="ctr"/>
        <c:lblOffset val="100"/>
        <c:noMultiLvlLbl val="0"/>
      </c:catAx>
      <c:valAx>
        <c:axId val="151047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0.8934136696197289</c:v>
                </c:pt>
                <c:pt idx="1">
                  <c:v>0.67389218821379626</c:v>
                </c:pt>
                <c:pt idx="2">
                  <c:v>0.64673913043478259</c:v>
                </c:pt>
                <c:pt idx="3">
                  <c:v>0.64311026305029306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0.81303948874940113</c:v>
                </c:pt>
                <c:pt idx="1">
                  <c:v>0.57175079945180451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0.97694662563236412</c:v>
                </c:pt>
                <c:pt idx="1">
                  <c:v>0.83122430333485609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27936"/>
        <c:axId val="151049856"/>
      </c:barChart>
      <c:catAx>
        <c:axId val="1515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9856"/>
        <c:crosses val="autoZero"/>
        <c:auto val="1"/>
        <c:lblAlgn val="ctr"/>
        <c:lblOffset val="100"/>
        <c:noMultiLvlLbl val="0"/>
      </c:catAx>
      <c:valAx>
        <c:axId val="151049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279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0.97309199999999996</c:v>
                </c:pt>
                <c:pt idx="2">
                  <c:v>0.82080299999999995</c:v>
                </c:pt>
                <c:pt idx="3">
                  <c:v>0.68844799999999995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68128"/>
        <c:axId val="151633920"/>
      </c:barChart>
      <c:catAx>
        <c:axId val="1491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33920"/>
        <c:crosses val="autoZero"/>
        <c:auto val="1"/>
        <c:lblAlgn val="ctr"/>
        <c:lblOffset val="100"/>
        <c:noMultiLvlLbl val="0"/>
      </c:catAx>
      <c:valAx>
        <c:axId val="151633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0.92509256622045</c:v>
                </c:pt>
                <c:pt idx="1">
                  <c:v>0.72130838343887871</c:v>
                </c:pt>
                <c:pt idx="2">
                  <c:v>0.70882740447957848</c:v>
                </c:pt>
                <c:pt idx="3">
                  <c:v>0.67429353505065648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0.82862025470968792</c:v>
                </c:pt>
                <c:pt idx="1">
                  <c:v>0.58116526828376114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0.87115635216387366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28960"/>
        <c:axId val="151636224"/>
      </c:barChart>
      <c:catAx>
        <c:axId val="151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36224"/>
        <c:crosses val="autoZero"/>
        <c:auto val="1"/>
        <c:lblAlgn val="ctr"/>
        <c:lblOffset val="100"/>
        <c:noMultiLvlLbl val="0"/>
      </c:catAx>
      <c:valAx>
        <c:axId val="151636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289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096"/>
        <c:axId val="151637952"/>
      </c:barChart>
      <c:catAx>
        <c:axId val="3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37952"/>
        <c:crosses val="autoZero"/>
        <c:auto val="1"/>
        <c:lblAlgn val="ctr"/>
        <c:lblOffset val="100"/>
        <c:noMultiLvlLbl val="0"/>
      </c:catAx>
      <c:valAx>
        <c:axId val="151637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2816"/>
        <c:axId val="114986944"/>
      </c:barChart>
      <c:catAx>
        <c:axId val="1073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986944"/>
        <c:crosses val="autoZero"/>
        <c:auto val="1"/>
        <c:lblAlgn val="ctr"/>
        <c:lblOffset val="100"/>
        <c:noMultiLvlLbl val="0"/>
      </c:catAx>
      <c:valAx>
        <c:axId val="114986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73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0.85090679038380423</c:v>
                </c:pt>
                <c:pt idx="1">
                  <c:v>0.8934136696197289</c:v>
                </c:pt>
                <c:pt idx="2">
                  <c:v>0.92509256622045</c:v>
                </c:pt>
                <c:pt idx="3">
                  <c:v>0.93638705890026752</c:v>
                </c:pt>
                <c:pt idx="4">
                  <c:v>0.94573592790910266</c:v>
                </c:pt>
                <c:pt idx="5">
                  <c:v>0.94500008171136274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0.79084044382441676</c:v>
                </c:pt>
                <c:pt idx="1">
                  <c:v>0.81303948874940113</c:v>
                </c:pt>
                <c:pt idx="2">
                  <c:v>0.82862025470968792</c:v>
                </c:pt>
                <c:pt idx="3">
                  <c:v>0.83358065357771849</c:v>
                </c:pt>
                <c:pt idx="4">
                  <c:v>0.83721594619302586</c:v>
                </c:pt>
                <c:pt idx="5">
                  <c:v>0.83804807896586098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0.96467735132855337</c:v>
                </c:pt>
                <c:pt idx="1">
                  <c:v>0.97694662563236412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608"/>
        <c:axId val="151640256"/>
      </c:barChart>
      <c:catAx>
        <c:axId val="35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40256"/>
        <c:crosses val="autoZero"/>
        <c:auto val="1"/>
        <c:lblAlgn val="ctr"/>
        <c:lblOffset val="100"/>
        <c:noMultiLvlLbl val="0"/>
      </c:catAx>
      <c:valAx>
        <c:axId val="151640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886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0.96938999999999997</c:v>
                </c:pt>
                <c:pt idx="1">
                  <c:v>0.96884199999999998</c:v>
                </c:pt>
                <c:pt idx="2">
                  <c:v>0.97309199999999996</c:v>
                </c:pt>
                <c:pt idx="3">
                  <c:v>0.96972000000000003</c:v>
                </c:pt>
                <c:pt idx="4">
                  <c:v>0.98107999999999995</c:v>
                </c:pt>
                <c:pt idx="5">
                  <c:v>0.98843199999999998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680"/>
        <c:axId val="150807104"/>
      </c:barChart>
      <c:catAx>
        <c:axId val="35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07104"/>
        <c:crosses val="autoZero"/>
        <c:auto val="1"/>
        <c:lblAlgn val="ctr"/>
        <c:lblOffset val="100"/>
        <c:noMultiLvlLbl val="0"/>
      </c:catAx>
      <c:valAx>
        <c:axId val="15080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9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0.62391265907263016</c:v>
                </c:pt>
                <c:pt idx="1">
                  <c:v>0.67389218821379626</c:v>
                </c:pt>
                <c:pt idx="2">
                  <c:v>0.72130838343887871</c:v>
                </c:pt>
                <c:pt idx="3">
                  <c:v>0.75991594280904473</c:v>
                </c:pt>
                <c:pt idx="4">
                  <c:v>0.82518040083976729</c:v>
                </c:pt>
                <c:pt idx="5">
                  <c:v>0.85964831628548444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0.55575456469286366</c:v>
                </c:pt>
                <c:pt idx="1">
                  <c:v>0.57175079945180451</c:v>
                </c:pt>
                <c:pt idx="2">
                  <c:v>0.58116526828376114</c:v>
                </c:pt>
                <c:pt idx="3">
                  <c:v>0.58525105500936203</c:v>
                </c:pt>
                <c:pt idx="4">
                  <c:v>0.58807232094714745</c:v>
                </c:pt>
                <c:pt idx="5">
                  <c:v>0.58925410872313533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0.78631362192193399</c:v>
                </c:pt>
                <c:pt idx="1">
                  <c:v>0.83122430333485609</c:v>
                </c:pt>
                <c:pt idx="2">
                  <c:v>0.87115635216387366</c:v>
                </c:pt>
                <c:pt idx="3">
                  <c:v>0.88940867942030311</c:v>
                </c:pt>
                <c:pt idx="4">
                  <c:v>0.90291624123808312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47456"/>
        <c:axId val="150809408"/>
      </c:barChart>
      <c:catAx>
        <c:axId val="152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09408"/>
        <c:crosses val="autoZero"/>
        <c:auto val="1"/>
        <c:lblAlgn val="ctr"/>
        <c:lblOffset val="100"/>
        <c:noMultiLvlLbl val="0"/>
      </c:catAx>
      <c:valAx>
        <c:axId val="150809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474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0.87581200000000003</c:v>
                </c:pt>
                <c:pt idx="1">
                  <c:v>0.85782700000000001</c:v>
                </c:pt>
                <c:pt idx="2">
                  <c:v>0.82080299999999995</c:v>
                </c:pt>
                <c:pt idx="3">
                  <c:v>0.79970200000000002</c:v>
                </c:pt>
                <c:pt idx="4">
                  <c:v>0.79898100000000005</c:v>
                </c:pt>
                <c:pt idx="5">
                  <c:v>0.78930400000000001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49504"/>
        <c:axId val="150811712"/>
      </c:barChart>
      <c:catAx>
        <c:axId val="1521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11712"/>
        <c:crosses val="autoZero"/>
        <c:auto val="1"/>
        <c:lblAlgn val="ctr"/>
        <c:lblOffset val="100"/>
        <c:noMultiLvlLbl val="0"/>
      </c:catAx>
      <c:valAx>
        <c:axId val="150811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0.59371450638317214</c:v>
                </c:pt>
                <c:pt idx="1">
                  <c:v>0.64673913043478259</c:v>
                </c:pt>
                <c:pt idx="2">
                  <c:v>0.70882740447957848</c:v>
                </c:pt>
                <c:pt idx="3">
                  <c:v>0.74287288174094779</c:v>
                </c:pt>
                <c:pt idx="4">
                  <c:v>0.79641997183226576</c:v>
                </c:pt>
                <c:pt idx="5">
                  <c:v>0.86790695561310249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79808"/>
        <c:axId val="150814016"/>
      </c:barChart>
      <c:catAx>
        <c:axId val="1530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14016"/>
        <c:crosses val="autoZero"/>
        <c:auto val="1"/>
        <c:lblAlgn val="ctr"/>
        <c:lblOffset val="100"/>
        <c:noMultiLvlLbl val="0"/>
      </c:catAx>
      <c:valAx>
        <c:axId val="150814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0798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0.782945</c:v>
                </c:pt>
                <c:pt idx="1">
                  <c:v>0.72787999999999997</c:v>
                </c:pt>
                <c:pt idx="2">
                  <c:v>0.68844799999999995</c:v>
                </c:pt>
                <c:pt idx="3">
                  <c:v>0.67883300000000002</c:v>
                </c:pt>
                <c:pt idx="4">
                  <c:v>0.63230699999999995</c:v>
                </c:pt>
                <c:pt idx="5">
                  <c:v>0.60356100000000001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1856"/>
        <c:axId val="152176320"/>
      </c:barChart>
      <c:catAx>
        <c:axId val="1530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76320"/>
        <c:crosses val="autoZero"/>
        <c:auto val="1"/>
        <c:lblAlgn val="ctr"/>
        <c:lblOffset val="100"/>
        <c:noMultiLvlLbl val="0"/>
      </c:catAx>
      <c:valAx>
        <c:axId val="15217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0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0.58095952023988007</c:v>
                </c:pt>
                <c:pt idx="1">
                  <c:v>0.64311026305029306</c:v>
                </c:pt>
                <c:pt idx="2">
                  <c:v>0.67429353505065648</c:v>
                </c:pt>
                <c:pt idx="3">
                  <c:v>0.70082004452319302</c:v>
                </c:pt>
                <c:pt idx="4">
                  <c:v>0.75140270773704054</c:v>
                </c:pt>
                <c:pt idx="5">
                  <c:v>0.79873131616010185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47968"/>
        <c:axId val="152178624"/>
      </c:barChart>
      <c:catAx>
        <c:axId val="1521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78624"/>
        <c:crosses val="autoZero"/>
        <c:auto val="1"/>
        <c:lblAlgn val="ctr"/>
        <c:lblOffset val="100"/>
        <c:noMultiLvlLbl val="0"/>
      </c:catAx>
      <c:valAx>
        <c:axId val="152178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479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0.98107999999999995</c:v>
                </c:pt>
                <c:pt idx="2">
                  <c:v>0.79898100000000005</c:v>
                </c:pt>
                <c:pt idx="3">
                  <c:v>0.63230699999999995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50272"/>
        <c:axId val="152182080"/>
      </c:barChart>
      <c:catAx>
        <c:axId val="1529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82080"/>
        <c:crosses val="autoZero"/>
        <c:auto val="1"/>
        <c:lblAlgn val="ctr"/>
        <c:lblOffset val="100"/>
        <c:noMultiLvlLbl val="0"/>
      </c:catAx>
      <c:valAx>
        <c:axId val="152182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0.94573592790910266</c:v>
                </c:pt>
                <c:pt idx="1">
                  <c:v>0.82518040083976729</c:v>
                </c:pt>
                <c:pt idx="2">
                  <c:v>0.79641997183226576</c:v>
                </c:pt>
                <c:pt idx="3">
                  <c:v>0.75140270773704054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0.83721594619302586</c:v>
                </c:pt>
                <c:pt idx="1">
                  <c:v>0.58807232094714745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0.90291624123808312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51296"/>
        <c:axId val="153011904"/>
      </c:barChart>
      <c:catAx>
        <c:axId val="1529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11904"/>
        <c:crosses val="autoZero"/>
        <c:auto val="1"/>
        <c:lblAlgn val="ctr"/>
        <c:lblOffset val="100"/>
        <c:noMultiLvlLbl val="0"/>
      </c:catAx>
      <c:valAx>
        <c:axId val="153011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512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0.98843199999999998</c:v>
                </c:pt>
                <c:pt idx="2">
                  <c:v>0.78930400000000001</c:v>
                </c:pt>
                <c:pt idx="3">
                  <c:v>0.60356100000000001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29984"/>
        <c:axId val="153013632"/>
      </c:barChart>
      <c:catAx>
        <c:axId val="1515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13632"/>
        <c:crosses val="autoZero"/>
        <c:auto val="1"/>
        <c:lblAlgn val="ctr"/>
        <c:lblOffset val="100"/>
        <c:noMultiLvlLbl val="0"/>
      </c:catAx>
      <c:valAx>
        <c:axId val="153013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5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185737</xdr:rowOff>
    </xdr:from>
    <xdr:to>
      <xdr:col>17</xdr:col>
      <xdr:colOff>276225</xdr:colOff>
      <xdr:row>21</xdr:row>
      <xdr:rowOff>190501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25</xdr:col>
      <xdr:colOff>0</xdr:colOff>
      <xdr:row>17</xdr:row>
      <xdr:rowOff>200025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457200</xdr:colOff>
      <xdr:row>40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40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457200</xdr:colOff>
      <xdr:row>40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0.5881</cdr:x>
      <cdr:y>0.92583</cdr:y>
    </cdr:from>
    <cdr:to>
      <cdr:x>0.86058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232172" y="3302541"/>
          <a:ext cx="1497530" cy="2645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/>
            <a:t>Normalized</a:t>
          </a:r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0.81674</cdr:x>
      <cdr:y>0.90356</cdr:y>
    </cdr:from>
    <cdr:to>
      <cdr:x>1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734142" y="2478640"/>
          <a:ext cx="83785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657225</xdr:colOff>
      <xdr:row>31</xdr:row>
      <xdr:rowOff>114300</xdr:rowOff>
    </xdr:from>
    <xdr:to>
      <xdr:col>23</xdr:col>
      <xdr:colOff>9525</xdr:colOff>
      <xdr:row>48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</xdr:row>
      <xdr:rowOff>114300</xdr:rowOff>
    </xdr:from>
    <xdr:to>
      <xdr:col>23</xdr:col>
      <xdr:colOff>47625</xdr:colOff>
      <xdr:row>20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0.11336</cdr:x>
      <cdr:y>0.63043</cdr:y>
    </cdr:from>
    <cdr:to>
      <cdr:x>0.87586</cdr:x>
      <cdr:y>0.63285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626269" y="2209800"/>
          <a:ext cx="4212431" cy="846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15</xdr:col>
      <xdr:colOff>457200</xdr:colOff>
      <xdr:row>14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15</xdr:col>
      <xdr:colOff>419100</xdr:colOff>
      <xdr:row>104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15</xdr:col>
      <xdr:colOff>419100</xdr:colOff>
      <xdr:row>119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91</xdr:row>
      <xdr:rowOff>0</xdr:rowOff>
    </xdr:from>
    <xdr:to>
      <xdr:col>23</xdr:col>
      <xdr:colOff>419100</xdr:colOff>
      <xdr:row>104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647700</xdr:colOff>
      <xdr:row>106</xdr:row>
      <xdr:rowOff>0</xdr:rowOff>
    </xdr:from>
    <xdr:to>
      <xdr:col>23</xdr:col>
      <xdr:colOff>419100</xdr:colOff>
      <xdr:row>119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workbookViewId="0">
      <selection activeCell="P14" sqref="P14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10455.200000000001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0.84800311455731114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10916.3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>E5/D5</f>
        <v>0.62267487294153878</v>
      </c>
      <c r="N5">
        <f t="shared" ref="N5:N27" si="1">F5/D5</f>
        <v>0.5494669533919333</v>
      </c>
      <c r="O5">
        <f t="shared" ref="O5:O27" si="2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10301.6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ref="M5:M27" si="3">E6/D6</f>
        <v>0.58502566898369002</v>
      </c>
      <c r="N6">
        <f t="shared" si="1"/>
        <v>0.54194493662259779</v>
      </c>
      <c r="O6">
        <f t="shared" si="2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10176.200000000001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3"/>
        <v>0.57790422970333022</v>
      </c>
      <c r="N7">
        <f t="shared" si="1"/>
        <v>0.53937974194720828</v>
      </c>
      <c r="O7">
        <f t="shared" si="2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10986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3"/>
        <v>0.89209006975290095</v>
      </c>
      <c r="N8">
        <f t="shared" si="1"/>
        <v>0.81595465655425536</v>
      </c>
      <c r="O8">
        <f t="shared" si="2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11757.6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3"/>
        <v>0.67140246687985383</v>
      </c>
      <c r="N9">
        <f t="shared" si="1"/>
        <v>0.57179648241206027</v>
      </c>
      <c r="O9">
        <f t="shared" si="2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11307.4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3"/>
        <v>0.64214483667257283</v>
      </c>
      <c r="N10">
        <f t="shared" si="1"/>
        <v>0.57315660351642361</v>
      </c>
      <c r="O10">
        <f t="shared" si="2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11027.9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3"/>
        <v>0.62627209122711369</v>
      </c>
      <c r="N11">
        <f t="shared" si="1"/>
        <v>0.56850551996728915</v>
      </c>
      <c r="O11">
        <f t="shared" si="2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11367.2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3"/>
        <v>0.92502746470277097</v>
      </c>
      <c r="N12">
        <f t="shared" si="1"/>
        <v>0.84330878463604186</v>
      </c>
      <c r="O12">
        <f t="shared" si="2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12586.4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3"/>
        <v>0.71937084200178314</v>
      </c>
      <c r="N13">
        <f t="shared" si="1"/>
        <v>0.59129306600214893</v>
      </c>
      <c r="O13">
        <f t="shared" si="2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12621.9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3"/>
        <v>0.71679501158511649</v>
      </c>
      <c r="N14">
        <f t="shared" si="1"/>
        <v>0.58753009858707017</v>
      </c>
      <c r="O14">
        <f t="shared" si="2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11823.6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3"/>
        <v>0.67145972468311299</v>
      </c>
      <c r="N15">
        <f t="shared" si="1"/>
        <v>0.58302098950524739</v>
      </c>
      <c r="O15">
        <f t="shared" si="2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11482.5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3"/>
        <v>0.93621583719261636</v>
      </c>
      <c r="N16">
        <f t="shared" si="1"/>
        <v>0.85246396190724671</v>
      </c>
      <c r="O16">
        <f t="shared" si="2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13263.6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3"/>
        <v>0.75946931740751134</v>
      </c>
      <c r="N17">
        <f t="shared" si="1"/>
        <v>0.59694920494952564</v>
      </c>
      <c r="O17">
        <f t="shared" si="2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13274.3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3"/>
        <v>0.75384466857480348</v>
      </c>
      <c r="N18">
        <f t="shared" si="1"/>
        <v>0.59373722229794201</v>
      </c>
      <c r="O18">
        <f t="shared" si="2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12397.3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3"/>
        <v>0.70404002544182454</v>
      </c>
      <c r="N19">
        <f t="shared" si="1"/>
        <v>0.59148834673572304</v>
      </c>
      <c r="O19">
        <f t="shared" si="2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11586.4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3"/>
        <v>0.94573592790910266</v>
      </c>
      <c r="N20">
        <f t="shared" si="1"/>
        <v>0.85890361760480605</v>
      </c>
      <c r="O20">
        <f t="shared" si="2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14373.9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3"/>
        <v>0.82450353918340646</v>
      </c>
      <c r="N21">
        <f t="shared" si="1"/>
        <v>0.60269941606341848</v>
      </c>
      <c r="O21">
        <f t="shared" si="2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14307.1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3"/>
        <v>0.81249716051065379</v>
      </c>
      <c r="N22">
        <f t="shared" si="1"/>
        <v>0.5964290581981736</v>
      </c>
      <c r="O22">
        <f t="shared" si="2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13403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3"/>
        <v>0.76115351415201493</v>
      </c>
      <c r="N23">
        <f t="shared" si="1"/>
        <v>0.59647449002771347</v>
      </c>
      <c r="O23">
        <f t="shared" si="2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11565.1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3"/>
        <v>0.94500008171136274</v>
      </c>
      <c r="N24">
        <f t="shared" si="1"/>
        <v>0.85904789920086289</v>
      </c>
      <c r="O24">
        <f t="shared" si="2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14955.5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3"/>
        <v>0.85941271118262264</v>
      </c>
      <c r="N25">
        <f t="shared" si="1"/>
        <v>0.60410297666934842</v>
      </c>
      <c r="O25">
        <f t="shared" si="2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15592.1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3"/>
        <v>0.88547203670891828</v>
      </c>
      <c r="N26">
        <f t="shared" si="1"/>
        <v>0.59685498160010908</v>
      </c>
      <c r="O26">
        <f t="shared" si="2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14295.7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3"/>
        <v>0.81184975693971206</v>
      </c>
      <c r="N27">
        <f t="shared" si="1"/>
        <v>0.59665621734587249</v>
      </c>
      <c r="O27">
        <f t="shared" si="2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0.97861600000000004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0.97331500000000004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0.90527400000000002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0.98224199999999995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0.96260000000000001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0.86455000000000004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0.98239500000000002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0.93271400000000004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0.80541200000000002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0.97845300000000002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0.91015599999999997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0.79167600000000005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0.98406499999999997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0.89038499999999998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0.71506000000000003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0.988506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0.84525399999999995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0.65905599999999998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6.4200000000003143E-4</v>
      </c>
      <c r="E116" s="1">
        <v>0</v>
      </c>
      <c r="F116" s="1">
        <f t="shared" ref="F116:F139" si="5">F30-E30</f>
        <v>-0.14262399999999997</v>
      </c>
      <c r="G116" s="1">
        <f t="shared" ref="G116:G139" si="6">G30-E30</f>
        <v>-3.2808999999999977E-2</v>
      </c>
      <c r="J116">
        <v>0.5</v>
      </c>
      <c r="K116">
        <v>3</v>
      </c>
      <c r="L116" s="1">
        <v>0</v>
      </c>
      <c r="M116" s="1">
        <f>M4-L4</f>
        <v>-0.15199688544268886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2.1383999999999959E-2</v>
      </c>
      <c r="E117" s="1">
        <v>0</v>
      </c>
      <c r="F117" s="1">
        <f t="shared" si="5"/>
        <v>-0.13169200000000003</v>
      </c>
      <c r="G117" s="1">
        <f t="shared" si="6"/>
        <v>-9.992600000000007E-2</v>
      </c>
      <c r="J117">
        <v>1</v>
      </c>
      <c r="K117">
        <v>3</v>
      </c>
      <c r="L117" s="1">
        <v>0</v>
      </c>
      <c r="M117" s="1">
        <f t="shared" ref="M117:M139" si="7">M5-L5</f>
        <v>-0.37732512705846122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-0.40110299999999999</v>
      </c>
      <c r="E118" s="1">
        <v>0</v>
      </c>
      <c r="F118" s="1">
        <f t="shared" si="5"/>
        <v>-0.14384300000000005</v>
      </c>
      <c r="G118" s="1">
        <f t="shared" si="6"/>
        <v>-0.1946730000000001</v>
      </c>
      <c r="J118">
        <v>1.5</v>
      </c>
      <c r="K118">
        <v>3</v>
      </c>
      <c r="L118" s="1">
        <v>0</v>
      </c>
      <c r="M118" s="1">
        <f t="shared" si="7"/>
        <v>-0.41497433101630998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-0.52582100000000009</v>
      </c>
      <c r="E119" s="1">
        <v>0</v>
      </c>
      <c r="F119" s="1">
        <f t="shared" si="5"/>
        <v>-5.055300000000007E-2</v>
      </c>
      <c r="G119" s="1">
        <f t="shared" si="6"/>
        <v>-0.15151700000000001</v>
      </c>
      <c r="J119">
        <v>2</v>
      </c>
      <c r="K119">
        <v>3</v>
      </c>
      <c r="L119" s="1">
        <v>0</v>
      </c>
      <c r="M119" s="1">
        <f t="shared" si="7"/>
        <v>-0.42209577029666978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-0.10790993024709905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1.7758000000000052E-2</v>
      </c>
      <c r="E121" s="1">
        <v>0</v>
      </c>
      <c r="F121" s="1">
        <f t="shared" si="5"/>
        <v>-0.22323799999999994</v>
      </c>
      <c r="G121" s="1">
        <f t="shared" si="6"/>
        <v>-0.13171899999999992</v>
      </c>
      <c r="J121">
        <v>1</v>
      </c>
      <c r="K121">
        <v>4</v>
      </c>
      <c r="L121" s="1">
        <v>0</v>
      </c>
      <c r="M121" s="1">
        <f t="shared" si="7"/>
        <v>-0.32859753312014617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-0.34792999999999996</v>
      </c>
      <c r="E122" s="1">
        <v>0</v>
      </c>
      <c r="F122" s="1">
        <f t="shared" si="5"/>
        <v>-0.23746299999999998</v>
      </c>
      <c r="G122" s="1">
        <f t="shared" si="6"/>
        <v>-0.24421400000000004</v>
      </c>
      <c r="J122">
        <v>1.5</v>
      </c>
      <c r="K122">
        <v>4</v>
      </c>
      <c r="L122" s="1">
        <v>0</v>
      </c>
      <c r="M122" s="1">
        <f t="shared" si="7"/>
        <v>-0.35785516332742717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-0.39604900000000004</v>
      </c>
      <c r="E123" s="1">
        <v>0</v>
      </c>
      <c r="F123" s="1">
        <f t="shared" si="5"/>
        <v>-0.12338700000000002</v>
      </c>
      <c r="G123" s="1">
        <f t="shared" si="6"/>
        <v>-0.17730200000000007</v>
      </c>
      <c r="J123">
        <v>2</v>
      </c>
      <c r="K123">
        <v>4</v>
      </c>
      <c r="L123" s="1">
        <v>0</v>
      </c>
      <c r="M123" s="1">
        <f t="shared" si="7"/>
        <v>-0.37372790877288631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-7.4972535297229026E-2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1.7604999999999982E-2</v>
      </c>
      <c r="E125" s="1">
        <v>0</v>
      </c>
      <c r="F125" s="1">
        <f t="shared" si="5"/>
        <v>-0.36837700000000007</v>
      </c>
      <c r="G125" s="1">
        <f t="shared" si="6"/>
        <v>-0.13771299999999997</v>
      </c>
      <c r="J125">
        <v>1</v>
      </c>
      <c r="K125">
        <v>5</v>
      </c>
      <c r="L125" s="1">
        <v>0</v>
      </c>
      <c r="M125" s="1">
        <f t="shared" si="7"/>
        <v>-0.28062915799821686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-0.29821600000000004</v>
      </c>
      <c r="E126" s="1">
        <v>0</v>
      </c>
      <c r="F126" s="1">
        <f t="shared" si="5"/>
        <v>-0.3557260000000001</v>
      </c>
      <c r="G126" s="1">
        <f t="shared" si="6"/>
        <v>-0.26425399999999999</v>
      </c>
      <c r="J126">
        <v>1.5</v>
      </c>
      <c r="K126">
        <v>5</v>
      </c>
      <c r="L126" s="1">
        <v>0</v>
      </c>
      <c r="M126" s="1">
        <f t="shared" si="7"/>
        <v>-0.28320498841488351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-0.30979200000000001</v>
      </c>
      <c r="E127" s="1">
        <v>0</v>
      </c>
      <c r="F127" s="1">
        <f t="shared" si="5"/>
        <v>-0.22211700000000001</v>
      </c>
      <c r="G127" s="1">
        <f t="shared" si="6"/>
        <v>-0.16680000000000006</v>
      </c>
      <c r="J127">
        <v>2</v>
      </c>
      <c r="K127">
        <v>5</v>
      </c>
      <c r="L127" s="1">
        <v>0</v>
      </c>
      <c r="M127" s="1">
        <f t="shared" si="7"/>
        <v>-0.32854027531688701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-6.3784162807383638E-2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2.1546999999999983E-2</v>
      </c>
      <c r="E129" s="1">
        <v>0</v>
      </c>
      <c r="F129" s="1">
        <f t="shared" si="5"/>
        <v>-0.55230400000000002</v>
      </c>
      <c r="G129" s="1">
        <f t="shared" si="6"/>
        <v>-0.13955000000000006</v>
      </c>
      <c r="J129">
        <v>1</v>
      </c>
      <c r="K129">
        <v>6</v>
      </c>
      <c r="L129" s="1">
        <v>0</v>
      </c>
      <c r="M129" s="1">
        <f t="shared" si="7"/>
        <v>-0.24053068259248866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-0.24794799999999995</v>
      </c>
      <c r="E130" s="1">
        <v>0</v>
      </c>
      <c r="F130" s="1">
        <f t="shared" si="5"/>
        <v>-0.50095500000000004</v>
      </c>
      <c r="G130" s="1">
        <f t="shared" si="6"/>
        <v>-0.24113499999999999</v>
      </c>
      <c r="J130">
        <v>1.5</v>
      </c>
      <c r="K130">
        <v>6</v>
      </c>
      <c r="L130" s="1">
        <v>0</v>
      </c>
      <c r="M130" s="1">
        <f t="shared" si="7"/>
        <v>-0.24615533142519652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-0.2801840000000001</v>
      </c>
      <c r="E131" s="1">
        <v>0</v>
      </c>
      <c r="F131" s="1">
        <f t="shared" si="5"/>
        <v>-0.37841200000000003</v>
      </c>
      <c r="G131" s="1">
        <f t="shared" si="6"/>
        <v>-0.19026200000000004</v>
      </c>
      <c r="J131">
        <v>2</v>
      </c>
      <c r="K131">
        <v>6</v>
      </c>
      <c r="L131" s="1">
        <v>0</v>
      </c>
      <c r="M131" s="1">
        <f t="shared" si="7"/>
        <v>-0.29595997455817546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-5.4264072090897342E-2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1.5935000000000032E-2</v>
      </c>
      <c r="E133" s="1">
        <v>0</v>
      </c>
      <c r="F133" s="1">
        <f t="shared" si="5"/>
        <v>-0.73010200000000003</v>
      </c>
      <c r="G133" s="1">
        <f t="shared" si="6"/>
        <v>-0.14648499999999998</v>
      </c>
      <c r="J133">
        <v>1</v>
      </c>
      <c r="K133">
        <v>8</v>
      </c>
      <c r="L133" s="1">
        <v>0</v>
      </c>
      <c r="M133" s="1">
        <f t="shared" si="7"/>
        <v>-0.17549646081659354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-0.211121</v>
      </c>
      <c r="E134" s="1">
        <v>0</v>
      </c>
      <c r="F134" s="1">
        <f t="shared" si="5"/>
        <v>-0.62576199999999993</v>
      </c>
      <c r="G134" s="1">
        <f t="shared" si="6"/>
        <v>-0.209117</v>
      </c>
      <c r="J134">
        <v>1.5</v>
      </c>
      <c r="K134">
        <v>8</v>
      </c>
      <c r="L134" s="1">
        <v>0</v>
      </c>
      <c r="M134" s="1">
        <f t="shared" si="7"/>
        <v>-0.18750283948934621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-0.16565600000000003</v>
      </c>
      <c r="E135" s="1">
        <v>0</v>
      </c>
      <c r="F135" s="1">
        <f t="shared" si="5"/>
        <v>-0.45321500000000003</v>
      </c>
      <c r="G135" s="1">
        <f t="shared" si="6"/>
        <v>-0.12775900000000007</v>
      </c>
      <c r="J135">
        <v>2</v>
      </c>
      <c r="K135">
        <v>8</v>
      </c>
      <c r="L135" s="1">
        <v>0</v>
      </c>
      <c r="M135" s="1">
        <f t="shared" si="7"/>
        <v>-0.23884648584798507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-5.4999918288637262E-2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1.1494000000000004E-2</v>
      </c>
      <c r="E137" s="1">
        <v>0</v>
      </c>
      <c r="F137" s="1">
        <f t="shared" si="5"/>
        <v>-0.84170999999999996</v>
      </c>
      <c r="G137" s="1">
        <f t="shared" si="6"/>
        <v>-0.161798</v>
      </c>
      <c r="J137">
        <v>1</v>
      </c>
      <c r="K137">
        <v>10</v>
      </c>
      <c r="L137" s="1">
        <v>0</v>
      </c>
      <c r="M137" s="1">
        <f t="shared" si="7"/>
        <v>-0.14058728881737736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-0.14769299999999996</v>
      </c>
      <c r="E138" s="1">
        <v>0</v>
      </c>
      <c r="F138" s="1">
        <f t="shared" si="5"/>
        <v>-0.71485999999999994</v>
      </c>
      <c r="G138" s="1">
        <f t="shared" si="6"/>
        <v>-0.153007</v>
      </c>
      <c r="J138">
        <v>1.5</v>
      </c>
      <c r="K138">
        <v>10</v>
      </c>
      <c r="L138" s="1">
        <v>0</v>
      </c>
      <c r="M138" s="1">
        <f t="shared" si="7"/>
        <v>-0.11452796329108172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-8.5613999999999968E-2</v>
      </c>
      <c r="E139" s="1">
        <v>0</v>
      </c>
      <c r="F139" s="1">
        <f t="shared" si="5"/>
        <v>-0.51994300000000004</v>
      </c>
      <c r="G139" s="1">
        <f t="shared" si="6"/>
        <v>-6.0622999999999982E-2</v>
      </c>
      <c r="J139">
        <v>2</v>
      </c>
      <c r="K139">
        <v>10</v>
      </c>
      <c r="L139" s="1">
        <v>0</v>
      </c>
      <c r="M139" s="1">
        <f t="shared" si="7"/>
        <v>-0.18815024306028794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-0.52582100000000009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-0.26425399999999999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-0.42209577029666978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2.1546999999999983E-2</v>
      </c>
      <c r="E141" s="3">
        <f t="shared" ref="E141:G141" si="12">MAX(E116:E139)</f>
        <v>0</v>
      </c>
      <c r="F141" s="3">
        <f t="shared" si="12"/>
        <v>-5.055300000000007E-2</v>
      </c>
      <c r="G141" s="3">
        <f t="shared" si="12"/>
        <v>-3.2808999999999977E-2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-5.4264072090897342E-2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N32" sqref="N32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10480.200000000001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0.85003082114005779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10936.6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0.62383280190288237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10324.799999999999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0.58634319204034346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10201.700000000001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0.57935236926991052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11019.3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0.89479411119862928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11790.2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0.67326404751027868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11353.9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0.64478556176457225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11033.7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0.62660147199127714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11440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0.9309517028115718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12657.9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0.7234573969502297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12648.2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0.71828858298123677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11848.2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0.67285675344146112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11527.2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0.93986041354119121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13339.3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0.76380387418905993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13345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0.75785970651038126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12419.3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0.70528940075416835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11603.8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0.94715619694397268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14401.1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0.82606376266247539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14347.4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0.81478578892372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13408.6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0.76147153695879344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11584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0.94654442646794457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14956.9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0.85949316170555101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15598.5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0.88583549134523654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14296.2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0.81187815183317436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0.99950099999999997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0.97627399999999998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0.97312600000000005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0.902536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0.982734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0.96152199999999999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0.86449799999999999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0.982155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0.93186599999999997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0.80499200000000004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0.97945499999999996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0.90962200000000004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0.79077600000000003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0.98587199999999997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0.89067799999999997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0.71382900000000005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0.99003099999999999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0.84554099999999999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0.65993500000000005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4.990000000000272E-4</v>
      </c>
      <c r="E116" s="1">
        <v>0</v>
      </c>
      <c r="F116" s="1">
        <f t="shared" ref="F116:F139" si="5">F30-E30</f>
        <v>-0.14276699999999998</v>
      </c>
      <c r="G116" s="1">
        <f t="shared" ref="G116:G139" si="6">G30-E30</f>
        <v>-3.2951999999999981E-2</v>
      </c>
      <c r="J116">
        <v>0.5</v>
      </c>
      <c r="K116">
        <v>3</v>
      </c>
      <c r="L116" s="1">
        <v>0</v>
      </c>
      <c r="M116" s="1">
        <f>M4-L4</f>
        <v>-0.14996917885994221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2.3726000000000025E-2</v>
      </c>
      <c r="E117" s="1">
        <v>0</v>
      </c>
      <c r="F117" s="1">
        <f t="shared" si="5"/>
        <v>-0.12934999999999997</v>
      </c>
      <c r="G117" s="1">
        <f t="shared" si="6"/>
        <v>-9.7584000000000004E-2</v>
      </c>
      <c r="J117">
        <v>1</v>
      </c>
      <c r="K117">
        <v>3</v>
      </c>
      <c r="L117" s="1">
        <v>0</v>
      </c>
      <c r="M117" s="1">
        <f t="shared" ref="M117:M139" si="7">M5-L5</f>
        <v>-0.37616719809711763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-0.40091399999999999</v>
      </c>
      <c r="E118" s="1">
        <v>0</v>
      </c>
      <c r="F118" s="1">
        <f t="shared" si="5"/>
        <v>-0.14365400000000006</v>
      </c>
      <c r="G118" s="1">
        <f t="shared" si="6"/>
        <v>-0.1944840000000001</v>
      </c>
      <c r="J118">
        <v>1.5</v>
      </c>
      <c r="K118">
        <v>3</v>
      </c>
      <c r="L118" s="1">
        <v>0</v>
      </c>
      <c r="M118" s="1">
        <f t="shared" si="7"/>
        <v>-0.41365680795965654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-0.52308299999999996</v>
      </c>
      <c r="E119" s="1">
        <v>0</v>
      </c>
      <c r="F119" s="1">
        <f t="shared" si="5"/>
        <v>-4.7815000000000052E-2</v>
      </c>
      <c r="G119" s="1">
        <f t="shared" si="6"/>
        <v>-0.14877899999999999</v>
      </c>
      <c r="J119">
        <v>2</v>
      </c>
      <c r="K119">
        <v>3</v>
      </c>
      <c r="L119" s="1">
        <v>0</v>
      </c>
      <c r="M119" s="1">
        <f t="shared" si="7"/>
        <v>-0.42064763073008948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-0.10520588880137072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1.7266000000000004E-2</v>
      </c>
      <c r="E121" s="1">
        <v>0</v>
      </c>
      <c r="F121" s="1">
        <f t="shared" si="5"/>
        <v>-0.22372999999999998</v>
      </c>
      <c r="G121" s="1">
        <f t="shared" si="6"/>
        <v>-0.13221099999999997</v>
      </c>
      <c r="J121">
        <v>1</v>
      </c>
      <c r="K121">
        <v>4</v>
      </c>
      <c r="L121" s="1">
        <v>0</v>
      </c>
      <c r="M121" s="1">
        <f t="shared" si="7"/>
        <v>-0.32673595248972132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-0.34685199999999994</v>
      </c>
      <c r="E122" s="1">
        <v>0</v>
      </c>
      <c r="F122" s="1">
        <f t="shared" si="5"/>
        <v>-0.23638499999999996</v>
      </c>
      <c r="G122" s="1">
        <f t="shared" si="6"/>
        <v>-0.24313600000000002</v>
      </c>
      <c r="J122">
        <v>1.5</v>
      </c>
      <c r="K122">
        <v>4</v>
      </c>
      <c r="L122" s="1">
        <v>0</v>
      </c>
      <c r="M122" s="1">
        <f t="shared" si="7"/>
        <v>-0.35521443823542775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-0.39599699999999999</v>
      </c>
      <c r="E123" s="1">
        <v>0</v>
      </c>
      <c r="F123" s="1">
        <f t="shared" si="5"/>
        <v>-0.12333499999999997</v>
      </c>
      <c r="G123" s="1">
        <f t="shared" si="6"/>
        <v>-0.17725000000000002</v>
      </c>
      <c r="J123">
        <v>2</v>
      </c>
      <c r="K123">
        <v>4</v>
      </c>
      <c r="L123" s="1">
        <v>0</v>
      </c>
      <c r="M123" s="1">
        <f t="shared" si="7"/>
        <v>-0.37339852800872286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-6.9048297188428198E-2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1.7845E-2</v>
      </c>
      <c r="E125" s="1">
        <v>0</v>
      </c>
      <c r="F125" s="1">
        <f t="shared" si="5"/>
        <v>-0.36813700000000005</v>
      </c>
      <c r="G125" s="1">
        <f t="shared" si="6"/>
        <v>-0.13747299999999996</v>
      </c>
      <c r="J125">
        <v>1</v>
      </c>
      <c r="K125">
        <v>5</v>
      </c>
      <c r="L125" s="1">
        <v>0</v>
      </c>
      <c r="M125" s="1">
        <f t="shared" si="7"/>
        <v>-0.2765426030497703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-0.29736799999999997</v>
      </c>
      <c r="E126" s="1">
        <v>0</v>
      </c>
      <c r="F126" s="1">
        <f t="shared" si="5"/>
        <v>-0.35487800000000003</v>
      </c>
      <c r="G126" s="1">
        <f t="shared" si="6"/>
        <v>-0.26340599999999992</v>
      </c>
      <c r="J126">
        <v>1.5</v>
      </c>
      <c r="K126">
        <v>5</v>
      </c>
      <c r="L126" s="1">
        <v>0</v>
      </c>
      <c r="M126" s="1">
        <f t="shared" si="7"/>
        <v>-0.28171141701876323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-0.30937200000000004</v>
      </c>
      <c r="E127" s="1">
        <v>0</v>
      </c>
      <c r="F127" s="1">
        <f t="shared" si="5"/>
        <v>-0.22169700000000003</v>
      </c>
      <c r="G127" s="1">
        <f t="shared" si="6"/>
        <v>-0.16638000000000008</v>
      </c>
      <c r="J127">
        <v>2</v>
      </c>
      <c r="K127">
        <v>5</v>
      </c>
      <c r="L127" s="1">
        <v>0</v>
      </c>
      <c r="M127" s="1">
        <f t="shared" si="7"/>
        <v>-0.32714324655853888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-6.0139586458808791E-2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2.0545000000000035E-2</v>
      </c>
      <c r="E129" s="1">
        <v>0</v>
      </c>
      <c r="F129" s="1">
        <f t="shared" si="5"/>
        <v>-0.55330599999999996</v>
      </c>
      <c r="G129" s="1">
        <f t="shared" si="6"/>
        <v>-0.14055200000000001</v>
      </c>
      <c r="J129">
        <v>1</v>
      </c>
      <c r="K129">
        <v>6</v>
      </c>
      <c r="L129" s="1">
        <v>0</v>
      </c>
      <c r="M129" s="1">
        <f t="shared" si="7"/>
        <v>-0.23619612581094007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-0.24741400000000002</v>
      </c>
      <c r="E130" s="1">
        <v>0</v>
      </c>
      <c r="F130" s="1">
        <f t="shared" si="5"/>
        <v>-0.500421</v>
      </c>
      <c r="G130" s="1">
        <f t="shared" si="6"/>
        <v>-0.24060100000000006</v>
      </c>
      <c r="J130">
        <v>1.5</v>
      </c>
      <c r="K130">
        <v>6</v>
      </c>
      <c r="L130" s="1">
        <v>0</v>
      </c>
      <c r="M130" s="1">
        <f t="shared" si="7"/>
        <v>-0.24214029348961874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-0.27928400000000009</v>
      </c>
      <c r="E131" s="1">
        <v>0</v>
      </c>
      <c r="F131" s="1">
        <f t="shared" si="5"/>
        <v>-0.37751200000000001</v>
      </c>
      <c r="G131" s="1">
        <f t="shared" si="6"/>
        <v>-0.18936200000000003</v>
      </c>
      <c r="J131">
        <v>2</v>
      </c>
      <c r="K131">
        <v>6</v>
      </c>
      <c r="L131" s="1">
        <v>0</v>
      </c>
      <c r="M131" s="1">
        <f t="shared" si="7"/>
        <v>-0.29471059924583165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-5.2843803056027316E-2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1.4128000000000029E-2</v>
      </c>
      <c r="E133" s="1">
        <v>0</v>
      </c>
      <c r="F133" s="1">
        <f t="shared" si="5"/>
        <v>-0.73190899999999992</v>
      </c>
      <c r="G133" s="1">
        <f t="shared" si="6"/>
        <v>-0.14829199999999998</v>
      </c>
      <c r="J133">
        <v>1</v>
      </c>
      <c r="K133">
        <v>8</v>
      </c>
      <c r="L133" s="1">
        <v>0</v>
      </c>
      <c r="M133" s="1">
        <f t="shared" si="7"/>
        <v>-0.17393623733752461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-0.21141399999999999</v>
      </c>
      <c r="E134" s="1">
        <v>0</v>
      </c>
      <c r="F134" s="1">
        <f t="shared" si="5"/>
        <v>-0.62605500000000003</v>
      </c>
      <c r="G134" s="1">
        <f t="shared" si="6"/>
        <v>-0.20940999999999999</v>
      </c>
      <c r="J134">
        <v>1.5</v>
      </c>
      <c r="K134">
        <v>8</v>
      </c>
      <c r="L134" s="1">
        <v>0</v>
      </c>
      <c r="M134" s="1">
        <f t="shared" si="7"/>
        <v>-0.18521421107628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-0.16442500000000004</v>
      </c>
      <c r="E135" s="1">
        <v>0</v>
      </c>
      <c r="F135" s="1">
        <f t="shared" si="5"/>
        <v>-0.45198400000000005</v>
      </c>
      <c r="G135" s="1">
        <f t="shared" si="6"/>
        <v>-0.12652800000000008</v>
      </c>
      <c r="J135">
        <v>2</v>
      </c>
      <c r="K135">
        <v>8</v>
      </c>
      <c r="L135" s="1">
        <v>0</v>
      </c>
      <c r="M135" s="1">
        <f t="shared" si="7"/>
        <v>-0.23852846304120656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-5.3455573532055434E-2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9.9690000000000056E-3</v>
      </c>
      <c r="E137" s="1">
        <v>0</v>
      </c>
      <c r="F137" s="1">
        <f t="shared" si="5"/>
        <v>-0.84323499999999996</v>
      </c>
      <c r="G137" s="1">
        <f t="shared" si="6"/>
        <v>-0.163323</v>
      </c>
      <c r="J137">
        <v>1</v>
      </c>
      <c r="K137">
        <v>10</v>
      </c>
      <c r="L137" s="1">
        <v>0</v>
      </c>
      <c r="M137" s="1">
        <f t="shared" si="7"/>
        <v>-0.14050683829444899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-0.14798</v>
      </c>
      <c r="E138" s="1">
        <v>0</v>
      </c>
      <c r="F138" s="1">
        <f t="shared" si="5"/>
        <v>-0.71514699999999998</v>
      </c>
      <c r="G138" s="1">
        <f t="shared" si="6"/>
        <v>-0.15329400000000004</v>
      </c>
      <c r="J138">
        <v>1.5</v>
      </c>
      <c r="K138">
        <v>10</v>
      </c>
      <c r="L138" s="1">
        <v>0</v>
      </c>
      <c r="M138" s="1">
        <f t="shared" si="7"/>
        <v>-0.11416450865476346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-8.6493000000000042E-2</v>
      </c>
      <c r="E139" s="1">
        <v>0</v>
      </c>
      <c r="F139" s="1">
        <f t="shared" si="5"/>
        <v>-0.52082200000000012</v>
      </c>
      <c r="G139" s="1">
        <f t="shared" si="6"/>
        <v>-6.1502000000000057E-2</v>
      </c>
      <c r="J139">
        <v>2</v>
      </c>
      <c r="K139">
        <v>10</v>
      </c>
      <c r="L139" s="1">
        <v>0</v>
      </c>
      <c r="M139" s="1">
        <f t="shared" si="7"/>
        <v>-0.18812184816682564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-0.52308299999999996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-0.26340599999999992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-0.42064763073008948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2.3726000000000025E-2</v>
      </c>
      <c r="E141" s="3">
        <f t="shared" ref="E141:G141" si="12">MAX(E116:E139)</f>
        <v>0</v>
      </c>
      <c r="F141" s="3">
        <f t="shared" si="12"/>
        <v>-4.7815000000000052E-2</v>
      </c>
      <c r="G141" s="3">
        <f t="shared" si="12"/>
        <v>-3.2951999999999981E-2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-5.2843803056027316E-2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L23" sqref="L23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10031.200000000001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0.81361321091392791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10707.5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0.61076474648200652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10231.200000000001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0.58102766798418981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10148.5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0.57633115260551548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10688.2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0.86790798138839953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11497.4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0.65654408405664688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11156.4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0.63356957884694021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10953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0.62201853618645231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11249.7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0.91546567929364864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12324.9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0.70442491026725484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12438.1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0.70635704874835314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11732.4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0.6662804961155786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11435.7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0.93240003913639047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13065.7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0.74813762933527261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13132.8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0.74580891372495572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12384.4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0.70330743719049571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11562.7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0.94380142353402119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14321.8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0.82151502288710165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14259.5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0.80979396665303716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13369.7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0.7592624142474218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11529.4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0.94208298606004137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14952.4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0.85923457073899545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15585.7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0.88510858207260013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14296.2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0.81187815183317436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0.99965700000000002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0.98252600000000001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0.97298799999999996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0.90555699999999995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0.99990000000000001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0.98179899999999998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0.96609800000000001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0.87083500000000003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0.981873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0.93306100000000003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0.80915999999999999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0.97786099999999998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0.910076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0.79339000000000004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0.98357300000000003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0.89020699999999997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0.71789499999999995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0.98573200000000005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0.84439900000000001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0.65967900000000002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3.4299999999998221E-4</v>
      </c>
      <c r="E116" s="1">
        <v>0</v>
      </c>
      <c r="F116" s="1">
        <f t="shared" ref="F116:F139" si="5">F30-E30</f>
        <v>-0.14292300000000002</v>
      </c>
      <c r="G116" s="1">
        <f t="shared" ref="G116:G139" si="6">G30-E30</f>
        <v>-3.3108000000000026E-2</v>
      </c>
      <c r="J116">
        <v>0.5</v>
      </c>
      <c r="K116">
        <v>3</v>
      </c>
      <c r="L116" s="1">
        <v>0</v>
      </c>
      <c r="M116" s="1">
        <f>M4-L4</f>
        <v>-0.18638678908607209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1.747399999999999E-2</v>
      </c>
      <c r="E117" s="1">
        <v>0</v>
      </c>
      <c r="F117" s="1">
        <f t="shared" si="5"/>
        <v>-0.135602</v>
      </c>
      <c r="G117" s="1">
        <f t="shared" si="6"/>
        <v>-0.10383600000000004</v>
      </c>
      <c r="J117">
        <v>1</v>
      </c>
      <c r="K117">
        <v>3</v>
      </c>
      <c r="L117" s="1">
        <v>0</v>
      </c>
      <c r="M117" s="1">
        <f t="shared" ref="M117:M139" si="7">M5-L5</f>
        <v>-0.38923525351799348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-0.40077599999999991</v>
      </c>
      <c r="E118" s="1">
        <v>0</v>
      </c>
      <c r="F118" s="1">
        <f t="shared" si="5"/>
        <v>-0.14351599999999998</v>
      </c>
      <c r="G118" s="1">
        <f t="shared" si="6"/>
        <v>-0.19434600000000002</v>
      </c>
      <c r="J118">
        <v>1.5</v>
      </c>
      <c r="K118">
        <v>3</v>
      </c>
      <c r="L118" s="1">
        <v>0</v>
      </c>
      <c r="M118" s="1">
        <f t="shared" si="7"/>
        <v>-0.41897233201581019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-0.52610399999999991</v>
      </c>
      <c r="E119" s="1">
        <v>0</v>
      </c>
      <c r="F119" s="1">
        <f t="shared" si="5"/>
        <v>-5.0835999999999992E-2</v>
      </c>
      <c r="G119" s="1">
        <f t="shared" si="6"/>
        <v>-0.15179999999999993</v>
      </c>
      <c r="J119">
        <v>2</v>
      </c>
      <c r="K119">
        <v>3</v>
      </c>
      <c r="L119" s="1">
        <v>0</v>
      </c>
      <c r="M119" s="1">
        <f t="shared" si="7"/>
        <v>-0.42366884739448452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9.9999999999988987E-5</v>
      </c>
      <c r="E120" s="1">
        <v>0</v>
      </c>
      <c r="F120" s="1">
        <f t="shared" si="5"/>
        <v>-0.23436199999999996</v>
      </c>
      <c r="G120" s="1">
        <f t="shared" si="6"/>
        <v>-3.786299999999998E-2</v>
      </c>
      <c r="J120">
        <v>0.5</v>
      </c>
      <c r="K120">
        <v>4</v>
      </c>
      <c r="L120" s="1">
        <v>0</v>
      </c>
      <c r="M120" s="1">
        <f t="shared" si="7"/>
        <v>-0.13209201861160047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1.8201000000000023E-2</v>
      </c>
      <c r="E121" s="1">
        <v>0</v>
      </c>
      <c r="F121" s="1">
        <f t="shared" si="5"/>
        <v>-0.22279499999999997</v>
      </c>
      <c r="G121" s="1">
        <f t="shared" si="6"/>
        <v>-0.13127599999999995</v>
      </c>
      <c r="J121">
        <v>1</v>
      </c>
      <c r="K121">
        <v>4</v>
      </c>
      <c r="L121" s="1">
        <v>0</v>
      </c>
      <c r="M121" s="1">
        <f t="shared" si="7"/>
        <v>-0.34345591594335312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-0.35142799999999996</v>
      </c>
      <c r="E122" s="1">
        <v>0</v>
      </c>
      <c r="F122" s="1">
        <f t="shared" si="5"/>
        <v>-0.24096099999999998</v>
      </c>
      <c r="G122" s="1">
        <f t="shared" si="6"/>
        <v>-0.24771200000000004</v>
      </c>
      <c r="J122">
        <v>1.5</v>
      </c>
      <c r="K122">
        <v>4</v>
      </c>
      <c r="L122" s="1">
        <v>0</v>
      </c>
      <c r="M122" s="1">
        <f t="shared" si="7"/>
        <v>-0.36643042115305979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-0.40233400000000002</v>
      </c>
      <c r="E123" s="1">
        <v>0</v>
      </c>
      <c r="F123" s="1">
        <f t="shared" si="5"/>
        <v>-0.12967200000000001</v>
      </c>
      <c r="G123" s="1">
        <f t="shared" si="6"/>
        <v>-0.18358700000000006</v>
      </c>
      <c r="J123">
        <v>2</v>
      </c>
      <c r="K123">
        <v>4</v>
      </c>
      <c r="L123" s="1">
        <v>0</v>
      </c>
      <c r="M123" s="1">
        <f t="shared" si="7"/>
        <v>-0.37798146381354769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-8.4534320706351362E-2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1.8127000000000004E-2</v>
      </c>
      <c r="E125" s="1">
        <v>0</v>
      </c>
      <c r="F125" s="1">
        <f t="shared" si="5"/>
        <v>-0.36785500000000004</v>
      </c>
      <c r="G125" s="1">
        <f t="shared" si="6"/>
        <v>-0.13719099999999995</v>
      </c>
      <c r="J125">
        <v>1</v>
      </c>
      <c r="K125">
        <v>5</v>
      </c>
      <c r="L125" s="1">
        <v>0</v>
      </c>
      <c r="M125" s="1">
        <f t="shared" si="7"/>
        <v>-0.29557508973274516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-0.29856300000000002</v>
      </c>
      <c r="E126" s="1">
        <v>0</v>
      </c>
      <c r="F126" s="1">
        <f t="shared" si="5"/>
        <v>-0.35607300000000008</v>
      </c>
      <c r="G126" s="1">
        <f t="shared" si="6"/>
        <v>-0.26460099999999998</v>
      </c>
      <c r="J126">
        <v>1.5</v>
      </c>
      <c r="K126">
        <v>5</v>
      </c>
      <c r="L126" s="1">
        <v>0</v>
      </c>
      <c r="M126" s="1">
        <f t="shared" si="7"/>
        <v>-0.29364295125164686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-0.31353999999999999</v>
      </c>
      <c r="E127" s="1">
        <v>0</v>
      </c>
      <c r="F127" s="1">
        <f t="shared" si="5"/>
        <v>-0.22586499999999998</v>
      </c>
      <c r="G127" s="1">
        <f t="shared" si="6"/>
        <v>-0.17054800000000003</v>
      </c>
      <c r="J127">
        <v>2</v>
      </c>
      <c r="K127">
        <v>5</v>
      </c>
      <c r="L127" s="1">
        <v>0</v>
      </c>
      <c r="M127" s="1">
        <f t="shared" si="7"/>
        <v>-0.3337195038844214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-6.7599960863609532E-2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2.213900000000002E-2</v>
      </c>
      <c r="E129" s="1">
        <v>0</v>
      </c>
      <c r="F129" s="1">
        <f t="shared" si="5"/>
        <v>-0.55171199999999998</v>
      </c>
      <c r="G129" s="1">
        <f t="shared" si="6"/>
        <v>-0.13895800000000003</v>
      </c>
      <c r="J129">
        <v>1</v>
      </c>
      <c r="K129">
        <v>6</v>
      </c>
      <c r="L129" s="1">
        <v>0</v>
      </c>
      <c r="M129" s="1">
        <f t="shared" si="7"/>
        <v>-0.25186237066472739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-0.24786799999999998</v>
      </c>
      <c r="E130" s="1">
        <v>0</v>
      </c>
      <c r="F130" s="1">
        <f t="shared" si="5"/>
        <v>-0.50087499999999996</v>
      </c>
      <c r="G130" s="1">
        <f t="shared" si="6"/>
        <v>-0.24105500000000002</v>
      </c>
      <c r="J130">
        <v>1.5</v>
      </c>
      <c r="K130">
        <v>6</v>
      </c>
      <c r="L130" s="1">
        <v>0</v>
      </c>
      <c r="M130" s="1">
        <f t="shared" si="7"/>
        <v>-0.25419108627504428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-0.28189800000000009</v>
      </c>
      <c r="E131" s="1">
        <v>0</v>
      </c>
      <c r="F131" s="1">
        <f t="shared" si="5"/>
        <v>-0.38012600000000002</v>
      </c>
      <c r="G131" s="1">
        <f t="shared" si="6"/>
        <v>-0.19197600000000004</v>
      </c>
      <c r="J131">
        <v>2</v>
      </c>
      <c r="K131">
        <v>6</v>
      </c>
      <c r="L131" s="1">
        <v>0</v>
      </c>
      <c r="M131" s="1">
        <f t="shared" si="7"/>
        <v>-0.29669256280950429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-5.6198576465978811E-2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1.6426999999999969E-2</v>
      </c>
      <c r="E133" s="1">
        <v>0</v>
      </c>
      <c r="F133" s="1">
        <f t="shared" si="5"/>
        <v>-0.72961000000000009</v>
      </c>
      <c r="G133" s="1">
        <f t="shared" si="6"/>
        <v>-0.14599300000000004</v>
      </c>
      <c r="J133">
        <v>1</v>
      </c>
      <c r="K133">
        <v>8</v>
      </c>
      <c r="L133" s="1">
        <v>0</v>
      </c>
      <c r="M133" s="1">
        <f t="shared" si="7"/>
        <v>-0.17848497711289835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-0.21094299999999999</v>
      </c>
      <c r="E134" s="1">
        <v>0</v>
      </c>
      <c r="F134" s="1">
        <f t="shared" si="5"/>
        <v>-0.62558399999999992</v>
      </c>
      <c r="G134" s="1">
        <f t="shared" si="6"/>
        <v>-0.20893899999999999</v>
      </c>
      <c r="J134">
        <v>1.5</v>
      </c>
      <c r="K134">
        <v>8</v>
      </c>
      <c r="L134" s="1">
        <v>0</v>
      </c>
      <c r="M134" s="1">
        <f t="shared" si="7"/>
        <v>-0.19020603334696284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-0.16849099999999995</v>
      </c>
      <c r="E135" s="1">
        <v>0</v>
      </c>
      <c r="F135" s="1">
        <f t="shared" si="5"/>
        <v>-0.45604999999999996</v>
      </c>
      <c r="G135" s="1">
        <f t="shared" si="6"/>
        <v>-0.13059399999999999</v>
      </c>
      <c r="J135">
        <v>2</v>
      </c>
      <c r="K135">
        <v>8</v>
      </c>
      <c r="L135" s="1">
        <v>0</v>
      </c>
      <c r="M135" s="1">
        <f t="shared" si="7"/>
        <v>-0.2407375857525782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-5.7917013939958628E-2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1.4267999999999947E-2</v>
      </c>
      <c r="E137" s="1">
        <v>0</v>
      </c>
      <c r="F137" s="1">
        <f t="shared" si="5"/>
        <v>-0.83893600000000002</v>
      </c>
      <c r="G137" s="1">
        <f t="shared" si="6"/>
        <v>-0.15902400000000005</v>
      </c>
      <c r="J137">
        <v>1</v>
      </c>
      <c r="K137">
        <v>10</v>
      </c>
      <c r="L137" s="1">
        <v>0</v>
      </c>
      <c r="M137" s="1">
        <f t="shared" si="7"/>
        <v>-0.14076542926100455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-0.14683800000000002</v>
      </c>
      <c r="E138" s="1">
        <v>0</v>
      </c>
      <c r="F138" s="1">
        <f t="shared" si="5"/>
        <v>-0.714005</v>
      </c>
      <c r="G138" s="1">
        <f t="shared" si="6"/>
        <v>-0.15215200000000006</v>
      </c>
      <c r="J138">
        <v>1.5</v>
      </c>
      <c r="K138">
        <v>10</v>
      </c>
      <c r="L138" s="1">
        <v>0</v>
      </c>
      <c r="M138" s="1">
        <f t="shared" si="7"/>
        <v>-0.11489141792739987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-8.6237000000000008E-2</v>
      </c>
      <c r="E139" s="1">
        <v>0</v>
      </c>
      <c r="F139" s="1">
        <f t="shared" si="5"/>
        <v>-0.52056600000000008</v>
      </c>
      <c r="G139" s="1">
        <f t="shared" si="6"/>
        <v>-6.1246000000000023E-2</v>
      </c>
      <c r="J139">
        <v>2</v>
      </c>
      <c r="K139">
        <v>10</v>
      </c>
      <c r="L139" s="1">
        <v>0</v>
      </c>
      <c r="M139" s="1">
        <f t="shared" si="7"/>
        <v>-0.18812184816682564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-0.52610399999999991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-0.26460099999999998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-0.42366884739448452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2.213900000000002E-2</v>
      </c>
      <c r="E141" s="3">
        <f t="shared" ref="E141:G141" si="12">MAX(E116:E139)</f>
        <v>0</v>
      </c>
      <c r="F141" s="3">
        <f t="shared" si="12"/>
        <v>-5.0835999999999992E-2</v>
      </c>
      <c r="G141" s="3">
        <f t="shared" si="12"/>
        <v>-3.3108000000000026E-2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-5.6198576465978811E-2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B1" workbookViewId="0">
      <selection activeCell="P19" sqref="P19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10509.7</v>
      </c>
      <c r="F4">
        <v>9653.43</v>
      </c>
      <c r="G4">
        <v>11899.9</v>
      </c>
      <c r="J4">
        <v>0.5</v>
      </c>
      <c r="K4">
        <v>3</v>
      </c>
      <c r="L4">
        <f>D4/D4</f>
        <v>1</v>
      </c>
      <c r="M4">
        <f>E4/D4</f>
        <v>0.85242351490769885</v>
      </c>
      <c r="N4">
        <f>F4/D4</f>
        <v>0.78297294228335979</v>
      </c>
      <c r="O4">
        <f>G4/D4</f>
        <v>0.96518022256107439</v>
      </c>
    </row>
    <row r="5" spans="1:15" x14ac:dyDescent="0.25">
      <c r="B5">
        <v>1</v>
      </c>
      <c r="C5">
        <v>3</v>
      </c>
      <c r="D5">
        <v>17531.3</v>
      </c>
      <c r="E5">
        <v>10578.5</v>
      </c>
      <c r="F5">
        <v>9677.0300000000007</v>
      </c>
      <c r="G5">
        <v>13789.1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0.60340647869810005</v>
      </c>
      <c r="N5">
        <f t="shared" ref="N5:N27" si="2">F5/D5</f>
        <v>0.5519858766891218</v>
      </c>
      <c r="O5">
        <f t="shared" ref="O5:O27" si="3">G5/D5</f>
        <v>0.78654178526407059</v>
      </c>
    </row>
    <row r="6" spans="1:15" x14ac:dyDescent="0.25">
      <c r="B6">
        <v>1.5</v>
      </c>
      <c r="C6">
        <v>3</v>
      </c>
      <c r="D6">
        <v>17608.8</v>
      </c>
      <c r="E6">
        <v>9892.64</v>
      </c>
      <c r="F6">
        <v>9615.1</v>
      </c>
      <c r="G6">
        <v>12815.4</v>
      </c>
      <c r="J6">
        <v>1.5</v>
      </c>
      <c r="K6">
        <v>3</v>
      </c>
      <c r="L6">
        <f t="shared" si="0"/>
        <v>1</v>
      </c>
      <c r="M6">
        <f t="shared" si="1"/>
        <v>0.56180091772295671</v>
      </c>
      <c r="N6">
        <f t="shared" si="2"/>
        <v>0.54603948025987015</v>
      </c>
      <c r="O6">
        <f t="shared" si="3"/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9369.51</v>
      </c>
      <c r="F7">
        <v>9583.08</v>
      </c>
      <c r="G7">
        <v>11625</v>
      </c>
      <c r="J7">
        <v>2</v>
      </c>
      <c r="K7">
        <v>3</v>
      </c>
      <c r="L7">
        <f t="shared" si="0"/>
        <v>1</v>
      </c>
      <c r="M7">
        <f t="shared" si="1"/>
        <v>0.53209247648902824</v>
      </c>
      <c r="N7">
        <f t="shared" si="2"/>
        <v>0.5442210712825406</v>
      </c>
      <c r="O7">
        <f t="shared" si="3"/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10987.5</v>
      </c>
      <c r="F8">
        <v>9780.8799999999992</v>
      </c>
      <c r="G8">
        <v>12036.8</v>
      </c>
      <c r="J8">
        <v>0.5</v>
      </c>
      <c r="K8">
        <v>4</v>
      </c>
      <c r="L8">
        <f t="shared" si="0"/>
        <v>1</v>
      </c>
      <c r="M8">
        <f t="shared" si="1"/>
        <v>0.89221187342162744</v>
      </c>
      <c r="N8">
        <f t="shared" si="2"/>
        <v>0.79423137824911283</v>
      </c>
      <c r="O8">
        <f t="shared" si="3"/>
        <v>0.9774175998181065</v>
      </c>
    </row>
    <row r="9" spans="1:15" x14ac:dyDescent="0.25">
      <c r="B9">
        <v>1</v>
      </c>
      <c r="C9">
        <v>4</v>
      </c>
      <c r="D9">
        <v>17512</v>
      </c>
      <c r="E9">
        <v>11517.9</v>
      </c>
      <c r="F9">
        <v>9810.83</v>
      </c>
      <c r="G9">
        <v>14577.3</v>
      </c>
      <c r="J9">
        <v>1</v>
      </c>
      <c r="K9">
        <v>4</v>
      </c>
      <c r="L9">
        <f t="shared" si="0"/>
        <v>1</v>
      </c>
      <c r="M9">
        <f t="shared" si="1"/>
        <v>0.65771470991320236</v>
      </c>
      <c r="N9">
        <f t="shared" si="2"/>
        <v>0.56023469620831434</v>
      </c>
      <c r="O9">
        <f t="shared" si="3"/>
        <v>0.83241777067153944</v>
      </c>
    </row>
    <row r="10" spans="1:15" x14ac:dyDescent="0.25">
      <c r="B10">
        <v>1.5</v>
      </c>
      <c r="C10">
        <v>4</v>
      </c>
      <c r="D10">
        <v>17608.8</v>
      </c>
      <c r="E10">
        <v>10633.9</v>
      </c>
      <c r="F10">
        <v>9823.9599999999991</v>
      </c>
      <c r="G10">
        <v>14713.4</v>
      </c>
      <c r="J10">
        <v>1.5</v>
      </c>
      <c r="K10">
        <v>4</v>
      </c>
      <c r="L10">
        <f t="shared" si="0"/>
        <v>1</v>
      </c>
      <c r="M10">
        <f t="shared" si="1"/>
        <v>0.60389691517877431</v>
      </c>
      <c r="N10">
        <f t="shared" si="2"/>
        <v>0.55790059515696699</v>
      </c>
      <c r="O10">
        <f t="shared" si="3"/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10506.6</v>
      </c>
      <c r="F11">
        <v>9800.41</v>
      </c>
      <c r="G11">
        <v>12743.3</v>
      </c>
      <c r="J11">
        <v>2</v>
      </c>
      <c r="K11">
        <v>4</v>
      </c>
      <c r="L11">
        <f t="shared" si="0"/>
        <v>1</v>
      </c>
      <c r="M11">
        <f t="shared" si="1"/>
        <v>0.59666757530325754</v>
      </c>
      <c r="N11">
        <f t="shared" si="2"/>
        <v>0.55656319567488988</v>
      </c>
      <c r="O11">
        <f t="shared" si="3"/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11373</v>
      </c>
      <c r="F12">
        <v>9856.02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0.92549945070594464</v>
      </c>
      <c r="N12">
        <f t="shared" si="2"/>
        <v>0.80205232534483462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12091.8</v>
      </c>
      <c r="F13">
        <v>9869.16</v>
      </c>
      <c r="G13">
        <v>15245.8</v>
      </c>
      <c r="J13">
        <v>1</v>
      </c>
      <c r="K13">
        <v>5</v>
      </c>
      <c r="L13">
        <f t="shared" si="0"/>
        <v>1</v>
      </c>
      <c r="M13">
        <f t="shared" si="1"/>
        <v>0.69110216958917248</v>
      </c>
      <c r="N13">
        <f t="shared" si="2"/>
        <v>0.56406803685329543</v>
      </c>
      <c r="O13">
        <f t="shared" si="3"/>
        <v>0.87136782423812886</v>
      </c>
    </row>
    <row r="14" spans="1:15" x14ac:dyDescent="0.25">
      <c r="B14">
        <v>1.5</v>
      </c>
      <c r="C14">
        <v>5</v>
      </c>
      <c r="D14">
        <v>17608.8</v>
      </c>
      <c r="E14">
        <v>11841.2</v>
      </c>
      <c r="F14">
        <v>9879.5300000000007</v>
      </c>
      <c r="G14">
        <v>15722.8</v>
      </c>
      <c r="J14">
        <v>1.5</v>
      </c>
      <c r="K14">
        <v>5</v>
      </c>
      <c r="L14">
        <f t="shared" si="0"/>
        <v>1</v>
      </c>
      <c r="M14">
        <f t="shared" si="1"/>
        <v>0.67245922493298815</v>
      </c>
      <c r="N14">
        <f t="shared" si="2"/>
        <v>0.56105640361637366</v>
      </c>
      <c r="O14">
        <f t="shared" si="3"/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11365.6</v>
      </c>
      <c r="F15">
        <v>9867.7900000000009</v>
      </c>
      <c r="G15">
        <v>14007.3</v>
      </c>
      <c r="J15">
        <v>2</v>
      </c>
      <c r="K15">
        <v>5</v>
      </c>
      <c r="L15">
        <f t="shared" si="0"/>
        <v>1</v>
      </c>
      <c r="M15">
        <f t="shared" si="1"/>
        <v>0.64545000227159155</v>
      </c>
      <c r="N15">
        <f t="shared" si="2"/>
        <v>0.56038969151787754</v>
      </c>
      <c r="O15">
        <f t="shared" si="3"/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11480.5</v>
      </c>
      <c r="F16">
        <v>9879.74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0.9360527688996152</v>
      </c>
      <c r="N16">
        <f t="shared" si="2"/>
        <v>0.80553616854738763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12801.5</v>
      </c>
      <c r="F17">
        <v>9899.8700000000008</v>
      </c>
      <c r="G17">
        <v>15540.8</v>
      </c>
      <c r="J17">
        <v>1</v>
      </c>
      <c r="K17">
        <v>6</v>
      </c>
      <c r="L17">
        <f t="shared" si="0"/>
        <v>1</v>
      </c>
      <c r="M17">
        <f t="shared" si="1"/>
        <v>0.73300962534999969</v>
      </c>
      <c r="N17">
        <f t="shared" si="2"/>
        <v>0.56686325818956396</v>
      </c>
      <c r="O17">
        <f t="shared" si="3"/>
        <v>0.88986103078852286</v>
      </c>
    </row>
    <row r="18" spans="1:15" x14ac:dyDescent="0.25">
      <c r="B18">
        <v>1.5</v>
      </c>
      <c r="C18">
        <v>6</v>
      </c>
      <c r="D18">
        <v>17608.8</v>
      </c>
      <c r="E18">
        <v>12361.7</v>
      </c>
      <c r="F18">
        <v>9905.4500000000007</v>
      </c>
      <c r="G18">
        <v>16455.8</v>
      </c>
      <c r="J18">
        <v>1.5</v>
      </c>
      <c r="K18">
        <v>6</v>
      </c>
      <c r="L18">
        <f t="shared" si="0"/>
        <v>1</v>
      </c>
      <c r="M18">
        <f t="shared" si="1"/>
        <v>0.70201830902730455</v>
      </c>
      <c r="N18">
        <f t="shared" si="2"/>
        <v>0.5625283948934624</v>
      </c>
      <c r="O18">
        <f t="shared" si="3"/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12168.1</v>
      </c>
      <c r="F19">
        <v>9909.65</v>
      </c>
      <c r="G19">
        <v>15050.4</v>
      </c>
      <c r="J19">
        <v>2</v>
      </c>
      <c r="K19">
        <v>6</v>
      </c>
      <c r="L19">
        <f t="shared" si="0"/>
        <v>1</v>
      </c>
      <c r="M19">
        <f t="shared" si="1"/>
        <v>0.69102380627867888</v>
      </c>
      <c r="N19">
        <f t="shared" si="2"/>
        <v>0.56276691199854623</v>
      </c>
      <c r="O19">
        <f t="shared" si="3"/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11586.4</v>
      </c>
      <c r="F20">
        <v>9878.7000000000007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0.94573592790910266</v>
      </c>
      <c r="N20">
        <f t="shared" si="2"/>
        <v>0.80634550084889645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14318.8</v>
      </c>
      <c r="F21">
        <v>9916.65</v>
      </c>
      <c r="G21">
        <v>15741.7</v>
      </c>
      <c r="J21">
        <v>1</v>
      </c>
      <c r="K21">
        <v>8</v>
      </c>
      <c r="L21">
        <f t="shared" si="0"/>
        <v>1</v>
      </c>
      <c r="M21">
        <f t="shared" si="1"/>
        <v>0.82134293941514558</v>
      </c>
      <c r="N21">
        <f t="shared" si="2"/>
        <v>0.56883052072458606</v>
      </c>
      <c r="O21">
        <f t="shared" si="3"/>
        <v>0.90296213016393811</v>
      </c>
    </row>
    <row r="22" spans="1:15" x14ac:dyDescent="0.25">
      <c r="B22">
        <v>1.5</v>
      </c>
      <c r="C22">
        <v>8</v>
      </c>
      <c r="D22">
        <v>17608.8</v>
      </c>
      <c r="E22">
        <v>13412.3</v>
      </c>
      <c r="F22">
        <v>9924.69</v>
      </c>
      <c r="G22">
        <v>17003</v>
      </c>
      <c r="J22">
        <v>1.5</v>
      </c>
      <c r="K22">
        <v>8</v>
      </c>
      <c r="L22">
        <f t="shared" si="0"/>
        <v>1</v>
      </c>
      <c r="M22">
        <f t="shared" si="1"/>
        <v>0.76168165917041475</v>
      </c>
      <c r="N22">
        <f t="shared" si="2"/>
        <v>0.563621030393894</v>
      </c>
      <c r="O22">
        <f t="shared" si="3"/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13511.3</v>
      </c>
      <c r="F23">
        <v>9921.7999999999993</v>
      </c>
      <c r="G23">
        <v>16102</v>
      </c>
      <c r="J23">
        <v>2</v>
      </c>
      <c r="K23">
        <v>8</v>
      </c>
      <c r="L23">
        <f t="shared" si="0"/>
        <v>1</v>
      </c>
      <c r="M23">
        <f t="shared" si="1"/>
        <v>0.76730384807596197</v>
      </c>
      <c r="N23">
        <f t="shared" si="2"/>
        <v>0.5634569079096815</v>
      </c>
      <c r="O23">
        <f t="shared" si="3"/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11565.1</v>
      </c>
      <c r="F24">
        <v>9896.02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0.94500008171136274</v>
      </c>
      <c r="N24">
        <f t="shared" si="2"/>
        <v>0.80861728031900115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14972.1</v>
      </c>
      <c r="F25">
        <v>9919.4699999999993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0.86036662452591661</v>
      </c>
      <c r="N25">
        <f t="shared" si="2"/>
        <v>0.57001896333754742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15040.5</v>
      </c>
      <c r="F26">
        <v>9929.9599999999991</v>
      </c>
      <c r="G26">
        <v>17223.400000000001</v>
      </c>
      <c r="J26">
        <v>1.5</v>
      </c>
      <c r="K26">
        <v>10</v>
      </c>
      <c r="L26">
        <f t="shared" si="0"/>
        <v>1</v>
      </c>
      <c r="M26">
        <f t="shared" si="1"/>
        <v>0.85414679024124307</v>
      </c>
      <c r="N26">
        <f t="shared" si="2"/>
        <v>0.56392031257098718</v>
      </c>
      <c r="O26">
        <f t="shared" si="3"/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14922.4</v>
      </c>
      <c r="F27">
        <v>9935.64</v>
      </c>
      <c r="G27">
        <v>16949.2</v>
      </c>
      <c r="J27">
        <v>2</v>
      </c>
      <c r="K27">
        <v>10</v>
      </c>
      <c r="L27">
        <f t="shared" si="0"/>
        <v>1</v>
      </c>
      <c r="M27">
        <f t="shared" si="1"/>
        <v>0.8474399164054337</v>
      </c>
      <c r="N27">
        <f t="shared" si="2"/>
        <v>0.56424287856071964</v>
      </c>
      <c r="O27">
        <f t="shared" si="3"/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0.99779200000000001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0.815164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0.65713299999999997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0.55700099999999997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0.85011400000000004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0.65047200000000005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0.54821200000000003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0.86643899999999996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0.66820100000000004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0.54386000000000001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0.89549299999999998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0.69629399999999997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0.57765999999999995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0.96891400000000005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0.74050899999999997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0.61519699999999999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0.98607400000000001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0.78834899999999997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0.68410899999999997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2.2079999999999878E-3</v>
      </c>
      <c r="E116" s="1">
        <v>0</v>
      </c>
      <c r="F116" s="1">
        <f t="shared" ref="F116:F139" si="5">F30-E30</f>
        <v>-0.69133599999999995</v>
      </c>
      <c r="G116" s="1">
        <f t="shared" ref="G116:G139" si="6">G30-E30</f>
        <v>-3.7757000000000041E-2</v>
      </c>
      <c r="J116">
        <v>0.5</v>
      </c>
      <c r="K116">
        <v>3</v>
      </c>
      <c r="L116" s="1">
        <v>0</v>
      </c>
      <c r="M116" s="1">
        <f>M4-L4</f>
        <v>-0.14757648509230115</v>
      </c>
      <c r="N116" s="1">
        <f>N4-L4</f>
        <v>-0.21702705771664021</v>
      </c>
      <c r="O116" s="1">
        <f>O4-L4</f>
        <v>-3.4819777438925614E-2</v>
      </c>
    </row>
    <row r="117" spans="1:15" x14ac:dyDescent="0.25">
      <c r="B117">
        <v>1</v>
      </c>
      <c r="C117">
        <v>3</v>
      </c>
      <c r="D117" s="1">
        <f t="shared" si="4"/>
        <v>0.184836</v>
      </c>
      <c r="E117" s="1">
        <v>0</v>
      </c>
      <c r="F117" s="1">
        <f t="shared" si="5"/>
        <v>-0.47896899999999998</v>
      </c>
      <c r="G117" s="1">
        <f t="shared" si="6"/>
        <v>1.8873999999999946E-2</v>
      </c>
      <c r="J117">
        <v>1</v>
      </c>
      <c r="K117">
        <v>3</v>
      </c>
      <c r="L117" s="1">
        <v>0</v>
      </c>
      <c r="M117" s="1">
        <f t="shared" ref="M117:M139" si="7">M5-L5</f>
        <v>-0.39659352130189995</v>
      </c>
      <c r="N117" s="1">
        <f t="shared" ref="N117:N139" si="8">N5-L5</f>
        <v>-0.4480141233108782</v>
      </c>
      <c r="O117" s="1">
        <f t="shared" ref="O117:O139" si="9">O5-L5</f>
        <v>-0.21345821473592941</v>
      </c>
    </row>
    <row r="118" spans="1:15" x14ac:dyDescent="0.25">
      <c r="B118">
        <v>1.5</v>
      </c>
      <c r="C118">
        <v>3</v>
      </c>
      <c r="D118" s="1">
        <f t="shared" si="4"/>
        <v>-8.4920999999999913E-2</v>
      </c>
      <c r="E118" s="1">
        <v>0</v>
      </c>
      <c r="F118" s="1">
        <f t="shared" si="5"/>
        <v>-0.25192299999999995</v>
      </c>
      <c r="G118" s="1">
        <f t="shared" si="6"/>
        <v>-1.7359999999999931E-2</v>
      </c>
      <c r="J118">
        <v>1.5</v>
      </c>
      <c r="K118">
        <v>3</v>
      </c>
      <c r="L118" s="1">
        <v>0</v>
      </c>
      <c r="M118" s="1">
        <f t="shared" si="7"/>
        <v>-0.43819908227704329</v>
      </c>
      <c r="N118" s="1">
        <f t="shared" si="8"/>
        <v>-0.45396051974012985</v>
      </c>
      <c r="O118" s="1">
        <f t="shared" si="9"/>
        <v>-0.27221616464495024</v>
      </c>
    </row>
    <row r="119" spans="1:15" x14ac:dyDescent="0.25">
      <c r="B119">
        <v>2</v>
      </c>
      <c r="C119">
        <v>3</v>
      </c>
      <c r="D119" s="1">
        <f t="shared" si="4"/>
        <v>-0.17754799999999998</v>
      </c>
      <c r="E119" s="1">
        <v>0</v>
      </c>
      <c r="F119" s="1">
        <f t="shared" si="5"/>
        <v>-0.161352</v>
      </c>
      <c r="G119" s="1">
        <f t="shared" si="6"/>
        <v>-2.2509999999999919E-2</v>
      </c>
      <c r="J119">
        <v>2</v>
      </c>
      <c r="K119">
        <v>3</v>
      </c>
      <c r="L119" s="1">
        <v>0</v>
      </c>
      <c r="M119" s="1">
        <f t="shared" si="7"/>
        <v>-0.46790752351097176</v>
      </c>
      <c r="N119" s="1">
        <f t="shared" si="8"/>
        <v>-0.4557789287174594</v>
      </c>
      <c r="O119" s="1">
        <f t="shared" si="9"/>
        <v>-0.33981872700013627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-0.78727000000000003</v>
      </c>
      <c r="G120" s="1">
        <f t="shared" si="6"/>
        <v>-3.9105999999999974E-2</v>
      </c>
      <c r="J120">
        <v>0.5</v>
      </c>
      <c r="K120">
        <v>4</v>
      </c>
      <c r="L120" s="1">
        <v>0</v>
      </c>
      <c r="M120" s="1">
        <f t="shared" si="7"/>
        <v>-0.10778812657837256</v>
      </c>
      <c r="N120" s="1">
        <f t="shared" si="8"/>
        <v>-0.20576862175088717</v>
      </c>
      <c r="O120" s="1">
        <f t="shared" si="9"/>
        <v>-2.2582400181893503E-2</v>
      </c>
    </row>
    <row r="121" spans="1:15" x14ac:dyDescent="0.25">
      <c r="B121">
        <v>1</v>
      </c>
      <c r="C121">
        <v>4</v>
      </c>
      <c r="D121" s="1">
        <f t="shared" si="4"/>
        <v>0.14988599999999996</v>
      </c>
      <c r="E121" s="1">
        <v>0</v>
      </c>
      <c r="F121" s="1">
        <f t="shared" si="5"/>
        <v>-0.61503600000000003</v>
      </c>
      <c r="G121" s="1">
        <f t="shared" si="6"/>
        <v>-2.218500000000001E-2</v>
      </c>
      <c r="J121">
        <v>1</v>
      </c>
      <c r="K121">
        <v>4</v>
      </c>
      <c r="L121" s="1">
        <v>0</v>
      </c>
      <c r="M121" s="1">
        <f t="shared" si="7"/>
        <v>-0.34228529008679764</v>
      </c>
      <c r="N121" s="1">
        <f t="shared" si="8"/>
        <v>-0.43976530379168566</v>
      </c>
      <c r="O121" s="1">
        <f t="shared" si="9"/>
        <v>-0.16758222932846056</v>
      </c>
    </row>
    <row r="122" spans="1:15" x14ac:dyDescent="0.25">
      <c r="B122">
        <v>1.5</v>
      </c>
      <c r="C122">
        <v>4</v>
      </c>
      <c r="D122" s="1">
        <f t="shared" si="4"/>
        <v>-3.5802E-2</v>
      </c>
      <c r="E122" s="1">
        <v>0</v>
      </c>
      <c r="F122" s="1">
        <f t="shared" si="5"/>
        <v>-0.44080800000000009</v>
      </c>
      <c r="G122" s="1">
        <f t="shared" si="6"/>
        <v>-4.387400000000008E-2</v>
      </c>
      <c r="J122">
        <v>1.5</v>
      </c>
      <c r="K122">
        <v>4</v>
      </c>
      <c r="L122" s="1">
        <v>0</v>
      </c>
      <c r="M122" s="1">
        <f t="shared" si="7"/>
        <v>-0.39610308482122569</v>
      </c>
      <c r="N122" s="1">
        <f t="shared" si="8"/>
        <v>-0.44209940484303301</v>
      </c>
      <c r="O122" s="1">
        <f t="shared" si="9"/>
        <v>-0.1644291490618327</v>
      </c>
    </row>
    <row r="123" spans="1:15" x14ac:dyDescent="0.25">
      <c r="B123">
        <v>2</v>
      </c>
      <c r="C123">
        <v>4</v>
      </c>
      <c r="D123" s="1">
        <f t="shared" si="4"/>
        <v>-7.9711000000000032E-2</v>
      </c>
      <c r="E123" s="1">
        <v>0</v>
      </c>
      <c r="F123" s="1">
        <f t="shared" si="5"/>
        <v>-0.29514700000000005</v>
      </c>
      <c r="G123" s="1">
        <f t="shared" si="6"/>
        <v>-5.880300000000005E-2</v>
      </c>
      <c r="J123">
        <v>2</v>
      </c>
      <c r="K123">
        <v>4</v>
      </c>
      <c r="L123" s="1">
        <v>0</v>
      </c>
      <c r="M123" s="1">
        <f t="shared" si="7"/>
        <v>-0.40333242469674246</v>
      </c>
      <c r="N123" s="1">
        <f t="shared" si="8"/>
        <v>-0.44343680432511012</v>
      </c>
      <c r="O123" s="1">
        <f t="shared" si="9"/>
        <v>-0.27631070828222248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-0.88855099999999998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-7.4500549294055363E-2</v>
      </c>
      <c r="N124" s="1">
        <f t="shared" si="8"/>
        <v>-0.19794767465516538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0.13356100000000004</v>
      </c>
      <c r="E125" s="1">
        <v>0</v>
      </c>
      <c r="F125" s="1">
        <f t="shared" si="5"/>
        <v>-0.73843499999999995</v>
      </c>
      <c r="G125" s="1">
        <f t="shared" si="6"/>
        <v>-3.7617000000000012E-2</v>
      </c>
      <c r="J125">
        <v>1</v>
      </c>
      <c r="K125">
        <v>5</v>
      </c>
      <c r="L125" s="1">
        <v>0</v>
      </c>
      <c r="M125" s="1">
        <f t="shared" si="7"/>
        <v>-0.30889783041082752</v>
      </c>
      <c r="N125" s="1">
        <f t="shared" si="8"/>
        <v>-0.43593196314670457</v>
      </c>
      <c r="O125" s="1">
        <f t="shared" si="9"/>
        <v>-0.12863217576187114</v>
      </c>
    </row>
    <row r="126" spans="1:15" x14ac:dyDescent="0.25">
      <c r="B126">
        <v>1.5</v>
      </c>
      <c r="C126">
        <v>5</v>
      </c>
      <c r="D126" s="1">
        <f t="shared" si="4"/>
        <v>-3.3703000000000038E-2</v>
      </c>
      <c r="E126" s="1">
        <v>0</v>
      </c>
      <c r="F126" s="1">
        <f t="shared" si="5"/>
        <v>-0.54025900000000004</v>
      </c>
      <c r="G126" s="1">
        <f t="shared" si="6"/>
        <v>-7.4174999999999991E-2</v>
      </c>
      <c r="J126">
        <v>1.5</v>
      </c>
      <c r="K126">
        <v>5</v>
      </c>
      <c r="L126" s="1">
        <v>0</v>
      </c>
      <c r="M126" s="1">
        <f t="shared" si="7"/>
        <v>-0.32754077506701185</v>
      </c>
      <c r="N126" s="1">
        <f t="shared" si="8"/>
        <v>-0.43894359638362634</v>
      </c>
      <c r="O126" s="1">
        <f t="shared" si="9"/>
        <v>-0.10710553814002088</v>
      </c>
    </row>
    <row r="127" spans="1:15" x14ac:dyDescent="0.25">
      <c r="B127">
        <v>2</v>
      </c>
      <c r="C127">
        <v>5</v>
      </c>
      <c r="D127" s="1">
        <f t="shared" si="4"/>
        <v>-4.8240000000000005E-2</v>
      </c>
      <c r="E127" s="1">
        <v>0</v>
      </c>
      <c r="F127" s="1">
        <f t="shared" si="5"/>
        <v>-0.375166</v>
      </c>
      <c r="G127" s="1">
        <f t="shared" si="6"/>
        <v>-6.2715999999999994E-2</v>
      </c>
      <c r="J127">
        <v>2</v>
      </c>
      <c r="K127">
        <v>5</v>
      </c>
      <c r="L127" s="1">
        <v>0</v>
      </c>
      <c r="M127" s="1">
        <f t="shared" si="7"/>
        <v>-0.35454999772840845</v>
      </c>
      <c r="N127" s="1">
        <f t="shared" si="8"/>
        <v>-0.43961030848212246</v>
      </c>
      <c r="O127" s="1">
        <f t="shared" si="9"/>
        <v>-0.20452841760937712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-0.92930259999999998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-6.3947231100384805E-2</v>
      </c>
      <c r="N128" s="1">
        <f t="shared" si="8"/>
        <v>-0.19446383145261237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0.10450700000000002</v>
      </c>
      <c r="E129" s="1">
        <v>0</v>
      </c>
      <c r="F129" s="1">
        <f t="shared" si="5"/>
        <v>-0.8092085</v>
      </c>
      <c r="G129" s="1">
        <f t="shared" si="6"/>
        <v>-6.3890000000000002E-2</v>
      </c>
      <c r="J129">
        <v>1</v>
      </c>
      <c r="K129">
        <v>6</v>
      </c>
      <c r="L129" s="1">
        <v>0</v>
      </c>
      <c r="M129" s="1">
        <f t="shared" si="7"/>
        <v>-0.26699037465000031</v>
      </c>
      <c r="N129" s="1">
        <f t="shared" si="8"/>
        <v>-0.43313674181043604</v>
      </c>
      <c r="O129" s="1">
        <f t="shared" si="9"/>
        <v>-0.11013896921147714</v>
      </c>
    </row>
    <row r="130" spans="2:15" x14ac:dyDescent="0.25">
      <c r="B130">
        <v>1.5</v>
      </c>
      <c r="C130">
        <v>6</v>
      </c>
      <c r="D130" s="1">
        <f t="shared" si="4"/>
        <v>-3.408599999999995E-2</v>
      </c>
      <c r="E130" s="1">
        <v>0</v>
      </c>
      <c r="F130" s="1">
        <f t="shared" si="5"/>
        <v>-0.61765570000000003</v>
      </c>
      <c r="G130" s="1">
        <f t="shared" si="6"/>
        <v>-7.1755000000000013E-2</v>
      </c>
      <c r="J130">
        <v>1.5</v>
      </c>
      <c r="K130">
        <v>6</v>
      </c>
      <c r="L130" s="1">
        <v>0</v>
      </c>
      <c r="M130" s="1">
        <f t="shared" si="7"/>
        <v>-0.29798169097269545</v>
      </c>
      <c r="N130" s="1">
        <f t="shared" si="8"/>
        <v>-0.4374716051065376</v>
      </c>
      <c r="O130" s="1">
        <f t="shared" si="9"/>
        <v>-6.5478624324201484E-2</v>
      </c>
    </row>
    <row r="131" spans="2:15" x14ac:dyDescent="0.25">
      <c r="B131">
        <v>2</v>
      </c>
      <c r="C131">
        <v>6</v>
      </c>
      <c r="D131" s="1">
        <f t="shared" si="4"/>
        <v>-6.6168000000000005E-2</v>
      </c>
      <c r="E131" s="1">
        <v>0</v>
      </c>
      <c r="F131" s="1">
        <f t="shared" si="5"/>
        <v>-0.47580299999999998</v>
      </c>
      <c r="G131" s="1">
        <f t="shared" si="6"/>
        <v>-0.10136599999999996</v>
      </c>
      <c r="J131">
        <v>2</v>
      </c>
      <c r="K131">
        <v>6</v>
      </c>
      <c r="L131" s="1">
        <v>0</v>
      </c>
      <c r="M131" s="1">
        <f t="shared" si="7"/>
        <v>-0.30897619372132112</v>
      </c>
      <c r="N131" s="1">
        <f t="shared" si="8"/>
        <v>-0.43723308800145377</v>
      </c>
      <c r="O131" s="1">
        <f t="shared" si="9"/>
        <v>-0.1452909908682023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-0.95997489999999996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-5.4264072090897342E-2</v>
      </c>
      <c r="N132" s="1">
        <f t="shared" si="8"/>
        <v>-0.19365449915110355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3.1085999999999947E-2</v>
      </c>
      <c r="E133" s="1">
        <v>0</v>
      </c>
      <c r="F133" s="1">
        <f t="shared" si="5"/>
        <v>-0.92338850000000006</v>
      </c>
      <c r="G133" s="1">
        <f t="shared" si="6"/>
        <v>-0.13443700000000003</v>
      </c>
      <c r="J133">
        <v>1</v>
      </c>
      <c r="K133">
        <v>8</v>
      </c>
      <c r="L133" s="1">
        <v>0</v>
      </c>
      <c r="M133" s="1">
        <f t="shared" si="7"/>
        <v>-0.17865706058485442</v>
      </c>
      <c r="N133" s="1">
        <f t="shared" si="8"/>
        <v>-0.43116947927541394</v>
      </c>
      <c r="O133" s="1">
        <f t="shared" si="9"/>
        <v>-9.7037869836061885E-2</v>
      </c>
    </row>
    <row r="134" spans="2:15" x14ac:dyDescent="0.25">
      <c r="B134">
        <v>1.5</v>
      </c>
      <c r="C134">
        <v>8</v>
      </c>
      <c r="D134" s="1">
        <f t="shared" si="4"/>
        <v>-6.1244999999999994E-2</v>
      </c>
      <c r="E134" s="1">
        <v>0</v>
      </c>
      <c r="F134" s="1">
        <f t="shared" si="5"/>
        <v>-0.69302429999999993</v>
      </c>
      <c r="G134" s="1">
        <f t="shared" si="6"/>
        <v>-7.6006000000000018E-2</v>
      </c>
      <c r="J134">
        <v>1.5</v>
      </c>
      <c r="K134">
        <v>8</v>
      </c>
      <c r="L134" s="1">
        <v>0</v>
      </c>
      <c r="M134" s="1">
        <f t="shared" si="7"/>
        <v>-0.23831834082958525</v>
      </c>
      <c r="N134" s="1">
        <f t="shared" si="8"/>
        <v>-0.436378969606106</v>
      </c>
      <c r="O134" s="1">
        <f t="shared" si="9"/>
        <v>-3.4403252918995042E-2</v>
      </c>
    </row>
    <row r="135" spans="2:15" x14ac:dyDescent="0.25">
      <c r="B135">
        <v>2</v>
      </c>
      <c r="C135">
        <v>8</v>
      </c>
      <c r="D135" s="1">
        <f t="shared" si="4"/>
        <v>-6.579299999999999E-2</v>
      </c>
      <c r="E135" s="1">
        <v>0</v>
      </c>
      <c r="F135" s="1">
        <f t="shared" si="5"/>
        <v>-0.5636504</v>
      </c>
      <c r="G135" s="1">
        <f t="shared" si="6"/>
        <v>-8.8581000000000021E-2</v>
      </c>
      <c r="J135">
        <v>2</v>
      </c>
      <c r="K135">
        <v>8</v>
      </c>
      <c r="L135" s="1">
        <v>0</v>
      </c>
      <c r="M135" s="1">
        <f t="shared" si="7"/>
        <v>-0.23269615192403803</v>
      </c>
      <c r="N135" s="1">
        <f t="shared" si="8"/>
        <v>-0.4365430920903185</v>
      </c>
      <c r="O135" s="1">
        <f t="shared" si="9"/>
        <v>-8.5570850938167187E-2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-0.97653159999999994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-5.4999918288637262E-2</v>
      </c>
      <c r="N136" s="1">
        <f t="shared" si="8"/>
        <v>-0.19138271968099885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1.3925999999999994E-2</v>
      </c>
      <c r="E137" s="1">
        <v>0</v>
      </c>
      <c r="F137" s="1">
        <f t="shared" si="5"/>
        <v>-0.958789</v>
      </c>
      <c r="G137" s="1">
        <f t="shared" si="6"/>
        <v>-0.16010500000000005</v>
      </c>
      <c r="J137">
        <v>1</v>
      </c>
      <c r="K137">
        <v>10</v>
      </c>
      <c r="L137" s="1">
        <v>0</v>
      </c>
      <c r="M137" s="1">
        <f t="shared" si="7"/>
        <v>-0.13963337547408339</v>
      </c>
      <c r="N137" s="1">
        <f t="shared" si="8"/>
        <v>-0.42998103666245258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-9.078799999999998E-2</v>
      </c>
      <c r="E138" s="1">
        <v>0</v>
      </c>
      <c r="F138" s="1">
        <f t="shared" si="5"/>
        <v>-0.75969429999999993</v>
      </c>
      <c r="G138" s="1">
        <f t="shared" si="6"/>
        <v>-0.10639500000000002</v>
      </c>
      <c r="J138">
        <v>1.5</v>
      </c>
      <c r="K138">
        <v>10</v>
      </c>
      <c r="L138" s="1">
        <v>0</v>
      </c>
      <c r="M138" s="1">
        <f t="shared" si="7"/>
        <v>-0.14585320975875693</v>
      </c>
      <c r="N138" s="1">
        <f t="shared" si="8"/>
        <v>-0.43607968742901282</v>
      </c>
      <c r="O138" s="1">
        <f t="shared" si="9"/>
        <v>-2.1886783880786798E-2</v>
      </c>
    </row>
    <row r="139" spans="2:15" x14ac:dyDescent="0.25">
      <c r="B139">
        <v>2</v>
      </c>
      <c r="C139">
        <v>10</v>
      </c>
      <c r="D139" s="1">
        <f t="shared" si="4"/>
        <v>-0.11066699999999996</v>
      </c>
      <c r="E139" s="1">
        <v>0</v>
      </c>
      <c r="F139" s="1">
        <f t="shared" si="5"/>
        <v>-0.65555479999999999</v>
      </c>
      <c r="G139" s="1">
        <f t="shared" si="6"/>
        <v>-0.11734099999999992</v>
      </c>
      <c r="J139">
        <v>2</v>
      </c>
      <c r="K139">
        <v>10</v>
      </c>
      <c r="L139" s="1">
        <v>0</v>
      </c>
      <c r="M139" s="1">
        <f t="shared" si="7"/>
        <v>-0.1525600835945663</v>
      </c>
      <c r="N139" s="1">
        <f t="shared" si="8"/>
        <v>-0.43575712143928036</v>
      </c>
      <c r="O139" s="1">
        <f t="shared" si="9"/>
        <v>-3.745854345554489E-2</v>
      </c>
    </row>
    <row r="140" spans="2:15" x14ac:dyDescent="0.25">
      <c r="B140" s="2" t="s">
        <v>13</v>
      </c>
      <c r="C140" s="2"/>
      <c r="D140" s="3">
        <f>MIN(D116:D139)</f>
        <v>-0.17754799999999998</v>
      </c>
      <c r="E140" s="3">
        <f t="shared" ref="E140:G140" si="10">MIN(E116:E139)</f>
        <v>0</v>
      </c>
      <c r="F140" s="3">
        <f t="shared" si="10"/>
        <v>-0.97653159999999994</v>
      </c>
      <c r="G140" s="3">
        <f t="shared" si="10"/>
        <v>-0.16010500000000005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-0.46790752351097176</v>
      </c>
      <c r="N140" s="3">
        <f t="shared" si="11"/>
        <v>-0.4557789287174594</v>
      </c>
      <c r="O140" s="3">
        <f t="shared" si="11"/>
        <v>-0.33981872700013627</v>
      </c>
    </row>
    <row r="141" spans="2:15" x14ac:dyDescent="0.25">
      <c r="B141" s="2" t="s">
        <v>14</v>
      </c>
      <c r="C141" s="2"/>
      <c r="D141" s="3">
        <f>MAX(D116:D139)</f>
        <v>0.184836</v>
      </c>
      <c r="E141" s="3">
        <f t="shared" ref="E141:G141" si="12">MAX(E116:E139)</f>
        <v>0</v>
      </c>
      <c r="F141" s="3">
        <f t="shared" si="12"/>
        <v>-0.161352</v>
      </c>
      <c r="G141" s="3">
        <f t="shared" si="12"/>
        <v>1.8873999999999946E-2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-5.4264072090897342E-2</v>
      </c>
      <c r="N141" s="3">
        <f t="shared" si="13"/>
        <v>-0.19138271968099885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P14" sqref="P14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10491</v>
      </c>
      <c r="F4">
        <v>9750.43</v>
      </c>
      <c r="G4">
        <v>11893.7</v>
      </c>
      <c r="J4">
        <v>0.5</v>
      </c>
      <c r="K4">
        <v>3</v>
      </c>
      <c r="L4">
        <f>D4/D4</f>
        <v>1</v>
      </c>
      <c r="M4">
        <f>E4/D4</f>
        <v>0.85090679038380423</v>
      </c>
      <c r="N4">
        <f>F4/D4</f>
        <v>0.79084044382441676</v>
      </c>
      <c r="O4">
        <f>G4/D4</f>
        <v>0.96467735132855337</v>
      </c>
    </row>
    <row r="5" spans="1:15" x14ac:dyDescent="0.25">
      <c r="B5">
        <v>1</v>
      </c>
      <c r="C5">
        <v>3</v>
      </c>
      <c r="D5">
        <v>17531.3</v>
      </c>
      <c r="E5">
        <v>10938</v>
      </c>
      <c r="F5">
        <v>9743.1</v>
      </c>
      <c r="G5">
        <v>13785.1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0.62391265907263016</v>
      </c>
      <c r="N5">
        <f t="shared" ref="N5:N27" si="2">F5/D5</f>
        <v>0.55575456469286366</v>
      </c>
      <c r="O5">
        <f t="shared" ref="O5:O27" si="3">G5/D5</f>
        <v>0.78631362192193399</v>
      </c>
    </row>
    <row r="6" spans="1:15" x14ac:dyDescent="0.25">
      <c r="B6">
        <v>1.5</v>
      </c>
      <c r="C6">
        <v>3</v>
      </c>
      <c r="D6">
        <v>17608.8</v>
      </c>
      <c r="E6">
        <v>10454.6</v>
      </c>
      <c r="F6">
        <v>9622.41</v>
      </c>
      <c r="G6">
        <v>12956.6</v>
      </c>
      <c r="J6">
        <v>1.5</v>
      </c>
      <c r="K6">
        <v>3</v>
      </c>
      <c r="L6">
        <f t="shared" si="0"/>
        <v>1</v>
      </c>
      <c r="M6">
        <f t="shared" si="1"/>
        <v>0.59371450638317214</v>
      </c>
      <c r="N6">
        <f t="shared" si="2"/>
        <v>0.54645461360228975</v>
      </c>
      <c r="O6">
        <f t="shared" si="3"/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10230</v>
      </c>
      <c r="F7">
        <v>9597.6299999999992</v>
      </c>
      <c r="G7">
        <v>11916.8</v>
      </c>
      <c r="J7">
        <v>2</v>
      </c>
      <c r="K7">
        <v>3</v>
      </c>
      <c r="L7">
        <f t="shared" si="0"/>
        <v>1</v>
      </c>
      <c r="M7">
        <f t="shared" si="1"/>
        <v>0.58095952023988007</v>
      </c>
      <c r="N7">
        <f t="shared" si="2"/>
        <v>0.54504736268229514</v>
      </c>
      <c r="O7">
        <f t="shared" si="3"/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11002.3</v>
      </c>
      <c r="F8">
        <v>10012.5</v>
      </c>
      <c r="G8">
        <v>12031</v>
      </c>
      <c r="J8">
        <v>0.5</v>
      </c>
      <c r="K8">
        <v>4</v>
      </c>
      <c r="L8">
        <f t="shared" si="0"/>
        <v>1</v>
      </c>
      <c r="M8">
        <f t="shared" si="1"/>
        <v>0.8934136696197289</v>
      </c>
      <c r="N8">
        <f t="shared" si="2"/>
        <v>0.81303948874940113</v>
      </c>
      <c r="O8">
        <f t="shared" si="3"/>
        <v>0.97694662563236412</v>
      </c>
    </row>
    <row r="9" spans="1:15" x14ac:dyDescent="0.25">
      <c r="B9">
        <v>1</v>
      </c>
      <c r="C9">
        <v>4</v>
      </c>
      <c r="D9">
        <v>17512</v>
      </c>
      <c r="E9">
        <v>11801.2</v>
      </c>
      <c r="F9">
        <v>10012.5</v>
      </c>
      <c r="G9">
        <v>14556.4</v>
      </c>
      <c r="J9">
        <v>1</v>
      </c>
      <c r="K9">
        <v>4</v>
      </c>
      <c r="L9">
        <f t="shared" si="0"/>
        <v>1</v>
      </c>
      <c r="M9">
        <f t="shared" si="1"/>
        <v>0.67389218821379626</v>
      </c>
      <c r="N9">
        <f t="shared" si="2"/>
        <v>0.57175079945180451</v>
      </c>
      <c r="O9">
        <f t="shared" si="3"/>
        <v>0.83122430333485609</v>
      </c>
    </row>
    <row r="10" spans="1:15" x14ac:dyDescent="0.25">
      <c r="B10">
        <v>1.5</v>
      </c>
      <c r="C10">
        <v>4</v>
      </c>
      <c r="D10">
        <v>17608.8</v>
      </c>
      <c r="E10">
        <v>11388.3</v>
      </c>
      <c r="F10">
        <v>10037</v>
      </c>
      <c r="G10">
        <v>14974.9</v>
      </c>
      <c r="J10">
        <v>1.5</v>
      </c>
      <c r="K10">
        <v>4</v>
      </c>
      <c r="L10">
        <f t="shared" si="0"/>
        <v>1</v>
      </c>
      <c r="M10">
        <f t="shared" si="1"/>
        <v>0.64673913043478259</v>
      </c>
      <c r="N10">
        <f t="shared" si="2"/>
        <v>0.5699990913634092</v>
      </c>
      <c r="O10">
        <f t="shared" si="3"/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11324.4</v>
      </c>
      <c r="F11">
        <v>9979.89</v>
      </c>
      <c r="G11">
        <v>13427.8</v>
      </c>
      <c r="J11">
        <v>2</v>
      </c>
      <c r="K11">
        <v>4</v>
      </c>
      <c r="L11">
        <f t="shared" si="0"/>
        <v>1</v>
      </c>
      <c r="M11">
        <f t="shared" si="1"/>
        <v>0.64311026305029306</v>
      </c>
      <c r="N11">
        <f t="shared" si="2"/>
        <v>0.56675582663213842</v>
      </c>
      <c r="O11">
        <f t="shared" si="3"/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11368</v>
      </c>
      <c r="F12">
        <v>10182.5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0.92509256622045</v>
      </c>
      <c r="N12">
        <f t="shared" si="2"/>
        <v>0.82862025470968792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12620.3</v>
      </c>
      <c r="F13">
        <v>10168.299999999999</v>
      </c>
      <c r="G13">
        <v>15242.1</v>
      </c>
      <c r="J13">
        <v>1</v>
      </c>
      <c r="K13">
        <v>5</v>
      </c>
      <c r="L13">
        <f t="shared" si="0"/>
        <v>1</v>
      </c>
      <c r="M13">
        <f t="shared" si="1"/>
        <v>0.72130838343887871</v>
      </c>
      <c r="N13">
        <f t="shared" si="2"/>
        <v>0.58116526828376114</v>
      </c>
      <c r="O13">
        <f t="shared" si="3"/>
        <v>0.87115635216387366</v>
      </c>
    </row>
    <row r="14" spans="1:15" x14ac:dyDescent="0.25">
      <c r="B14">
        <v>1.5</v>
      </c>
      <c r="C14">
        <v>5</v>
      </c>
      <c r="D14">
        <v>17608.8</v>
      </c>
      <c r="E14">
        <v>12481.6</v>
      </c>
      <c r="F14">
        <v>10173.4</v>
      </c>
      <c r="G14">
        <v>15984.6</v>
      </c>
      <c r="J14">
        <v>1.5</v>
      </c>
      <c r="K14">
        <v>5</v>
      </c>
      <c r="L14">
        <f t="shared" si="0"/>
        <v>1</v>
      </c>
      <c r="M14">
        <f t="shared" si="1"/>
        <v>0.70882740447957848</v>
      </c>
      <c r="N14">
        <f t="shared" si="2"/>
        <v>0.57774521829994097</v>
      </c>
      <c r="O14">
        <f t="shared" si="3"/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11873.5</v>
      </c>
      <c r="F15">
        <v>10142.1</v>
      </c>
      <c r="G15">
        <v>14681.8</v>
      </c>
      <c r="J15">
        <v>2</v>
      </c>
      <c r="K15">
        <v>5</v>
      </c>
      <c r="L15">
        <f t="shared" si="0"/>
        <v>1</v>
      </c>
      <c r="M15">
        <f t="shared" si="1"/>
        <v>0.67429353505065648</v>
      </c>
      <c r="N15">
        <f t="shared" si="2"/>
        <v>0.57596769796919722</v>
      </c>
      <c r="O15">
        <f t="shared" si="3"/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11484.6</v>
      </c>
      <c r="F16">
        <v>10223.700000000001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0.93638705890026752</v>
      </c>
      <c r="N16">
        <f t="shared" si="2"/>
        <v>0.83358065357771849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13271.4</v>
      </c>
      <c r="F17">
        <v>10221</v>
      </c>
      <c r="G17">
        <v>15532.9</v>
      </c>
      <c r="J17">
        <v>1</v>
      </c>
      <c r="K17">
        <v>6</v>
      </c>
      <c r="L17">
        <f t="shared" si="0"/>
        <v>1</v>
      </c>
      <c r="M17">
        <f t="shared" si="1"/>
        <v>0.75991594280904473</v>
      </c>
      <c r="N17">
        <f t="shared" si="2"/>
        <v>0.58525105500936203</v>
      </c>
      <c r="O17">
        <f t="shared" si="3"/>
        <v>0.88940867942030311</v>
      </c>
    </row>
    <row r="18" spans="1:15" x14ac:dyDescent="0.25">
      <c r="B18">
        <v>1.5</v>
      </c>
      <c r="C18">
        <v>6</v>
      </c>
      <c r="D18">
        <v>17608.8</v>
      </c>
      <c r="E18">
        <v>13081.1</v>
      </c>
      <c r="F18">
        <v>10223.299999999999</v>
      </c>
      <c r="G18">
        <v>16624.5</v>
      </c>
      <c r="J18">
        <v>1.5</v>
      </c>
      <c r="K18">
        <v>6</v>
      </c>
      <c r="L18">
        <f t="shared" si="0"/>
        <v>1</v>
      </c>
      <c r="M18">
        <f t="shared" si="1"/>
        <v>0.74287288174094779</v>
      </c>
      <c r="N18">
        <f t="shared" si="2"/>
        <v>0.58057902866748445</v>
      </c>
      <c r="O18">
        <f t="shared" si="3"/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12340.6</v>
      </c>
      <c r="F19">
        <v>10216.6</v>
      </c>
      <c r="G19">
        <v>15662.7</v>
      </c>
      <c r="J19">
        <v>2</v>
      </c>
      <c r="K19">
        <v>6</v>
      </c>
      <c r="L19">
        <f t="shared" si="0"/>
        <v>1</v>
      </c>
      <c r="M19">
        <f t="shared" si="1"/>
        <v>0.70082004452319302</v>
      </c>
      <c r="N19">
        <f t="shared" si="2"/>
        <v>0.58019853709508884</v>
      </c>
      <c r="O19">
        <f t="shared" si="3"/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11586.4</v>
      </c>
      <c r="F20">
        <v>10256.9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0.94573592790910266</v>
      </c>
      <c r="N20">
        <f t="shared" si="2"/>
        <v>0.83721594619302586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14385.7</v>
      </c>
      <c r="F21">
        <v>10252.1</v>
      </c>
      <c r="G21">
        <v>15740.9</v>
      </c>
      <c r="J21">
        <v>1</v>
      </c>
      <c r="K21">
        <v>8</v>
      </c>
      <c r="L21">
        <f t="shared" si="0"/>
        <v>1</v>
      </c>
      <c r="M21">
        <f t="shared" si="1"/>
        <v>0.82518040083976729</v>
      </c>
      <c r="N21">
        <f t="shared" si="2"/>
        <v>0.58807232094714745</v>
      </c>
      <c r="O21">
        <f t="shared" si="3"/>
        <v>0.90291624123808312</v>
      </c>
    </row>
    <row r="22" spans="1:15" x14ac:dyDescent="0.25">
      <c r="B22">
        <v>1.5</v>
      </c>
      <c r="C22">
        <v>8</v>
      </c>
      <c r="D22">
        <v>17608.8</v>
      </c>
      <c r="E22">
        <v>14024</v>
      </c>
      <c r="F22">
        <v>10244.700000000001</v>
      </c>
      <c r="G22">
        <v>17102.2</v>
      </c>
      <c r="J22">
        <v>1.5</v>
      </c>
      <c r="K22">
        <v>8</v>
      </c>
      <c r="L22">
        <f t="shared" si="0"/>
        <v>1</v>
      </c>
      <c r="M22">
        <f t="shared" si="1"/>
        <v>0.79641997183226576</v>
      </c>
      <c r="N22">
        <f t="shared" si="2"/>
        <v>0.58179433010767345</v>
      </c>
      <c r="O22">
        <f t="shared" si="3"/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13231.3</v>
      </c>
      <c r="F23">
        <v>10246.700000000001</v>
      </c>
      <c r="G23">
        <v>16569.2</v>
      </c>
      <c r="J23">
        <v>2</v>
      </c>
      <c r="K23">
        <v>8</v>
      </c>
      <c r="L23">
        <f t="shared" si="0"/>
        <v>1</v>
      </c>
      <c r="M23">
        <f t="shared" si="1"/>
        <v>0.75140270773704054</v>
      </c>
      <c r="N23">
        <f t="shared" si="2"/>
        <v>0.58190790968152295</v>
      </c>
      <c r="O23">
        <f t="shared" si="3"/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11565.1</v>
      </c>
      <c r="F24">
        <v>10256.200000000001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0.94500008171136274</v>
      </c>
      <c r="N24">
        <f t="shared" si="2"/>
        <v>0.83804807896586098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14959.6</v>
      </c>
      <c r="F25">
        <v>10254.200000000001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0.85964831628548444</v>
      </c>
      <c r="N25">
        <f t="shared" si="2"/>
        <v>0.58925410872313533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15282.8</v>
      </c>
      <c r="F26">
        <v>10255.700000000001</v>
      </c>
      <c r="G26">
        <v>17271.400000000001</v>
      </c>
      <c r="J26">
        <v>1.5</v>
      </c>
      <c r="K26">
        <v>10</v>
      </c>
      <c r="L26">
        <f t="shared" si="0"/>
        <v>1</v>
      </c>
      <c r="M26">
        <f t="shared" si="1"/>
        <v>0.86790695561310249</v>
      </c>
      <c r="N26">
        <f t="shared" si="2"/>
        <v>0.58241901776384541</v>
      </c>
      <c r="O26">
        <f t="shared" si="3"/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14064.7</v>
      </c>
      <c r="F27">
        <v>10252.5</v>
      </c>
      <c r="G27">
        <v>17166.2</v>
      </c>
      <c r="J27">
        <v>2</v>
      </c>
      <c r="K27">
        <v>10</v>
      </c>
      <c r="L27">
        <f t="shared" si="0"/>
        <v>1</v>
      </c>
      <c r="M27">
        <f t="shared" si="1"/>
        <v>0.79873131616010185</v>
      </c>
      <c r="N27">
        <f t="shared" si="2"/>
        <v>0.58223729044568628</v>
      </c>
      <c r="O27">
        <f t="shared" si="3"/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0.96938999999999997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0.87581200000000003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0.782945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0.96884199999999998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0.85782700000000001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0.72787999999999997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0.97309199999999996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0.82080299999999995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0.68844799999999995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0.96972000000000003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0.79970200000000002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0.67883300000000002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0.98107999999999995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0.79898100000000005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0.63230699999999995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0.98843199999999998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0.78930400000000001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0.60356100000000001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6.4200000000003143E-4</v>
      </c>
      <c r="E116" s="1">
        <v>0</v>
      </c>
      <c r="F116" s="1">
        <f t="shared" ref="F116:F139" si="5">F30-E30</f>
        <v>-0.30436699999999994</v>
      </c>
      <c r="G116" s="1">
        <f t="shared" ref="G116:G139" si="6">G30-E30</f>
        <v>-3.4142000000000006E-2</v>
      </c>
      <c r="J116">
        <v>0.5</v>
      </c>
      <c r="K116">
        <v>3</v>
      </c>
      <c r="L116" s="1">
        <v>0</v>
      </c>
      <c r="M116" s="1">
        <f>M4-L4</f>
        <v>-0.14909320961619577</v>
      </c>
      <c r="N116" s="1">
        <f>N4-L4</f>
        <v>-0.20915955617558324</v>
      </c>
      <c r="O116" s="1">
        <f>O4-L4</f>
        <v>-3.5322648671446633E-2</v>
      </c>
    </row>
    <row r="117" spans="1:15" x14ac:dyDescent="0.25">
      <c r="B117">
        <v>1</v>
      </c>
      <c r="C117">
        <v>3</v>
      </c>
      <c r="D117" s="1">
        <f t="shared" si="4"/>
        <v>3.0610000000000026E-2</v>
      </c>
      <c r="E117" s="1">
        <v>0</v>
      </c>
      <c r="F117" s="1">
        <f t="shared" si="5"/>
        <v>-0.29668899999999998</v>
      </c>
      <c r="G117" s="1">
        <f t="shared" si="6"/>
        <v>-0.10194300000000001</v>
      </c>
      <c r="J117">
        <v>1</v>
      </c>
      <c r="K117">
        <v>3</v>
      </c>
      <c r="L117" s="1">
        <v>0</v>
      </c>
      <c r="M117" s="1">
        <f t="shared" ref="M117:M139" si="7">M5-L5</f>
        <v>-0.37608734092736984</v>
      </c>
      <c r="N117" s="1">
        <f t="shared" ref="N117:N139" si="8">N5-L5</f>
        <v>-0.44424543530713634</v>
      </c>
      <c r="O117" s="1">
        <f t="shared" ref="O117:O139" si="9">O5-L5</f>
        <v>-0.21368637807806601</v>
      </c>
    </row>
    <row r="118" spans="1:15" x14ac:dyDescent="0.25">
      <c r="B118">
        <v>1.5</v>
      </c>
      <c r="C118">
        <v>3</v>
      </c>
      <c r="D118" s="1">
        <f t="shared" si="4"/>
        <v>-0.30359999999999998</v>
      </c>
      <c r="E118" s="1">
        <v>0</v>
      </c>
      <c r="F118" s="1">
        <f t="shared" si="5"/>
        <v>-0.22992100000000004</v>
      </c>
      <c r="G118" s="1">
        <f t="shared" si="6"/>
        <v>-0.12288399999999999</v>
      </c>
      <c r="J118">
        <v>1.5</v>
      </c>
      <c r="K118">
        <v>3</v>
      </c>
      <c r="L118" s="1">
        <v>0</v>
      </c>
      <c r="M118" s="1">
        <f t="shared" si="7"/>
        <v>-0.40628549361682786</v>
      </c>
      <c r="N118" s="1">
        <f t="shared" si="8"/>
        <v>-0.45354538639771025</v>
      </c>
      <c r="O118" s="1">
        <f t="shared" si="9"/>
        <v>-0.26419744673117984</v>
      </c>
    </row>
    <row r="119" spans="1:15" x14ac:dyDescent="0.25">
      <c r="B119">
        <v>2</v>
      </c>
      <c r="C119">
        <v>3</v>
      </c>
      <c r="D119" s="1">
        <f t="shared" si="4"/>
        <v>-0.40349200000000002</v>
      </c>
      <c r="E119" s="1">
        <v>0</v>
      </c>
      <c r="F119" s="1">
        <f t="shared" si="5"/>
        <v>-9.8519000000000023E-2</v>
      </c>
      <c r="G119" s="1">
        <f t="shared" si="6"/>
        <v>-8.4628000000000037E-2</v>
      </c>
      <c r="J119">
        <v>2</v>
      </c>
      <c r="K119">
        <v>3</v>
      </c>
      <c r="L119" s="1">
        <v>0</v>
      </c>
      <c r="M119" s="1">
        <f t="shared" si="7"/>
        <v>-0.41904047976011993</v>
      </c>
      <c r="N119" s="1">
        <f t="shared" si="8"/>
        <v>-0.45495263731770486</v>
      </c>
      <c r="O119" s="1">
        <f t="shared" si="9"/>
        <v>-0.32324746717550312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-0.46522399999999997</v>
      </c>
      <c r="G120" s="1">
        <f t="shared" si="6"/>
        <v>-3.8534999999999986E-2</v>
      </c>
      <c r="J120">
        <v>0.5</v>
      </c>
      <c r="K120">
        <v>4</v>
      </c>
      <c r="L120" s="1">
        <v>0</v>
      </c>
      <c r="M120" s="1">
        <f t="shared" si="7"/>
        <v>-0.1065863303802711</v>
      </c>
      <c r="N120" s="1">
        <f t="shared" si="8"/>
        <v>-0.18696051125059887</v>
      </c>
      <c r="O120" s="1">
        <f t="shared" si="9"/>
        <v>-2.3053374367635882E-2</v>
      </c>
    </row>
    <row r="121" spans="1:15" x14ac:dyDescent="0.25">
      <c r="B121">
        <v>1</v>
      </c>
      <c r="C121">
        <v>4</v>
      </c>
      <c r="D121" s="1">
        <f t="shared" si="4"/>
        <v>3.1158000000000019E-2</v>
      </c>
      <c r="E121" s="1">
        <v>0</v>
      </c>
      <c r="F121" s="1">
        <f t="shared" si="5"/>
        <v>-0.41266400000000003</v>
      </c>
      <c r="G121" s="1">
        <f t="shared" si="6"/>
        <v>-0.12442699999999995</v>
      </c>
      <c r="J121">
        <v>1</v>
      </c>
      <c r="K121">
        <v>4</v>
      </c>
      <c r="L121" s="1">
        <v>0</v>
      </c>
      <c r="M121" s="1">
        <f t="shared" si="7"/>
        <v>-0.32610781178620374</v>
      </c>
      <c r="N121" s="1">
        <f t="shared" si="8"/>
        <v>-0.42824920054819549</v>
      </c>
      <c r="O121" s="1">
        <f t="shared" si="9"/>
        <v>-0.16877569666514391</v>
      </c>
    </row>
    <row r="122" spans="1:15" x14ac:dyDescent="0.25">
      <c r="B122">
        <v>1.5</v>
      </c>
      <c r="C122">
        <v>4</v>
      </c>
      <c r="D122" s="1">
        <f t="shared" si="4"/>
        <v>-0.24315699999999996</v>
      </c>
      <c r="E122" s="1">
        <v>0</v>
      </c>
      <c r="F122" s="1">
        <f t="shared" si="5"/>
        <v>-0.36763800000000002</v>
      </c>
      <c r="G122" s="1">
        <f t="shared" si="6"/>
        <v>-0.16981999999999997</v>
      </c>
      <c r="J122">
        <v>1.5</v>
      </c>
      <c r="K122">
        <v>4</v>
      </c>
      <c r="L122" s="1">
        <v>0</v>
      </c>
      <c r="M122" s="1">
        <f t="shared" si="7"/>
        <v>-0.35326086956521741</v>
      </c>
      <c r="N122" s="1">
        <f t="shared" si="8"/>
        <v>-0.4300009086365908</v>
      </c>
      <c r="O122" s="1">
        <f t="shared" si="9"/>
        <v>-0.14957861978101861</v>
      </c>
    </row>
    <row r="123" spans="1:15" x14ac:dyDescent="0.25">
      <c r="B123">
        <v>2</v>
      </c>
      <c r="C123">
        <v>4</v>
      </c>
      <c r="D123" s="1">
        <f t="shared" si="4"/>
        <v>-0.25937899999999997</v>
      </c>
      <c r="E123" s="1">
        <v>0</v>
      </c>
      <c r="F123" s="1">
        <f t="shared" si="5"/>
        <v>-0.20591099999999996</v>
      </c>
      <c r="G123" s="1">
        <f t="shared" si="6"/>
        <v>-0.10058400000000001</v>
      </c>
      <c r="J123">
        <v>2</v>
      </c>
      <c r="K123">
        <v>4</v>
      </c>
      <c r="L123" s="1">
        <v>0</v>
      </c>
      <c r="M123" s="1">
        <f t="shared" si="7"/>
        <v>-0.35688973694970694</v>
      </c>
      <c r="N123" s="1">
        <f t="shared" si="8"/>
        <v>-0.43324417336786158</v>
      </c>
      <c r="O123" s="1">
        <f t="shared" si="9"/>
        <v>-0.23743809913225211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-0.66878700000000002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-7.4907433779550003E-2</v>
      </c>
      <c r="N124" s="1">
        <f t="shared" si="8"/>
        <v>-0.17137974529031208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2.6908000000000043E-2</v>
      </c>
      <c r="E125" s="1">
        <v>0</v>
      </c>
      <c r="F125" s="1">
        <f t="shared" si="5"/>
        <v>-0.60375000000000001</v>
      </c>
      <c r="G125" s="1">
        <f t="shared" si="6"/>
        <v>-0.13067699999999993</v>
      </c>
      <c r="J125">
        <v>1</v>
      </c>
      <c r="K125">
        <v>5</v>
      </c>
      <c r="L125" s="1">
        <v>0</v>
      </c>
      <c r="M125" s="1">
        <f t="shared" si="7"/>
        <v>-0.27869161656112129</v>
      </c>
      <c r="N125" s="1">
        <f t="shared" si="8"/>
        <v>-0.41883473171623886</v>
      </c>
      <c r="O125" s="1">
        <f t="shared" si="9"/>
        <v>-0.12884364783612634</v>
      </c>
    </row>
    <row r="126" spans="1:15" x14ac:dyDescent="0.25">
      <c r="B126">
        <v>1.5</v>
      </c>
      <c r="C126">
        <v>5</v>
      </c>
      <c r="D126" s="1">
        <f t="shared" si="4"/>
        <v>-0.18630499999999994</v>
      </c>
      <c r="E126" s="1">
        <v>0</v>
      </c>
      <c r="F126" s="1">
        <f t="shared" si="5"/>
        <v>-0.47466399999999997</v>
      </c>
      <c r="G126" s="1">
        <f t="shared" si="6"/>
        <v>-0.16843599999999992</v>
      </c>
      <c r="J126">
        <v>1.5</v>
      </c>
      <c r="K126">
        <v>5</v>
      </c>
      <c r="L126" s="1">
        <v>0</v>
      </c>
      <c r="M126" s="1">
        <f t="shared" si="7"/>
        <v>-0.29117259552042152</v>
      </c>
      <c r="N126" s="1">
        <f t="shared" si="8"/>
        <v>-0.42225478170005903</v>
      </c>
      <c r="O126" s="1">
        <f t="shared" si="9"/>
        <v>-9.2237971923129325E-2</v>
      </c>
    </row>
    <row r="127" spans="1:15" x14ac:dyDescent="0.25">
      <c r="B127">
        <v>2</v>
      </c>
      <c r="C127">
        <v>5</v>
      </c>
      <c r="D127" s="1">
        <f t="shared" si="4"/>
        <v>-0.19282799999999994</v>
      </c>
      <c r="E127" s="1">
        <v>0</v>
      </c>
      <c r="F127" s="1">
        <f t="shared" si="5"/>
        <v>-0.29843199999999998</v>
      </c>
      <c r="G127" s="1">
        <f t="shared" si="6"/>
        <v>-9.5318999999999932E-2</v>
      </c>
      <c r="J127">
        <v>2</v>
      </c>
      <c r="K127">
        <v>5</v>
      </c>
      <c r="L127" s="1">
        <v>0</v>
      </c>
      <c r="M127" s="1">
        <f t="shared" si="7"/>
        <v>-0.32570646494934352</v>
      </c>
      <c r="N127" s="1">
        <f t="shared" si="8"/>
        <v>-0.42403230203080278</v>
      </c>
      <c r="O127" s="1">
        <f t="shared" si="9"/>
        <v>-0.16622370632865391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-0.78160799999999997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-6.3612941099732478E-2</v>
      </c>
      <c r="N128" s="1">
        <f t="shared" si="8"/>
        <v>-0.16641934642228151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3.0279999999999974E-2</v>
      </c>
      <c r="E129" s="1">
        <v>0</v>
      </c>
      <c r="F129" s="1">
        <f t="shared" si="5"/>
        <v>-0.71679000000000004</v>
      </c>
      <c r="G129" s="1">
        <f t="shared" si="6"/>
        <v>-0.13250700000000004</v>
      </c>
      <c r="J129">
        <v>1</v>
      </c>
      <c r="K129">
        <v>6</v>
      </c>
      <c r="L129" s="1">
        <v>0</v>
      </c>
      <c r="M129" s="1">
        <f t="shared" si="7"/>
        <v>-0.24008405719095527</v>
      </c>
      <c r="N129" s="1">
        <f t="shared" si="8"/>
        <v>-0.41474894499063797</v>
      </c>
      <c r="O129" s="1">
        <f t="shared" si="9"/>
        <v>-0.11059132057969689</v>
      </c>
    </row>
    <row r="130" spans="2:15" x14ac:dyDescent="0.25">
      <c r="B130">
        <v>1.5</v>
      </c>
      <c r="C130">
        <v>6</v>
      </c>
      <c r="D130" s="1">
        <f t="shared" si="4"/>
        <v>-0.13749400000000001</v>
      </c>
      <c r="E130" s="1">
        <v>0</v>
      </c>
      <c r="F130" s="1">
        <f t="shared" si="5"/>
        <v>-0.57203199999999998</v>
      </c>
      <c r="G130" s="1">
        <f t="shared" si="6"/>
        <v>-0.14085900000000007</v>
      </c>
      <c r="J130">
        <v>1.5</v>
      </c>
      <c r="K130">
        <v>6</v>
      </c>
      <c r="L130" s="1">
        <v>0</v>
      </c>
      <c r="M130" s="1">
        <f t="shared" si="7"/>
        <v>-0.25712711825905221</v>
      </c>
      <c r="N130" s="1">
        <f t="shared" si="8"/>
        <v>-0.41942097133251555</v>
      </c>
      <c r="O130" s="1">
        <f t="shared" si="9"/>
        <v>-5.5898187270001287E-2</v>
      </c>
    </row>
    <row r="131" spans="2:15" x14ac:dyDescent="0.25">
      <c r="B131">
        <v>2</v>
      </c>
      <c r="C131">
        <v>6</v>
      </c>
      <c r="D131" s="1">
        <f t="shared" si="4"/>
        <v>-0.16734100000000007</v>
      </c>
      <c r="E131" s="1">
        <v>0</v>
      </c>
      <c r="F131" s="1">
        <f t="shared" si="5"/>
        <v>-0.42737900000000001</v>
      </c>
      <c r="G131" s="1">
        <f t="shared" si="6"/>
        <v>-0.11359600000000003</v>
      </c>
      <c r="J131">
        <v>2</v>
      </c>
      <c r="K131">
        <v>6</v>
      </c>
      <c r="L131" s="1">
        <v>0</v>
      </c>
      <c r="M131" s="1">
        <f t="shared" si="7"/>
        <v>-0.29917995547680698</v>
      </c>
      <c r="N131" s="1">
        <f t="shared" si="8"/>
        <v>-0.41980146290491116</v>
      </c>
      <c r="O131" s="1">
        <f t="shared" si="9"/>
        <v>-0.11051860433419647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-0.865761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-5.4264072090897342E-2</v>
      </c>
      <c r="N132" s="1">
        <f t="shared" si="8"/>
        <v>-0.16278405380697414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1.8920000000000048E-2</v>
      </c>
      <c r="E133" s="1">
        <v>0</v>
      </c>
      <c r="F133" s="1">
        <f t="shared" si="5"/>
        <v>-0.84386699999999992</v>
      </c>
      <c r="G133" s="1">
        <f t="shared" si="6"/>
        <v>-0.14415499999999992</v>
      </c>
      <c r="J133">
        <v>1</v>
      </c>
      <c r="K133">
        <v>8</v>
      </c>
      <c r="L133" s="1">
        <v>0</v>
      </c>
      <c r="M133" s="1">
        <f t="shared" si="7"/>
        <v>-0.17481959916023271</v>
      </c>
      <c r="N133" s="1">
        <f t="shared" si="8"/>
        <v>-0.41192767905285255</v>
      </c>
      <c r="O133" s="1">
        <f t="shared" si="9"/>
        <v>-9.7083758761916883E-2</v>
      </c>
    </row>
    <row r="134" spans="2:15" x14ac:dyDescent="0.25">
      <c r="B134">
        <v>1.5</v>
      </c>
      <c r="C134">
        <v>8</v>
      </c>
      <c r="D134" s="1">
        <f t="shared" si="4"/>
        <v>-0.11971700000000007</v>
      </c>
      <c r="E134" s="1">
        <v>0</v>
      </c>
      <c r="F134" s="1">
        <f t="shared" si="5"/>
        <v>-0.66013700000000008</v>
      </c>
      <c r="G134" s="1">
        <f t="shared" si="6"/>
        <v>-0.12242600000000003</v>
      </c>
      <c r="J134">
        <v>1.5</v>
      </c>
      <c r="K134">
        <v>8</v>
      </c>
      <c r="L134" s="1">
        <v>0</v>
      </c>
      <c r="M134" s="1">
        <f t="shared" si="7"/>
        <v>-0.20358002816773424</v>
      </c>
      <c r="N134" s="1">
        <f t="shared" si="8"/>
        <v>-0.41820566989232655</v>
      </c>
      <c r="O134" s="1">
        <f t="shared" si="9"/>
        <v>-2.8769706056062772E-2</v>
      </c>
    </row>
    <row r="135" spans="2:15" x14ac:dyDescent="0.25">
      <c r="B135">
        <v>2</v>
      </c>
      <c r="C135">
        <v>8</v>
      </c>
      <c r="D135" s="1">
        <f t="shared" si="4"/>
        <v>-8.2902999999999949E-2</v>
      </c>
      <c r="E135" s="1">
        <v>0</v>
      </c>
      <c r="F135" s="1">
        <f t="shared" si="5"/>
        <v>-0.48885099999999992</v>
      </c>
      <c r="G135" s="1">
        <f t="shared" si="6"/>
        <v>-6.0369999999999924E-2</v>
      </c>
      <c r="J135">
        <v>2</v>
      </c>
      <c r="K135">
        <v>8</v>
      </c>
      <c r="L135" s="1">
        <v>0</v>
      </c>
      <c r="M135" s="1">
        <f t="shared" si="7"/>
        <v>-0.24859729226295946</v>
      </c>
      <c r="N135" s="1">
        <f t="shared" si="8"/>
        <v>-0.41809209031847705</v>
      </c>
      <c r="O135" s="1">
        <f t="shared" si="9"/>
        <v>-5.9038662486938231E-2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-0.92225469999999998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-5.4999918288637262E-2</v>
      </c>
      <c r="N136" s="1">
        <f t="shared" si="8"/>
        <v>-0.16195192103413902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1.1568000000000023E-2</v>
      </c>
      <c r="E137" s="1">
        <v>0</v>
      </c>
      <c r="F137" s="1">
        <f t="shared" si="5"/>
        <v>-0.90756700000000001</v>
      </c>
      <c r="G137" s="1">
        <f t="shared" si="6"/>
        <v>-0.16172399999999998</v>
      </c>
      <c r="J137">
        <v>1</v>
      </c>
      <c r="K137">
        <v>10</v>
      </c>
      <c r="L137" s="1">
        <v>0</v>
      </c>
      <c r="M137" s="1">
        <f t="shared" si="7"/>
        <v>-0.14035168371451556</v>
      </c>
      <c r="N137" s="1">
        <f t="shared" si="8"/>
        <v>-0.41074589127686467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-9.1743000000000019E-2</v>
      </c>
      <c r="E138" s="1">
        <v>0</v>
      </c>
      <c r="F138" s="1">
        <f t="shared" si="5"/>
        <v>-0.71551730000000002</v>
      </c>
      <c r="G138" s="1">
        <f t="shared" si="6"/>
        <v>-9.855400000000003E-2</v>
      </c>
      <c r="J138">
        <v>1.5</v>
      </c>
      <c r="K138">
        <v>10</v>
      </c>
      <c r="L138" s="1">
        <v>0</v>
      </c>
      <c r="M138" s="1">
        <f t="shared" si="7"/>
        <v>-0.13209304438689751</v>
      </c>
      <c r="N138" s="1">
        <f t="shared" si="8"/>
        <v>-0.41758098223615459</v>
      </c>
      <c r="O138" s="1">
        <f t="shared" si="9"/>
        <v>-1.9160874108400172E-2</v>
      </c>
    </row>
    <row r="139" spans="2:15" x14ac:dyDescent="0.25">
      <c r="B139">
        <v>2</v>
      </c>
      <c r="C139">
        <v>10</v>
      </c>
      <c r="D139" s="1">
        <f t="shared" si="4"/>
        <v>-3.0119000000000007E-2</v>
      </c>
      <c r="E139" s="1">
        <v>0</v>
      </c>
      <c r="F139" s="1">
        <f t="shared" si="5"/>
        <v>-0.52758930000000004</v>
      </c>
      <c r="G139" s="1">
        <f t="shared" si="6"/>
        <v>-1.3816999999999968E-2</v>
      </c>
      <c r="J139">
        <v>2</v>
      </c>
      <c r="K139">
        <v>10</v>
      </c>
      <c r="L139" s="1">
        <v>0</v>
      </c>
      <c r="M139" s="1">
        <f t="shared" si="7"/>
        <v>-0.20126868383989815</v>
      </c>
      <c r="N139" s="1">
        <f t="shared" si="8"/>
        <v>-0.41776270955431372</v>
      </c>
      <c r="O139" s="1">
        <f t="shared" si="9"/>
        <v>-2.5135159692880715E-2</v>
      </c>
    </row>
    <row r="140" spans="2:15" x14ac:dyDescent="0.25">
      <c r="B140" s="2" t="s">
        <v>13</v>
      </c>
      <c r="C140" s="2"/>
      <c r="D140" s="3">
        <f>MIN(D116:D139)</f>
        <v>-0.40349200000000002</v>
      </c>
      <c r="E140" s="3">
        <f t="shared" ref="E140:G140" si="10">MIN(E116:E139)</f>
        <v>0</v>
      </c>
      <c r="F140" s="3">
        <f t="shared" si="10"/>
        <v>-0.92225469999999998</v>
      </c>
      <c r="G140" s="3">
        <f t="shared" si="10"/>
        <v>-0.16981999999999997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-0.41904047976011993</v>
      </c>
      <c r="N140" s="3">
        <f t="shared" si="11"/>
        <v>-0.45495263731770486</v>
      </c>
      <c r="O140" s="3">
        <f t="shared" si="11"/>
        <v>-0.32324746717550312</v>
      </c>
    </row>
    <row r="141" spans="2:15" x14ac:dyDescent="0.25">
      <c r="B141" s="2" t="s">
        <v>14</v>
      </c>
      <c r="C141" s="2"/>
      <c r="D141" s="3">
        <f>MAX(D116:D139)</f>
        <v>3.1158000000000019E-2</v>
      </c>
      <c r="E141" s="3">
        <f t="shared" ref="E141:G141" si="12">MAX(E116:E139)</f>
        <v>0</v>
      </c>
      <c r="F141" s="3">
        <f t="shared" si="12"/>
        <v>-9.8519000000000023E-2</v>
      </c>
      <c r="G141" s="3">
        <f t="shared" si="12"/>
        <v>-1.3816999999999968E-2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-5.4264072090897342E-2</v>
      </c>
      <c r="N141" s="3">
        <f t="shared" si="13"/>
        <v>-0.16195192103413902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L44" sqref="L44"/>
    </sheetView>
  </sheetViews>
  <sheetFormatPr defaultRowHeight="16.5" x14ac:dyDescent="0.25"/>
  <sheetData>
    <row r="2" spans="1:7" x14ac:dyDescent="0.25">
      <c r="A2" t="s">
        <v>5</v>
      </c>
      <c r="B2">
        <v>1</v>
      </c>
    </row>
    <row r="3" spans="1:7" x14ac:dyDescent="0.25">
      <c r="A3" t="s">
        <v>35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</row>
    <row r="4" spans="1:7" x14ac:dyDescent="0.25">
      <c r="A4">
        <v>1</v>
      </c>
      <c r="C4">
        <v>3</v>
      </c>
      <c r="D4">
        <f>'GWm05'!D31</f>
        <v>1</v>
      </c>
      <c r="E4">
        <f>'GWm05'!E31</f>
        <v>0.97861600000000004</v>
      </c>
      <c r="F4">
        <f>'GWm05'!F31</f>
        <v>0.84692400000000001</v>
      </c>
      <c r="G4">
        <f>'GWm05'!G31</f>
        <v>0.87868999999999997</v>
      </c>
    </row>
    <row r="5" spans="1:7" x14ac:dyDescent="0.25">
      <c r="C5">
        <v>4</v>
      </c>
      <c r="D5">
        <f>'GWm05'!D35</f>
        <v>1</v>
      </c>
      <c r="E5">
        <f>'GWm05'!E35</f>
        <v>0.98224199999999995</v>
      </c>
      <c r="F5">
        <f>'GWm05'!F35</f>
        <v>0.75900400000000001</v>
      </c>
      <c r="G5">
        <f>'GWm05'!G35</f>
        <v>0.85052300000000003</v>
      </c>
    </row>
    <row r="6" spans="1:7" x14ac:dyDescent="0.25">
      <c r="C6">
        <v>5</v>
      </c>
      <c r="D6">
        <f>'GWm05'!D39</f>
        <v>1</v>
      </c>
      <c r="E6">
        <f>'GWm05'!E39</f>
        <v>0.98239500000000002</v>
      </c>
      <c r="F6">
        <f>'GWm05'!F39</f>
        <v>0.61401799999999995</v>
      </c>
      <c r="G6">
        <f>'GWm05'!G39</f>
        <v>0.84468200000000004</v>
      </c>
    </row>
    <row r="7" spans="1:7" x14ac:dyDescent="0.25">
      <c r="C7" s="16">
        <v>6</v>
      </c>
      <c r="D7">
        <f>'GWm05'!D43</f>
        <v>1</v>
      </c>
      <c r="E7">
        <f>'GWm05'!E43</f>
        <v>0.97845300000000002</v>
      </c>
      <c r="F7">
        <f>'GWm05'!F43</f>
        <v>0.426149</v>
      </c>
      <c r="G7">
        <f>'GWm05'!G43</f>
        <v>0.83890299999999995</v>
      </c>
    </row>
    <row r="8" spans="1:7" x14ac:dyDescent="0.25">
      <c r="C8">
        <v>8</v>
      </c>
      <c r="D8">
        <f>'GWm05'!D47</f>
        <v>1</v>
      </c>
      <c r="E8">
        <f>'GWm05'!E47</f>
        <v>0.98406499999999997</v>
      </c>
      <c r="F8">
        <f>'GWm05'!F47</f>
        <v>0.25396299999999999</v>
      </c>
      <c r="G8">
        <f>'GWm05'!G47</f>
        <v>0.83757999999999999</v>
      </c>
    </row>
    <row r="9" spans="1:7" x14ac:dyDescent="0.25">
      <c r="C9">
        <v>10</v>
      </c>
      <c r="D9">
        <f>'GWm05'!D51</f>
        <v>1</v>
      </c>
      <c r="E9">
        <f>'GWm05'!E51</f>
        <v>0.988506</v>
      </c>
      <c r="F9">
        <f>'GWm05'!F51</f>
        <v>0.14679600000000001</v>
      </c>
      <c r="G9">
        <f>'GWm05'!G51</f>
        <v>0.826708</v>
      </c>
    </row>
    <row r="10" spans="1:7" x14ac:dyDescent="0.25">
      <c r="A10">
        <v>0.75</v>
      </c>
      <c r="C10">
        <v>3</v>
      </c>
      <c r="D10">
        <f>GWBW075!D31</f>
        <v>1</v>
      </c>
      <c r="E10">
        <f>GWBW075!E31</f>
        <v>0.96938999999999997</v>
      </c>
      <c r="F10">
        <f>GWBW075!F31</f>
        <v>0.67270099999999999</v>
      </c>
      <c r="G10">
        <f>GWBW075!G31</f>
        <v>0.86744699999999997</v>
      </c>
    </row>
    <row r="11" spans="1:7" x14ac:dyDescent="0.25">
      <c r="C11">
        <v>4</v>
      </c>
      <c r="D11">
        <f>GWBW075!D35</f>
        <v>1</v>
      </c>
      <c r="E11">
        <f>GWBW075!E35</f>
        <v>0.96884199999999998</v>
      </c>
      <c r="F11">
        <f>GWBW075!F35</f>
        <v>0.55617799999999995</v>
      </c>
      <c r="G11">
        <f>GWBW075!G35</f>
        <v>0.84441500000000003</v>
      </c>
    </row>
    <row r="12" spans="1:7" x14ac:dyDescent="0.25">
      <c r="C12">
        <v>5</v>
      </c>
      <c r="D12">
        <f>GWBW075!D39</f>
        <v>1</v>
      </c>
      <c r="E12">
        <f>GWBW075!E39</f>
        <v>0.97309199999999996</v>
      </c>
      <c r="F12">
        <f>GWBW075!F39</f>
        <v>0.369342</v>
      </c>
      <c r="G12">
        <f>GWBW075!G39</f>
        <v>0.84241500000000002</v>
      </c>
    </row>
    <row r="13" spans="1:7" x14ac:dyDescent="0.25">
      <c r="C13">
        <v>6</v>
      </c>
      <c r="D13">
        <f>GWBW075!D43</f>
        <v>1</v>
      </c>
      <c r="E13">
        <f>GWBW075!E43</f>
        <v>0.96972000000000003</v>
      </c>
      <c r="F13">
        <f>GWBW075!F43</f>
        <v>0.25292999999999999</v>
      </c>
      <c r="G13">
        <f>GWBW075!G43</f>
        <v>0.83721299999999998</v>
      </c>
    </row>
    <row r="14" spans="1:7" x14ac:dyDescent="0.25">
      <c r="C14">
        <v>8</v>
      </c>
      <c r="D14">
        <f>GWBW075!D47</f>
        <v>1</v>
      </c>
      <c r="E14">
        <f>GWBW075!E47</f>
        <v>0.98107999999999995</v>
      </c>
      <c r="F14">
        <f>GWBW075!F47</f>
        <v>0.137213</v>
      </c>
      <c r="G14">
        <f>GWBW075!G47</f>
        <v>0.83692500000000003</v>
      </c>
    </row>
    <row r="15" spans="1:7" x14ac:dyDescent="0.25">
      <c r="C15">
        <v>10</v>
      </c>
      <c r="D15">
        <f>GWBW075!D51</f>
        <v>1</v>
      </c>
      <c r="E15">
        <f>GWBW075!E51</f>
        <v>0.98843199999999998</v>
      </c>
      <c r="F15">
        <f>GWBW075!F51</f>
        <v>8.0865000000000006E-2</v>
      </c>
      <c r="G15">
        <f>GWBW075!G51</f>
        <v>0.826708</v>
      </c>
    </row>
    <row r="16" spans="1:7" x14ac:dyDescent="0.25">
      <c r="A16">
        <v>0.5</v>
      </c>
      <c r="C16">
        <v>3</v>
      </c>
      <c r="D16">
        <f>GWBW05!D31</f>
        <v>1</v>
      </c>
      <c r="E16">
        <f>GWBW05!E31</f>
        <v>0.815164</v>
      </c>
      <c r="F16">
        <f>GWBW05!F31</f>
        <v>0.33619500000000002</v>
      </c>
      <c r="G16">
        <f>GWBW05!G31</f>
        <v>0.83403799999999995</v>
      </c>
    </row>
    <row r="17" spans="2:7" x14ac:dyDescent="0.25">
      <c r="C17">
        <v>4</v>
      </c>
      <c r="D17">
        <f>GWBW05!D35</f>
        <v>1</v>
      </c>
      <c r="E17">
        <f>GWBW05!E35</f>
        <v>0.85011400000000004</v>
      </c>
      <c r="F17">
        <f>GWBW05!F35</f>
        <v>0.23507800000000001</v>
      </c>
      <c r="G17">
        <f>GWBW05!G35</f>
        <v>0.82792900000000003</v>
      </c>
    </row>
    <row r="18" spans="2:7" x14ac:dyDescent="0.25">
      <c r="C18">
        <v>5</v>
      </c>
      <c r="D18">
        <f>GWBW05!D39</f>
        <v>1</v>
      </c>
      <c r="E18">
        <f>GWBW05!E39</f>
        <v>0.86643899999999996</v>
      </c>
      <c r="F18">
        <f>GWBW05!F39</f>
        <v>0.12800400000000001</v>
      </c>
      <c r="G18">
        <f>GWBW05!G39</f>
        <v>0.82882199999999995</v>
      </c>
    </row>
    <row r="19" spans="2:7" x14ac:dyDescent="0.25">
      <c r="C19">
        <v>6</v>
      </c>
      <c r="D19">
        <f>GWBW05!D43</f>
        <v>1</v>
      </c>
      <c r="E19">
        <f>GWBW05!E43</f>
        <v>0.89549299999999998</v>
      </c>
      <c r="F19">
        <f>GWBW05!F43</f>
        <v>8.62845E-2</v>
      </c>
      <c r="G19">
        <f>GWBW05!G43</f>
        <v>0.83160299999999998</v>
      </c>
    </row>
    <row r="20" spans="2:7" x14ac:dyDescent="0.25">
      <c r="C20">
        <v>8</v>
      </c>
      <c r="D20">
        <f>GWBW05!D47</f>
        <v>1</v>
      </c>
      <c r="E20">
        <f>GWBW05!E47</f>
        <v>0.96891400000000005</v>
      </c>
      <c r="F20">
        <f>GWBW05!F47</f>
        <v>4.5525500000000003E-2</v>
      </c>
      <c r="G20">
        <f>GWBW05!G47</f>
        <v>0.83447700000000002</v>
      </c>
    </row>
    <row r="21" spans="2:7" x14ac:dyDescent="0.25">
      <c r="C21">
        <v>10</v>
      </c>
      <c r="D21">
        <f>GWBW05!D51</f>
        <v>1</v>
      </c>
      <c r="E21">
        <f>GWBW05!E51</f>
        <v>0.98607400000000001</v>
      </c>
      <c r="F21">
        <f>GWBW05!F51</f>
        <v>2.7285E-2</v>
      </c>
      <c r="G21">
        <f>GWBW05!G51</f>
        <v>0.82596899999999995</v>
      </c>
    </row>
    <row r="25" spans="2:7" x14ac:dyDescent="0.25">
      <c r="B25" t="s">
        <v>37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H13" workbookViewId="0">
      <selection activeCell="P27" sqref="P27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14" x14ac:dyDescent="0.25">
      <c r="A1" t="s">
        <v>34</v>
      </c>
      <c r="B1">
        <v>17608.8</v>
      </c>
    </row>
    <row r="2" spans="1:14" x14ac:dyDescent="0.25">
      <c r="A2" t="s">
        <v>32</v>
      </c>
      <c r="G2" t="s">
        <v>28</v>
      </c>
      <c r="K2" t="s">
        <v>33</v>
      </c>
    </row>
    <row r="3" spans="1:14" ht="17.25" thickBot="1" x14ac:dyDescent="0.3">
      <c r="A3" t="s">
        <v>3</v>
      </c>
      <c r="B3" t="s">
        <v>7</v>
      </c>
      <c r="C3" t="s">
        <v>4</v>
      </c>
      <c r="D3" t="s">
        <v>29</v>
      </c>
      <c r="E3" t="s">
        <v>30</v>
      </c>
      <c r="F3" t="s">
        <v>31</v>
      </c>
      <c r="H3" t="s">
        <v>29</v>
      </c>
      <c r="I3" t="s">
        <v>30</v>
      </c>
      <c r="J3" t="s">
        <v>31</v>
      </c>
      <c r="L3" t="s">
        <v>29</v>
      </c>
      <c r="M3" t="s">
        <v>30</v>
      </c>
      <c r="N3" t="s">
        <v>31</v>
      </c>
    </row>
    <row r="4" spans="1:14" x14ac:dyDescent="0.25">
      <c r="B4" s="5">
        <v>0.5</v>
      </c>
      <c r="C4" s="6">
        <v>3</v>
      </c>
      <c r="D4" s="6">
        <v>10373.6</v>
      </c>
      <c r="E4" s="6">
        <v>10586.7</v>
      </c>
      <c r="F4" s="6">
        <v>12717.8</v>
      </c>
      <c r="G4" s="6"/>
      <c r="H4" s="6">
        <v>10380.5</v>
      </c>
      <c r="I4" s="6">
        <v>10529.9</v>
      </c>
      <c r="J4" s="6">
        <v>12780.4</v>
      </c>
      <c r="K4" s="6"/>
      <c r="L4" s="6">
        <v>9939.89</v>
      </c>
      <c r="M4" s="6">
        <v>10122.4</v>
      </c>
      <c r="N4" s="7">
        <v>13676.4</v>
      </c>
    </row>
    <row r="5" spans="1:14" x14ac:dyDescent="0.25">
      <c r="B5" s="8">
        <v>1</v>
      </c>
      <c r="C5" s="4">
        <v>3</v>
      </c>
      <c r="D5" s="4">
        <v>10738</v>
      </c>
      <c r="E5" s="4">
        <v>11135.3</v>
      </c>
      <c r="F5" s="4">
        <v>12952.5</v>
      </c>
      <c r="G5" s="4"/>
      <c r="H5" s="4">
        <v>10708.9</v>
      </c>
      <c r="I5" s="4">
        <v>11123.7</v>
      </c>
      <c r="J5" s="4">
        <v>12992.6</v>
      </c>
      <c r="K5" s="4"/>
      <c r="L5" s="4">
        <v>10481.5</v>
      </c>
      <c r="M5" s="4">
        <v>10933.6</v>
      </c>
      <c r="N5" s="9">
        <v>13443</v>
      </c>
    </row>
    <row r="6" spans="1:14" x14ac:dyDescent="0.25">
      <c r="B6" s="8">
        <v>1.5</v>
      </c>
      <c r="C6" s="4">
        <v>3</v>
      </c>
      <c r="D6" s="4">
        <v>10302.1</v>
      </c>
      <c r="E6" s="4">
        <v>10347.5</v>
      </c>
      <c r="F6" s="4">
        <v>11523.3</v>
      </c>
      <c r="G6" s="4"/>
      <c r="H6" s="4">
        <v>10272.200000000001</v>
      </c>
      <c r="I6" s="4">
        <v>10330.9</v>
      </c>
      <c r="J6" s="4">
        <v>11568.5</v>
      </c>
      <c r="K6" s="4"/>
      <c r="L6" s="4">
        <v>10213.4</v>
      </c>
      <c r="M6" s="4">
        <v>10249</v>
      </c>
      <c r="N6" s="9">
        <v>11708</v>
      </c>
    </row>
    <row r="7" spans="1:14" ht="17.25" thickBot="1" x14ac:dyDescent="0.3">
      <c r="B7" s="10">
        <v>2</v>
      </c>
      <c r="C7" s="11">
        <v>3</v>
      </c>
      <c r="D7" s="11">
        <v>10199.700000000001</v>
      </c>
      <c r="E7" s="11">
        <v>10203.700000000001</v>
      </c>
      <c r="F7" s="11">
        <v>10952.2</v>
      </c>
      <c r="G7" s="11"/>
      <c r="H7" s="11">
        <v>10151.5</v>
      </c>
      <c r="I7" s="11">
        <v>10200.9</v>
      </c>
      <c r="J7" s="11">
        <v>11004.1</v>
      </c>
      <c r="K7" s="11"/>
      <c r="L7" s="11">
        <v>10129.4</v>
      </c>
      <c r="M7" s="11">
        <v>10167.6</v>
      </c>
      <c r="N7" s="12">
        <v>11060.9</v>
      </c>
    </row>
    <row r="8" spans="1:14" x14ac:dyDescent="0.25">
      <c r="B8" s="5">
        <v>0.5</v>
      </c>
      <c r="C8" s="6">
        <v>4</v>
      </c>
      <c r="D8" s="6">
        <v>11133.5</v>
      </c>
      <c r="E8" s="6">
        <v>10905.1</v>
      </c>
      <c r="F8" s="6">
        <v>12557.9</v>
      </c>
      <c r="G8" s="6"/>
      <c r="H8" s="6">
        <v>11091.1</v>
      </c>
      <c r="I8" s="6">
        <v>10880.9</v>
      </c>
      <c r="J8" s="6">
        <v>12638.7</v>
      </c>
      <c r="K8" s="6"/>
      <c r="L8" s="6">
        <v>10780.4</v>
      </c>
      <c r="M8" s="6">
        <v>10596.1</v>
      </c>
      <c r="N8" s="7">
        <v>13267.8</v>
      </c>
    </row>
    <row r="9" spans="1:14" x14ac:dyDescent="0.25">
      <c r="B9" s="8">
        <v>1</v>
      </c>
      <c r="C9" s="4">
        <v>4</v>
      </c>
      <c r="D9" s="4">
        <v>11657.1</v>
      </c>
      <c r="E9" s="4">
        <v>11923.3</v>
      </c>
      <c r="F9" s="4">
        <v>13772.4</v>
      </c>
      <c r="G9" s="4"/>
      <c r="H9" s="4">
        <v>11600.5</v>
      </c>
      <c r="I9" s="4">
        <v>11914.7</v>
      </c>
      <c r="J9" s="4">
        <v>13850.6</v>
      </c>
      <c r="K9" s="4"/>
      <c r="L9" s="4">
        <v>11373.7</v>
      </c>
      <c r="M9" s="4">
        <v>11621.1</v>
      </c>
      <c r="N9" s="9">
        <v>14409.8</v>
      </c>
    </row>
    <row r="10" spans="1:14" x14ac:dyDescent="0.25">
      <c r="B10" s="8">
        <v>1.5</v>
      </c>
      <c r="C10" s="4">
        <v>4</v>
      </c>
      <c r="D10" s="4">
        <v>11347.8</v>
      </c>
      <c r="E10" s="4">
        <v>11359.9</v>
      </c>
      <c r="F10" s="4">
        <v>13270.9</v>
      </c>
      <c r="G10" s="4"/>
      <c r="H10" s="4">
        <v>11341.8</v>
      </c>
      <c r="I10" s="4">
        <v>11273</v>
      </c>
      <c r="J10" s="4">
        <v>13391</v>
      </c>
      <c r="K10" s="4"/>
      <c r="L10" s="4">
        <v>11169.5</v>
      </c>
      <c r="M10" s="4">
        <v>11143.3</v>
      </c>
      <c r="N10" s="9">
        <v>13735.2</v>
      </c>
    </row>
    <row r="11" spans="1:14" ht="17.25" thickBot="1" x14ac:dyDescent="0.3">
      <c r="B11" s="10">
        <v>2</v>
      </c>
      <c r="C11" s="11">
        <v>4</v>
      </c>
      <c r="D11" s="11">
        <v>11048.6</v>
      </c>
      <c r="E11" s="11">
        <v>11018.8</v>
      </c>
      <c r="F11" s="11">
        <v>12224.9</v>
      </c>
      <c r="G11" s="11"/>
      <c r="H11" s="11">
        <v>11044.9</v>
      </c>
      <c r="I11" s="11">
        <v>11010.9</v>
      </c>
      <c r="J11" s="11">
        <v>12216.4</v>
      </c>
      <c r="K11" s="11"/>
      <c r="L11" s="11">
        <v>10967.8</v>
      </c>
      <c r="M11" s="11">
        <v>10938.2</v>
      </c>
      <c r="N11" s="12">
        <v>12374.1</v>
      </c>
    </row>
    <row r="12" spans="1:14" x14ac:dyDescent="0.25">
      <c r="B12" s="5">
        <v>0.5</v>
      </c>
      <c r="C12" s="6">
        <v>5</v>
      </c>
      <c r="D12" s="6">
        <v>11383.7</v>
      </c>
      <c r="E12" s="6">
        <v>11496.3</v>
      </c>
      <c r="F12" s="6">
        <v>12291.5</v>
      </c>
      <c r="G12" s="6"/>
      <c r="H12" s="6">
        <v>11328.5</v>
      </c>
      <c r="I12" s="6">
        <v>11406</v>
      </c>
      <c r="J12" s="6">
        <v>12453.8</v>
      </c>
      <c r="K12" s="6"/>
      <c r="L12" s="6">
        <v>11222.4</v>
      </c>
      <c r="M12" s="6">
        <v>11276.9</v>
      </c>
      <c r="N12" s="7">
        <v>12709.4</v>
      </c>
    </row>
    <row r="13" spans="1:14" x14ac:dyDescent="0.25">
      <c r="B13" s="8">
        <v>1</v>
      </c>
      <c r="C13" s="4">
        <v>5</v>
      </c>
      <c r="D13" s="4">
        <v>12245</v>
      </c>
      <c r="E13" s="4">
        <v>13070.7</v>
      </c>
      <c r="F13" s="4">
        <v>14527.1</v>
      </c>
      <c r="G13" s="4"/>
      <c r="H13" s="4">
        <v>12160.3</v>
      </c>
      <c r="I13" s="4">
        <v>13012.5</v>
      </c>
      <c r="J13" s="4">
        <v>14685.2</v>
      </c>
      <c r="K13" s="4"/>
      <c r="L13" s="4">
        <v>11837.4</v>
      </c>
      <c r="M13" s="4">
        <v>12812.5</v>
      </c>
      <c r="N13" s="9">
        <v>15251.8</v>
      </c>
    </row>
    <row r="14" spans="1:14" x14ac:dyDescent="0.25">
      <c r="B14" s="8">
        <v>1.5</v>
      </c>
      <c r="C14" s="4">
        <v>5</v>
      </c>
      <c r="D14" s="4">
        <v>12544.4</v>
      </c>
      <c r="E14" s="4">
        <v>12752.1</v>
      </c>
      <c r="F14" s="4">
        <v>14519.9</v>
      </c>
      <c r="G14" s="4"/>
      <c r="H14" s="4">
        <v>12540.1</v>
      </c>
      <c r="I14" s="4">
        <v>12703.6</v>
      </c>
      <c r="J14" s="4">
        <v>14571.9</v>
      </c>
      <c r="K14" s="4"/>
      <c r="L14" s="4">
        <v>12436.6</v>
      </c>
      <c r="M14" s="4">
        <v>12439.6</v>
      </c>
      <c r="N14" s="9">
        <v>14969.9</v>
      </c>
    </row>
    <row r="15" spans="1:14" ht="17.25" thickBot="1" x14ac:dyDescent="0.3">
      <c r="B15" s="10">
        <v>2</v>
      </c>
      <c r="C15" s="11">
        <v>5</v>
      </c>
      <c r="D15" s="11">
        <v>11698.7</v>
      </c>
      <c r="E15" s="11">
        <v>11997.7</v>
      </c>
      <c r="F15" s="11">
        <v>13428.5</v>
      </c>
      <c r="G15" s="11"/>
      <c r="H15" s="11">
        <v>11672.6</v>
      </c>
      <c r="I15" s="11">
        <v>11974.7</v>
      </c>
      <c r="J15" s="11">
        <v>13478.9</v>
      </c>
      <c r="K15" s="11"/>
      <c r="L15" s="11">
        <v>11607.8</v>
      </c>
      <c r="M15" s="11">
        <v>11857</v>
      </c>
      <c r="N15" s="12">
        <v>13692.9</v>
      </c>
    </row>
    <row r="16" spans="1:14" x14ac:dyDescent="0.25">
      <c r="B16" s="5">
        <v>0.5</v>
      </c>
      <c r="C16" s="6">
        <v>6</v>
      </c>
      <c r="D16" s="6">
        <v>11493.2</v>
      </c>
      <c r="E16" s="6">
        <v>11561.1</v>
      </c>
      <c r="F16" s="6">
        <v>12144</v>
      </c>
      <c r="G16" s="6"/>
      <c r="H16" s="6">
        <v>11437.2</v>
      </c>
      <c r="I16" s="6">
        <v>11527.8</v>
      </c>
      <c r="J16" s="6">
        <v>12244.9</v>
      </c>
      <c r="K16" s="6"/>
      <c r="L16" s="6">
        <v>11371.4</v>
      </c>
      <c r="M16" s="6">
        <v>11499.9</v>
      </c>
      <c r="N16" s="7">
        <v>12352</v>
      </c>
    </row>
    <row r="17" spans="1:14" x14ac:dyDescent="0.25">
      <c r="B17" s="8">
        <v>1</v>
      </c>
      <c r="C17" s="4">
        <v>6</v>
      </c>
      <c r="D17" s="4">
        <v>13043.1</v>
      </c>
      <c r="E17" s="4">
        <v>13635.5</v>
      </c>
      <c r="F17" s="4">
        <v>15091.5</v>
      </c>
      <c r="G17" s="4"/>
      <c r="H17" s="4">
        <v>13010.3</v>
      </c>
      <c r="I17" s="4">
        <v>13516.9</v>
      </c>
      <c r="J17" s="4">
        <v>15243.8</v>
      </c>
      <c r="K17" s="4"/>
      <c r="L17" s="4">
        <v>12736.3</v>
      </c>
      <c r="M17" s="4">
        <v>13395</v>
      </c>
      <c r="N17" s="9">
        <v>15690.5</v>
      </c>
    </row>
    <row r="18" spans="1:14" x14ac:dyDescent="0.25">
      <c r="B18" s="8">
        <v>1.5</v>
      </c>
      <c r="C18" s="4">
        <v>6</v>
      </c>
      <c r="D18" s="4">
        <v>13260.2</v>
      </c>
      <c r="E18" s="4">
        <v>13429.8</v>
      </c>
      <c r="F18" s="4">
        <v>14980</v>
      </c>
      <c r="G18" s="4"/>
      <c r="H18" s="4">
        <v>13176.6</v>
      </c>
      <c r="I18" s="4">
        <v>13372</v>
      </c>
      <c r="J18" s="4">
        <v>15166.7</v>
      </c>
      <c r="K18" s="4"/>
      <c r="L18" s="4">
        <v>13052.2</v>
      </c>
      <c r="M18" s="4">
        <v>13213.4</v>
      </c>
      <c r="N18" s="9">
        <v>15482.7</v>
      </c>
    </row>
    <row r="19" spans="1:14" ht="17.25" thickBot="1" x14ac:dyDescent="0.3">
      <c r="B19" s="10">
        <v>2</v>
      </c>
      <c r="C19" s="11">
        <v>6</v>
      </c>
      <c r="D19" s="11">
        <v>12294.3</v>
      </c>
      <c r="E19" s="11">
        <v>12544.3</v>
      </c>
      <c r="F19" s="11">
        <v>14746.5</v>
      </c>
      <c r="G19" s="11"/>
      <c r="H19" s="11">
        <v>12269.8</v>
      </c>
      <c r="I19" s="11">
        <v>12524.8</v>
      </c>
      <c r="J19" s="11">
        <v>14785.5</v>
      </c>
      <c r="K19" s="11"/>
      <c r="L19" s="11">
        <v>12274.6</v>
      </c>
      <c r="M19" s="11">
        <v>12494.2</v>
      </c>
      <c r="N19" s="12">
        <v>14938.9</v>
      </c>
    </row>
    <row r="20" spans="1:14" x14ac:dyDescent="0.25">
      <c r="B20" s="5">
        <v>0.5</v>
      </c>
      <c r="C20" s="6">
        <v>8</v>
      </c>
      <c r="D20" s="6">
        <v>11642.4</v>
      </c>
      <c r="E20" s="6">
        <v>11565.1</v>
      </c>
      <c r="F20" s="6">
        <v>11972.2</v>
      </c>
      <c r="G20" s="6"/>
      <c r="H20" s="6">
        <v>11625.6</v>
      </c>
      <c r="I20" s="6">
        <v>11547.1</v>
      </c>
      <c r="J20" s="6">
        <v>12010</v>
      </c>
      <c r="K20" s="6"/>
      <c r="L20" s="6">
        <v>11599.6</v>
      </c>
      <c r="M20" s="6">
        <v>11525.8</v>
      </c>
      <c r="N20" s="7">
        <v>12060.2</v>
      </c>
    </row>
    <row r="21" spans="1:14" x14ac:dyDescent="0.25">
      <c r="B21" s="8">
        <v>1</v>
      </c>
      <c r="C21" s="4">
        <v>8</v>
      </c>
      <c r="D21" s="4">
        <v>14030.7</v>
      </c>
      <c r="E21" s="4">
        <v>14771.5</v>
      </c>
      <c r="F21" s="4">
        <v>16312.4</v>
      </c>
      <c r="G21" s="4"/>
      <c r="H21" s="4">
        <v>14030.1</v>
      </c>
      <c r="I21" s="4">
        <v>14717.6</v>
      </c>
      <c r="J21" s="4">
        <v>16348.3</v>
      </c>
      <c r="K21" s="4"/>
      <c r="L21" s="4">
        <v>14019.5</v>
      </c>
      <c r="M21" s="4">
        <v>14624.1</v>
      </c>
      <c r="N21" s="9">
        <v>16437.599999999999</v>
      </c>
    </row>
    <row r="22" spans="1:14" x14ac:dyDescent="0.25">
      <c r="B22" s="8">
        <v>1.5</v>
      </c>
      <c r="C22" s="4">
        <v>8</v>
      </c>
      <c r="D22" s="4">
        <v>14358.9</v>
      </c>
      <c r="E22" s="4">
        <v>14335.9</v>
      </c>
      <c r="F22" s="4">
        <v>15640.9</v>
      </c>
      <c r="G22" s="4"/>
      <c r="H22" s="4">
        <v>14334.3</v>
      </c>
      <c r="I22" s="4">
        <v>14279.9</v>
      </c>
      <c r="J22" s="4">
        <v>15736.9</v>
      </c>
      <c r="K22" s="4"/>
      <c r="L22" s="4">
        <v>14255.5</v>
      </c>
      <c r="M22" s="4">
        <v>14263.5</v>
      </c>
      <c r="N22" s="9">
        <v>15805.8</v>
      </c>
    </row>
    <row r="23" spans="1:14" ht="17.25" thickBot="1" x14ac:dyDescent="0.3">
      <c r="B23" s="10">
        <v>2</v>
      </c>
      <c r="C23" s="11">
        <v>8</v>
      </c>
      <c r="D23" s="11">
        <v>13424.7</v>
      </c>
      <c r="E23" s="11">
        <v>13392.6</v>
      </c>
      <c r="F23" s="11">
        <v>15278.9</v>
      </c>
      <c r="G23" s="11"/>
      <c r="H23" s="11">
        <v>13423.9</v>
      </c>
      <c r="I23" s="11">
        <v>13382.2</v>
      </c>
      <c r="J23" s="11">
        <v>15312</v>
      </c>
      <c r="K23" s="11"/>
      <c r="L23" s="11">
        <v>13396.3</v>
      </c>
      <c r="M23" s="11">
        <v>13343</v>
      </c>
      <c r="N23" s="12">
        <v>15471.8</v>
      </c>
    </row>
    <row r="24" spans="1:14" x14ac:dyDescent="0.25">
      <c r="B24" s="5">
        <v>0.5</v>
      </c>
      <c r="C24" s="6">
        <v>10</v>
      </c>
      <c r="D24" s="6">
        <v>11540.5</v>
      </c>
      <c r="E24" s="6">
        <v>11627.5</v>
      </c>
      <c r="F24" s="6">
        <v>12120.6</v>
      </c>
      <c r="G24" s="6"/>
      <c r="H24" s="6">
        <v>11519.1</v>
      </c>
      <c r="I24" s="6">
        <v>11611.2</v>
      </c>
      <c r="J24" s="6">
        <v>12163.2</v>
      </c>
      <c r="K24" s="6"/>
      <c r="L24" s="6">
        <v>11486</v>
      </c>
      <c r="M24" s="6">
        <v>11572.7</v>
      </c>
      <c r="N24" s="7">
        <v>12240</v>
      </c>
    </row>
    <row r="25" spans="1:14" x14ac:dyDescent="0.25">
      <c r="B25" s="8">
        <v>1</v>
      </c>
      <c r="C25" s="4">
        <v>10</v>
      </c>
      <c r="D25" s="4">
        <v>14995.8</v>
      </c>
      <c r="E25" s="4">
        <v>14918.1</v>
      </c>
      <c r="F25" s="4">
        <v>15984</v>
      </c>
      <c r="G25" s="4"/>
      <c r="H25" s="4">
        <v>15003.2</v>
      </c>
      <c r="I25" s="4">
        <v>14907.7</v>
      </c>
      <c r="J25" s="4">
        <v>15977.5</v>
      </c>
      <c r="K25" s="4"/>
      <c r="L25" s="4">
        <v>15025.2</v>
      </c>
      <c r="M25" s="4">
        <v>14879.5</v>
      </c>
      <c r="N25" s="9">
        <v>15929.1</v>
      </c>
    </row>
    <row r="26" spans="1:14" x14ac:dyDescent="0.25">
      <c r="B26" s="8">
        <v>1.5</v>
      </c>
      <c r="C26" s="4">
        <v>10</v>
      </c>
      <c r="D26" s="4">
        <v>15502.3</v>
      </c>
      <c r="E26" s="4">
        <v>15694.7</v>
      </c>
      <c r="F26" s="4">
        <v>15316</v>
      </c>
      <c r="G26" s="4"/>
      <c r="H26" s="4">
        <v>15499.7</v>
      </c>
      <c r="I26" s="4">
        <v>15684.5</v>
      </c>
      <c r="J26" s="4">
        <v>15335</v>
      </c>
      <c r="K26" s="4"/>
      <c r="L26" s="4">
        <v>15510.6</v>
      </c>
      <c r="M26" s="4">
        <v>15660.8</v>
      </c>
      <c r="N26" s="9">
        <v>15304.4</v>
      </c>
    </row>
    <row r="27" spans="1:14" ht="17.25" thickBot="1" x14ac:dyDescent="0.3">
      <c r="B27" s="10">
        <v>2</v>
      </c>
      <c r="C27" s="11">
        <v>10</v>
      </c>
      <c r="D27" s="11">
        <v>14283.5</v>
      </c>
      <c r="E27" s="11">
        <v>14308.8</v>
      </c>
      <c r="F27" s="11">
        <v>15371.7</v>
      </c>
      <c r="G27" s="11"/>
      <c r="H27" s="11">
        <v>14280.4</v>
      </c>
      <c r="I27" s="11">
        <v>14310.9</v>
      </c>
      <c r="J27" s="11">
        <v>15371.3</v>
      </c>
      <c r="K27" s="11"/>
      <c r="L27" s="11">
        <v>14262.9</v>
      </c>
      <c r="M27" s="11">
        <v>14329.4</v>
      </c>
      <c r="N27" s="12">
        <v>15393.7</v>
      </c>
    </row>
    <row r="29" spans="1:14" x14ac:dyDescent="0.25">
      <c r="A29" t="s">
        <v>32</v>
      </c>
      <c r="G29" t="s">
        <v>28</v>
      </c>
      <c r="K29" t="s">
        <v>33</v>
      </c>
    </row>
    <row r="30" spans="1:14" ht="17.25" thickBot="1" x14ac:dyDescent="0.3">
      <c r="A30" t="s">
        <v>36</v>
      </c>
      <c r="B30" t="s">
        <v>7</v>
      </c>
      <c r="C30" t="s">
        <v>4</v>
      </c>
      <c r="D30" t="s">
        <v>29</v>
      </c>
      <c r="E30" t="s">
        <v>30</v>
      </c>
      <c r="F30" t="s">
        <v>31</v>
      </c>
      <c r="H30" t="s">
        <v>29</v>
      </c>
      <c r="I30" t="s">
        <v>30</v>
      </c>
      <c r="J30" t="s">
        <v>31</v>
      </c>
      <c r="L30" t="s">
        <v>29</v>
      </c>
      <c r="M30" t="s">
        <v>30</v>
      </c>
      <c r="N30" t="s">
        <v>31</v>
      </c>
    </row>
    <row r="31" spans="1:14" x14ac:dyDescent="0.25">
      <c r="B31" s="5">
        <v>0.5</v>
      </c>
      <c r="C31" s="6">
        <v>3</v>
      </c>
      <c r="D31" s="13">
        <f>D4-H4</f>
        <v>-6.8999999999996362</v>
      </c>
      <c r="E31" s="13">
        <f t="shared" ref="E31:F31" si="0">E4-I4</f>
        <v>56.800000000001091</v>
      </c>
      <c r="F31" s="13">
        <f t="shared" si="0"/>
        <v>-62.600000000000364</v>
      </c>
      <c r="G31" s="13"/>
      <c r="H31" s="13">
        <f>H4-H4</f>
        <v>0</v>
      </c>
      <c r="I31" s="13">
        <f t="shared" ref="I31:J31" si="1">I4-I4</f>
        <v>0</v>
      </c>
      <c r="J31" s="13">
        <f t="shared" si="1"/>
        <v>0</v>
      </c>
      <c r="K31" s="13"/>
      <c r="L31" s="13">
        <f>L4-H4</f>
        <v>-440.61000000000058</v>
      </c>
      <c r="M31" s="13">
        <f t="shared" ref="M31:N31" si="2">M4-I4</f>
        <v>-407.5</v>
      </c>
      <c r="N31" s="13">
        <f t="shared" si="2"/>
        <v>896</v>
      </c>
    </row>
    <row r="32" spans="1:14" x14ac:dyDescent="0.25">
      <c r="B32" s="8">
        <v>1</v>
      </c>
      <c r="C32" s="4">
        <v>3</v>
      </c>
      <c r="D32" s="13">
        <f t="shared" ref="D32:D54" si="3">D5-H5</f>
        <v>29.100000000000364</v>
      </c>
      <c r="E32" s="13">
        <f t="shared" ref="E32:E54" si="4">E5-I5</f>
        <v>11.599999999998545</v>
      </c>
      <c r="F32" s="13">
        <f t="shared" ref="F32:F54" si="5">F5-J5</f>
        <v>-40.100000000000364</v>
      </c>
      <c r="G32" s="13"/>
      <c r="H32" s="13">
        <f t="shared" ref="H32:J32" si="6">H5-H5</f>
        <v>0</v>
      </c>
      <c r="I32" s="13">
        <f t="shared" si="6"/>
        <v>0</v>
      </c>
      <c r="J32" s="13">
        <f t="shared" si="6"/>
        <v>0</v>
      </c>
      <c r="K32" s="13"/>
      <c r="L32" s="13">
        <f t="shared" ref="L32:L54" si="7">L5-H5</f>
        <v>-227.39999999999964</v>
      </c>
      <c r="M32" s="13">
        <f t="shared" ref="M32:M54" si="8">M5-I5</f>
        <v>-190.10000000000036</v>
      </c>
      <c r="N32" s="13">
        <f t="shared" ref="N32:N54" si="9">N5-J5</f>
        <v>450.39999999999964</v>
      </c>
    </row>
    <row r="33" spans="2:14" x14ac:dyDescent="0.25">
      <c r="B33" s="8">
        <v>1.5</v>
      </c>
      <c r="C33" s="4">
        <v>3</v>
      </c>
      <c r="D33" s="13">
        <f t="shared" si="3"/>
        <v>29.899999999999636</v>
      </c>
      <c r="E33" s="13">
        <f t="shared" si="4"/>
        <v>16.600000000000364</v>
      </c>
      <c r="F33" s="13">
        <f t="shared" si="5"/>
        <v>-45.200000000000728</v>
      </c>
      <c r="G33" s="13"/>
      <c r="H33" s="13">
        <f t="shared" ref="H33:J33" si="10">H6-H6</f>
        <v>0</v>
      </c>
      <c r="I33" s="13">
        <f t="shared" si="10"/>
        <v>0</v>
      </c>
      <c r="J33" s="13">
        <f t="shared" si="10"/>
        <v>0</v>
      </c>
      <c r="K33" s="13"/>
      <c r="L33" s="13">
        <f t="shared" si="7"/>
        <v>-58.800000000001091</v>
      </c>
      <c r="M33" s="13">
        <f t="shared" si="8"/>
        <v>-81.899999999999636</v>
      </c>
      <c r="N33" s="13">
        <f t="shared" si="9"/>
        <v>139.5</v>
      </c>
    </row>
    <row r="34" spans="2:14" ht="17.25" thickBot="1" x14ac:dyDescent="0.3">
      <c r="B34" s="10">
        <v>2</v>
      </c>
      <c r="C34" s="11">
        <v>3</v>
      </c>
      <c r="D34" s="13">
        <f t="shared" si="3"/>
        <v>48.200000000000728</v>
      </c>
      <c r="E34" s="13">
        <f t="shared" si="4"/>
        <v>2.8000000000010914</v>
      </c>
      <c r="F34" s="13">
        <f t="shared" si="5"/>
        <v>-51.899999999999636</v>
      </c>
      <c r="G34" s="15"/>
      <c r="H34" s="13">
        <f t="shared" ref="H34:J34" si="11">H7-H7</f>
        <v>0</v>
      </c>
      <c r="I34" s="13">
        <f t="shared" si="11"/>
        <v>0</v>
      </c>
      <c r="J34" s="13">
        <f t="shared" si="11"/>
        <v>0</v>
      </c>
      <c r="K34" s="15"/>
      <c r="L34" s="13">
        <f t="shared" si="7"/>
        <v>-22.100000000000364</v>
      </c>
      <c r="M34" s="13">
        <f t="shared" si="8"/>
        <v>-33.299999999999272</v>
      </c>
      <c r="N34" s="13">
        <f t="shared" si="9"/>
        <v>56.799999999999272</v>
      </c>
    </row>
    <row r="35" spans="2:14" x14ac:dyDescent="0.25">
      <c r="B35" s="5">
        <v>0.5</v>
      </c>
      <c r="C35" s="6">
        <v>4</v>
      </c>
      <c r="D35" s="13">
        <f t="shared" si="3"/>
        <v>42.399999999999636</v>
      </c>
      <c r="E35" s="13">
        <f t="shared" si="4"/>
        <v>24.200000000000728</v>
      </c>
      <c r="F35" s="13">
        <f t="shared" si="5"/>
        <v>-80.800000000001091</v>
      </c>
      <c r="G35" s="14"/>
      <c r="H35" s="13">
        <f t="shared" ref="H35:J35" si="12">H8-H8</f>
        <v>0</v>
      </c>
      <c r="I35" s="13">
        <f t="shared" si="12"/>
        <v>0</v>
      </c>
      <c r="J35" s="13">
        <f t="shared" si="12"/>
        <v>0</v>
      </c>
      <c r="K35" s="14"/>
      <c r="L35" s="13">
        <f t="shared" si="7"/>
        <v>-310.70000000000073</v>
      </c>
      <c r="M35" s="13">
        <f t="shared" si="8"/>
        <v>-284.79999999999927</v>
      </c>
      <c r="N35" s="13">
        <f t="shared" si="9"/>
        <v>629.09999999999854</v>
      </c>
    </row>
    <row r="36" spans="2:14" x14ac:dyDescent="0.25">
      <c r="B36" s="8">
        <v>1</v>
      </c>
      <c r="C36" s="4">
        <v>4</v>
      </c>
      <c r="D36" s="13">
        <f t="shared" si="3"/>
        <v>56.600000000000364</v>
      </c>
      <c r="E36" s="13">
        <f t="shared" si="4"/>
        <v>8.5999999999985448</v>
      </c>
      <c r="F36" s="13">
        <f t="shared" si="5"/>
        <v>-78.200000000000728</v>
      </c>
      <c r="G36" s="13"/>
      <c r="H36" s="13">
        <f t="shared" ref="H36:J36" si="13">H9-H9</f>
        <v>0</v>
      </c>
      <c r="I36" s="13">
        <f t="shared" si="13"/>
        <v>0</v>
      </c>
      <c r="J36" s="13">
        <f t="shared" si="13"/>
        <v>0</v>
      </c>
      <c r="K36" s="13"/>
      <c r="L36" s="13">
        <f t="shared" si="7"/>
        <v>-226.79999999999927</v>
      </c>
      <c r="M36" s="13">
        <f t="shared" si="8"/>
        <v>-293.60000000000036</v>
      </c>
      <c r="N36" s="13">
        <f t="shared" si="9"/>
        <v>559.19999999999891</v>
      </c>
    </row>
    <row r="37" spans="2:14" x14ac:dyDescent="0.25">
      <c r="B37" s="8">
        <v>1.5</v>
      </c>
      <c r="C37" s="4">
        <v>4</v>
      </c>
      <c r="D37" s="13">
        <f t="shared" si="3"/>
        <v>6</v>
      </c>
      <c r="E37" s="13">
        <f t="shared" si="4"/>
        <v>86.899999999999636</v>
      </c>
      <c r="F37" s="13">
        <f t="shared" si="5"/>
        <v>-120.10000000000036</v>
      </c>
      <c r="G37" s="13"/>
      <c r="H37" s="13">
        <f t="shared" ref="H37:J37" si="14">H10-H10</f>
        <v>0</v>
      </c>
      <c r="I37" s="13">
        <f t="shared" si="14"/>
        <v>0</v>
      </c>
      <c r="J37" s="13">
        <f t="shared" si="14"/>
        <v>0</v>
      </c>
      <c r="K37" s="13"/>
      <c r="L37" s="13">
        <f t="shared" si="7"/>
        <v>-172.29999999999927</v>
      </c>
      <c r="M37" s="13">
        <f t="shared" si="8"/>
        <v>-129.70000000000073</v>
      </c>
      <c r="N37" s="13">
        <f t="shared" si="9"/>
        <v>344.20000000000073</v>
      </c>
    </row>
    <row r="38" spans="2:14" ht="17.25" thickBot="1" x14ac:dyDescent="0.3">
      <c r="B38" s="10">
        <v>2</v>
      </c>
      <c r="C38" s="11">
        <v>4</v>
      </c>
      <c r="D38" s="13">
        <f t="shared" si="3"/>
        <v>3.7000000000007276</v>
      </c>
      <c r="E38" s="13">
        <f t="shared" si="4"/>
        <v>7.8999999999996362</v>
      </c>
      <c r="F38" s="13">
        <f t="shared" si="5"/>
        <v>8.5</v>
      </c>
      <c r="G38" s="15"/>
      <c r="H38" s="13">
        <f t="shared" ref="H38:J38" si="15">H11-H11</f>
        <v>0</v>
      </c>
      <c r="I38" s="13">
        <f t="shared" si="15"/>
        <v>0</v>
      </c>
      <c r="J38" s="13">
        <f t="shared" si="15"/>
        <v>0</v>
      </c>
      <c r="K38" s="15"/>
      <c r="L38" s="13">
        <f t="shared" si="7"/>
        <v>-77.100000000000364</v>
      </c>
      <c r="M38" s="13">
        <f t="shared" si="8"/>
        <v>-72.699999999998909</v>
      </c>
      <c r="N38" s="13">
        <f t="shared" si="9"/>
        <v>157.70000000000073</v>
      </c>
    </row>
    <row r="39" spans="2:14" x14ac:dyDescent="0.25">
      <c r="B39" s="5">
        <v>0.5</v>
      </c>
      <c r="C39" s="6">
        <v>5</v>
      </c>
      <c r="D39" s="13">
        <f t="shared" si="3"/>
        <v>55.200000000000728</v>
      </c>
      <c r="E39" s="13">
        <f t="shared" si="4"/>
        <v>90.299999999999272</v>
      </c>
      <c r="F39" s="13">
        <f t="shared" si="5"/>
        <v>-162.29999999999927</v>
      </c>
      <c r="G39" s="14"/>
      <c r="H39" s="13">
        <f t="shared" ref="H39:J39" si="16">H12-H12</f>
        <v>0</v>
      </c>
      <c r="I39" s="13">
        <f t="shared" si="16"/>
        <v>0</v>
      </c>
      <c r="J39" s="13">
        <f t="shared" si="16"/>
        <v>0</v>
      </c>
      <c r="K39" s="14"/>
      <c r="L39" s="13">
        <f t="shared" si="7"/>
        <v>-106.10000000000036</v>
      </c>
      <c r="M39" s="13">
        <f t="shared" si="8"/>
        <v>-129.10000000000036</v>
      </c>
      <c r="N39" s="13">
        <f t="shared" si="9"/>
        <v>255.60000000000036</v>
      </c>
    </row>
    <row r="40" spans="2:14" x14ac:dyDescent="0.25">
      <c r="B40" s="8">
        <v>1</v>
      </c>
      <c r="C40" s="4">
        <v>5</v>
      </c>
      <c r="D40" s="13">
        <f t="shared" si="3"/>
        <v>84.700000000000728</v>
      </c>
      <c r="E40" s="13">
        <f t="shared" si="4"/>
        <v>58.200000000000728</v>
      </c>
      <c r="F40" s="13">
        <f t="shared" si="5"/>
        <v>-158.10000000000036</v>
      </c>
      <c r="G40" s="13"/>
      <c r="H40" s="13">
        <f>H13-H13</f>
        <v>0</v>
      </c>
      <c r="I40" s="13">
        <f t="shared" ref="I40:J40" si="17">I13-I13</f>
        <v>0</v>
      </c>
      <c r="J40" s="13">
        <f t="shared" si="17"/>
        <v>0</v>
      </c>
      <c r="K40" s="13"/>
      <c r="L40" s="13">
        <f t="shared" si="7"/>
        <v>-322.89999999999964</v>
      </c>
      <c r="M40" s="13">
        <f t="shared" si="8"/>
        <v>-200</v>
      </c>
      <c r="N40" s="13">
        <f t="shared" si="9"/>
        <v>566.59999999999854</v>
      </c>
    </row>
    <row r="41" spans="2:14" x14ac:dyDescent="0.25">
      <c r="B41" s="8">
        <v>1.5</v>
      </c>
      <c r="C41" s="4">
        <v>5</v>
      </c>
      <c r="D41" s="13">
        <f t="shared" si="3"/>
        <v>4.2999999999992724</v>
      </c>
      <c r="E41" s="13">
        <f t="shared" si="4"/>
        <v>48.5</v>
      </c>
      <c r="F41" s="13">
        <f t="shared" si="5"/>
        <v>-52</v>
      </c>
      <c r="G41" s="13"/>
      <c r="H41" s="13">
        <f t="shared" ref="H41:J41" si="18">H14-H14</f>
        <v>0</v>
      </c>
      <c r="I41" s="13">
        <f t="shared" si="18"/>
        <v>0</v>
      </c>
      <c r="J41" s="13">
        <f t="shared" si="18"/>
        <v>0</v>
      </c>
      <c r="K41" s="13"/>
      <c r="L41" s="13">
        <f t="shared" si="7"/>
        <v>-103.5</v>
      </c>
      <c r="M41" s="13">
        <f t="shared" si="8"/>
        <v>-264</v>
      </c>
      <c r="N41" s="13">
        <f t="shared" si="9"/>
        <v>398</v>
      </c>
    </row>
    <row r="42" spans="2:14" ht="17.25" thickBot="1" x14ac:dyDescent="0.3">
      <c r="B42" s="10">
        <v>2</v>
      </c>
      <c r="C42" s="11">
        <v>5</v>
      </c>
      <c r="D42" s="13">
        <f t="shared" si="3"/>
        <v>26.100000000000364</v>
      </c>
      <c r="E42" s="13">
        <f t="shared" si="4"/>
        <v>23</v>
      </c>
      <c r="F42" s="13">
        <f t="shared" si="5"/>
        <v>-50.399999999999636</v>
      </c>
      <c r="G42" s="15"/>
      <c r="H42" s="13">
        <f t="shared" ref="H42:J42" si="19">H15-H15</f>
        <v>0</v>
      </c>
      <c r="I42" s="13">
        <f t="shared" si="19"/>
        <v>0</v>
      </c>
      <c r="J42" s="13">
        <f t="shared" si="19"/>
        <v>0</v>
      </c>
      <c r="K42" s="15"/>
      <c r="L42" s="13">
        <f t="shared" si="7"/>
        <v>-64.800000000001091</v>
      </c>
      <c r="M42" s="13">
        <f t="shared" si="8"/>
        <v>-117.70000000000073</v>
      </c>
      <c r="N42" s="13">
        <f t="shared" si="9"/>
        <v>214</v>
      </c>
    </row>
    <row r="43" spans="2:14" x14ac:dyDescent="0.25">
      <c r="B43" s="5">
        <v>0.5</v>
      </c>
      <c r="C43" s="6">
        <v>6</v>
      </c>
      <c r="D43" s="13">
        <f t="shared" si="3"/>
        <v>56</v>
      </c>
      <c r="E43" s="13">
        <f t="shared" si="4"/>
        <v>33.300000000001091</v>
      </c>
      <c r="F43" s="13">
        <f t="shared" si="5"/>
        <v>-100.89999999999964</v>
      </c>
      <c r="G43" s="14"/>
      <c r="H43" s="13">
        <f t="shared" ref="H43:J43" si="20">H16-H16</f>
        <v>0</v>
      </c>
      <c r="I43" s="13">
        <f t="shared" si="20"/>
        <v>0</v>
      </c>
      <c r="J43" s="13">
        <f t="shared" si="20"/>
        <v>0</v>
      </c>
      <c r="K43" s="14"/>
      <c r="L43" s="13">
        <f t="shared" si="7"/>
        <v>-65.800000000001091</v>
      </c>
      <c r="M43" s="13">
        <f t="shared" si="8"/>
        <v>-27.899999999999636</v>
      </c>
      <c r="N43" s="13">
        <f t="shared" si="9"/>
        <v>107.10000000000036</v>
      </c>
    </row>
    <row r="44" spans="2:14" x14ac:dyDescent="0.25">
      <c r="B44" s="8">
        <v>1</v>
      </c>
      <c r="C44" s="4">
        <v>6</v>
      </c>
      <c r="D44" s="13">
        <f t="shared" si="3"/>
        <v>32.800000000001091</v>
      </c>
      <c r="E44" s="13">
        <f t="shared" si="4"/>
        <v>118.60000000000036</v>
      </c>
      <c r="F44" s="13">
        <f t="shared" si="5"/>
        <v>-152.29999999999927</v>
      </c>
      <c r="G44" s="13"/>
      <c r="H44" s="13">
        <f t="shared" ref="H44:J44" si="21">H17-H17</f>
        <v>0</v>
      </c>
      <c r="I44" s="13">
        <f t="shared" si="21"/>
        <v>0</v>
      </c>
      <c r="J44" s="13">
        <f t="shared" si="21"/>
        <v>0</v>
      </c>
      <c r="K44" s="13"/>
      <c r="L44" s="13">
        <f t="shared" si="7"/>
        <v>-274</v>
      </c>
      <c r="M44" s="13">
        <f t="shared" si="8"/>
        <v>-121.89999999999964</v>
      </c>
      <c r="N44" s="13">
        <f t="shared" si="9"/>
        <v>446.70000000000073</v>
      </c>
    </row>
    <row r="45" spans="2:14" x14ac:dyDescent="0.25">
      <c r="B45" s="8">
        <v>1.5</v>
      </c>
      <c r="C45" s="4">
        <v>6</v>
      </c>
      <c r="D45" s="13">
        <f t="shared" si="3"/>
        <v>83.600000000000364</v>
      </c>
      <c r="E45" s="13">
        <f t="shared" si="4"/>
        <v>57.799999999999272</v>
      </c>
      <c r="F45" s="13">
        <f t="shared" si="5"/>
        <v>-186.70000000000073</v>
      </c>
      <c r="G45" s="13"/>
      <c r="H45" s="13">
        <f t="shared" ref="H45:J45" si="22">H18-H18</f>
        <v>0</v>
      </c>
      <c r="I45" s="13">
        <f t="shared" si="22"/>
        <v>0</v>
      </c>
      <c r="J45" s="13">
        <f t="shared" si="22"/>
        <v>0</v>
      </c>
      <c r="K45" s="13"/>
      <c r="L45" s="13">
        <f t="shared" si="7"/>
        <v>-124.39999999999964</v>
      </c>
      <c r="M45" s="13">
        <f t="shared" si="8"/>
        <v>-158.60000000000036</v>
      </c>
      <c r="N45" s="13">
        <f t="shared" si="9"/>
        <v>316</v>
      </c>
    </row>
    <row r="46" spans="2:14" ht="17.25" thickBot="1" x14ac:dyDescent="0.3">
      <c r="B46" s="10">
        <v>2</v>
      </c>
      <c r="C46" s="11">
        <v>6</v>
      </c>
      <c r="D46" s="13">
        <f t="shared" si="3"/>
        <v>24.5</v>
      </c>
      <c r="E46" s="13">
        <f t="shared" si="4"/>
        <v>19.5</v>
      </c>
      <c r="F46" s="13">
        <f t="shared" si="5"/>
        <v>-39</v>
      </c>
      <c r="G46" s="15"/>
      <c r="H46" s="13">
        <f t="shared" ref="H46:J46" si="23">H19-H19</f>
        <v>0</v>
      </c>
      <c r="I46" s="13">
        <f t="shared" si="23"/>
        <v>0</v>
      </c>
      <c r="J46" s="13">
        <f t="shared" si="23"/>
        <v>0</v>
      </c>
      <c r="K46" s="15"/>
      <c r="L46" s="13">
        <f t="shared" si="7"/>
        <v>4.8000000000010914</v>
      </c>
      <c r="M46" s="13">
        <f t="shared" si="8"/>
        <v>-30.599999999998545</v>
      </c>
      <c r="N46" s="13">
        <f t="shared" si="9"/>
        <v>153.39999999999964</v>
      </c>
    </row>
    <row r="47" spans="2:14" x14ac:dyDescent="0.25">
      <c r="B47" s="5">
        <v>0.5</v>
      </c>
      <c r="C47" s="6">
        <v>8</v>
      </c>
      <c r="D47" s="13">
        <f t="shared" si="3"/>
        <v>16.799999999999272</v>
      </c>
      <c r="E47" s="13">
        <f t="shared" si="4"/>
        <v>18</v>
      </c>
      <c r="F47" s="13">
        <f t="shared" si="5"/>
        <v>-37.799999999999272</v>
      </c>
      <c r="G47" s="14"/>
      <c r="H47" s="13">
        <f t="shared" ref="H47:J47" si="24">H20-H20</f>
        <v>0</v>
      </c>
      <c r="I47" s="13">
        <f t="shared" si="24"/>
        <v>0</v>
      </c>
      <c r="J47" s="13">
        <f t="shared" si="24"/>
        <v>0</v>
      </c>
      <c r="K47" s="14"/>
      <c r="L47" s="13">
        <f t="shared" si="7"/>
        <v>-26</v>
      </c>
      <c r="M47" s="13">
        <f t="shared" si="8"/>
        <v>-21.300000000001091</v>
      </c>
      <c r="N47" s="13">
        <f t="shared" si="9"/>
        <v>50.200000000000728</v>
      </c>
    </row>
    <row r="48" spans="2:14" x14ac:dyDescent="0.25">
      <c r="B48" s="8">
        <v>1</v>
      </c>
      <c r="C48" s="4">
        <v>8</v>
      </c>
      <c r="D48" s="13">
        <f t="shared" si="3"/>
        <v>0.6000000000003638</v>
      </c>
      <c r="E48" s="13">
        <f t="shared" si="4"/>
        <v>53.899999999999636</v>
      </c>
      <c r="F48" s="13">
        <f t="shared" si="5"/>
        <v>-35.899999999999636</v>
      </c>
      <c r="G48" s="13"/>
      <c r="H48" s="13">
        <f t="shared" ref="H48:J48" si="25">H21-H21</f>
        <v>0</v>
      </c>
      <c r="I48" s="13">
        <f t="shared" si="25"/>
        <v>0</v>
      </c>
      <c r="J48" s="13">
        <f t="shared" si="25"/>
        <v>0</v>
      </c>
      <c r="K48" s="13"/>
      <c r="L48" s="13">
        <f t="shared" si="7"/>
        <v>-10.600000000000364</v>
      </c>
      <c r="M48" s="13">
        <f t="shared" si="8"/>
        <v>-93.5</v>
      </c>
      <c r="N48" s="13">
        <f t="shared" si="9"/>
        <v>89.299999999999272</v>
      </c>
    </row>
    <row r="49" spans="2:14" x14ac:dyDescent="0.25">
      <c r="B49" s="8">
        <v>1.5</v>
      </c>
      <c r="C49" s="4">
        <v>8</v>
      </c>
      <c r="D49" s="13">
        <f t="shared" si="3"/>
        <v>24.600000000000364</v>
      </c>
      <c r="E49" s="13">
        <f t="shared" si="4"/>
        <v>56</v>
      </c>
      <c r="F49" s="13">
        <f t="shared" si="5"/>
        <v>-96</v>
      </c>
      <c r="G49" s="13"/>
      <c r="H49" s="13">
        <f t="shared" ref="H49:J49" si="26">H22-H22</f>
        <v>0</v>
      </c>
      <c r="I49" s="13">
        <f t="shared" si="26"/>
        <v>0</v>
      </c>
      <c r="J49" s="13">
        <f t="shared" si="26"/>
        <v>0</v>
      </c>
      <c r="K49" s="13"/>
      <c r="L49" s="13">
        <f t="shared" si="7"/>
        <v>-78.799999999999272</v>
      </c>
      <c r="M49" s="13">
        <f t="shared" si="8"/>
        <v>-16.399999999999636</v>
      </c>
      <c r="N49" s="13">
        <f t="shared" si="9"/>
        <v>68.899999999999636</v>
      </c>
    </row>
    <row r="50" spans="2:14" ht="17.25" thickBot="1" x14ac:dyDescent="0.3">
      <c r="B50" s="10">
        <v>2</v>
      </c>
      <c r="C50" s="11">
        <v>8</v>
      </c>
      <c r="D50" s="13">
        <f t="shared" si="3"/>
        <v>0.80000000000109139</v>
      </c>
      <c r="E50" s="13">
        <f t="shared" si="4"/>
        <v>10.399999999999636</v>
      </c>
      <c r="F50" s="13">
        <f t="shared" si="5"/>
        <v>-33.100000000000364</v>
      </c>
      <c r="G50" s="15"/>
      <c r="H50" s="13">
        <f t="shared" ref="H50:J50" si="27">H23-H23</f>
        <v>0</v>
      </c>
      <c r="I50" s="13">
        <f t="shared" si="27"/>
        <v>0</v>
      </c>
      <c r="J50" s="13">
        <f t="shared" si="27"/>
        <v>0</v>
      </c>
      <c r="K50" s="15"/>
      <c r="L50" s="13">
        <f t="shared" si="7"/>
        <v>-27.600000000000364</v>
      </c>
      <c r="M50" s="13">
        <f t="shared" si="8"/>
        <v>-39.200000000000728</v>
      </c>
      <c r="N50" s="13">
        <f t="shared" si="9"/>
        <v>159.79999999999927</v>
      </c>
    </row>
    <row r="51" spans="2:14" x14ac:dyDescent="0.25">
      <c r="B51" s="5">
        <v>0.5</v>
      </c>
      <c r="C51" s="6">
        <v>10</v>
      </c>
      <c r="D51" s="13">
        <f t="shared" si="3"/>
        <v>21.399999999999636</v>
      </c>
      <c r="E51" s="13">
        <f t="shared" si="4"/>
        <v>16.299999999999272</v>
      </c>
      <c r="F51" s="13">
        <f t="shared" si="5"/>
        <v>-42.600000000000364</v>
      </c>
      <c r="G51" s="14"/>
      <c r="H51" s="13">
        <f t="shared" ref="H51:J51" si="28">H24-H24</f>
        <v>0</v>
      </c>
      <c r="I51" s="13">
        <f t="shared" si="28"/>
        <v>0</v>
      </c>
      <c r="J51" s="13">
        <f t="shared" si="28"/>
        <v>0</v>
      </c>
      <c r="K51" s="14"/>
      <c r="L51" s="13">
        <f t="shared" si="7"/>
        <v>-33.100000000000364</v>
      </c>
      <c r="M51" s="13">
        <f t="shared" si="8"/>
        <v>-38.5</v>
      </c>
      <c r="N51" s="13">
        <f t="shared" si="9"/>
        <v>76.799999999999272</v>
      </c>
    </row>
    <row r="52" spans="2:14" x14ac:dyDescent="0.25">
      <c r="B52" s="8">
        <v>1</v>
      </c>
      <c r="C52" s="4">
        <v>10</v>
      </c>
      <c r="D52" s="13">
        <f t="shared" si="3"/>
        <v>-7.4000000000014552</v>
      </c>
      <c r="E52" s="13">
        <f t="shared" si="4"/>
        <v>10.399999999999636</v>
      </c>
      <c r="F52" s="13">
        <f t="shared" si="5"/>
        <v>6.5</v>
      </c>
      <c r="G52" s="13"/>
      <c r="H52" s="13">
        <f t="shared" ref="H52:J52" si="29">H25-H25</f>
        <v>0</v>
      </c>
      <c r="I52" s="13">
        <f t="shared" si="29"/>
        <v>0</v>
      </c>
      <c r="J52" s="13">
        <f t="shared" si="29"/>
        <v>0</v>
      </c>
      <c r="K52" s="13"/>
      <c r="L52" s="13">
        <f t="shared" si="7"/>
        <v>22</v>
      </c>
      <c r="M52" s="13">
        <f t="shared" si="8"/>
        <v>-28.200000000000728</v>
      </c>
      <c r="N52" s="13">
        <f t="shared" si="9"/>
        <v>-48.399999999999636</v>
      </c>
    </row>
    <row r="53" spans="2:14" x14ac:dyDescent="0.25">
      <c r="B53" s="8">
        <v>1.5</v>
      </c>
      <c r="C53" s="4">
        <v>10</v>
      </c>
      <c r="D53" s="13">
        <f t="shared" si="3"/>
        <v>2.5999999999985448</v>
      </c>
      <c r="E53" s="13">
        <f t="shared" si="4"/>
        <v>10.200000000000728</v>
      </c>
      <c r="F53" s="13">
        <f t="shared" si="5"/>
        <v>-19</v>
      </c>
      <c r="G53" s="13"/>
      <c r="H53" s="13">
        <f t="shared" ref="H53:J53" si="30">H26-H26</f>
        <v>0</v>
      </c>
      <c r="I53" s="13">
        <f t="shared" si="30"/>
        <v>0</v>
      </c>
      <c r="J53" s="13">
        <f t="shared" si="30"/>
        <v>0</v>
      </c>
      <c r="K53" s="13"/>
      <c r="L53" s="13">
        <f t="shared" si="7"/>
        <v>10.899999999999636</v>
      </c>
      <c r="M53" s="13">
        <f t="shared" si="8"/>
        <v>-23.700000000000728</v>
      </c>
      <c r="N53" s="13">
        <f t="shared" si="9"/>
        <v>-30.600000000000364</v>
      </c>
    </row>
    <row r="54" spans="2:14" ht="17.25" thickBot="1" x14ac:dyDescent="0.3">
      <c r="B54" s="10">
        <v>2</v>
      </c>
      <c r="C54" s="11">
        <v>10</v>
      </c>
      <c r="D54" s="13">
        <f t="shared" si="3"/>
        <v>3.1000000000003638</v>
      </c>
      <c r="E54" s="13">
        <f t="shared" si="4"/>
        <v>-2.1000000000003638</v>
      </c>
      <c r="F54" s="13">
        <f t="shared" si="5"/>
        <v>0.40000000000145519</v>
      </c>
      <c r="G54" s="15"/>
      <c r="H54" s="13">
        <f t="shared" ref="H54:J54" si="31">H27-H27</f>
        <v>0</v>
      </c>
      <c r="I54" s="13">
        <f t="shared" si="31"/>
        <v>0</v>
      </c>
      <c r="J54" s="13">
        <f t="shared" si="31"/>
        <v>0</v>
      </c>
      <c r="K54" s="15"/>
      <c r="L54" s="13">
        <f t="shared" si="7"/>
        <v>-17.5</v>
      </c>
      <c r="M54" s="13">
        <f t="shared" si="8"/>
        <v>18.5</v>
      </c>
      <c r="N54" s="13">
        <f t="shared" si="9"/>
        <v>22.400000000001455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M35" sqref="M35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3</v>
      </c>
    </row>
    <row r="4" spans="1:7" x14ac:dyDescent="0.25">
      <c r="B4">
        <v>1</v>
      </c>
      <c r="C4">
        <v>3</v>
      </c>
      <c r="D4">
        <v>0.45042625278879311</v>
      </c>
      <c r="E4">
        <v>0.33950320982713439</v>
      </c>
      <c r="F4">
        <v>0.2811599185247759</v>
      </c>
      <c r="G4">
        <v>0.4128975395345571</v>
      </c>
    </row>
    <row r="5" spans="1:7" x14ac:dyDescent="0.25">
      <c r="B5">
        <v>1.5</v>
      </c>
      <c r="C5">
        <v>3</v>
      </c>
    </row>
    <row r="6" spans="1:7" x14ac:dyDescent="0.25">
      <c r="B6">
        <v>2</v>
      </c>
      <c r="C6">
        <v>3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3</v>
      </c>
    </row>
    <row r="11" spans="1:7" x14ac:dyDescent="0.25">
      <c r="B11">
        <v>1</v>
      </c>
      <c r="C11">
        <v>3</v>
      </c>
      <c r="D11">
        <f>D4/D4</f>
        <v>1</v>
      </c>
      <c r="E11">
        <f>E4/D4</f>
        <v>0.75373761570316145</v>
      </c>
      <c r="F11">
        <f>F4/D4</f>
        <v>0.62420855086484717</v>
      </c>
      <c r="G11">
        <f>G4/D4</f>
        <v>0.91668178082010376</v>
      </c>
    </row>
    <row r="12" spans="1:7" x14ac:dyDescent="0.25">
      <c r="B12">
        <v>1.5</v>
      </c>
      <c r="C12">
        <v>3</v>
      </c>
    </row>
    <row r="13" spans="1:7" x14ac:dyDescent="0.25">
      <c r="B13">
        <v>2</v>
      </c>
      <c r="C13">
        <v>3</v>
      </c>
    </row>
    <row r="15" spans="1:7" x14ac:dyDescent="0.25">
      <c r="A15" t="s">
        <v>38</v>
      </c>
      <c r="B15" t="s">
        <v>7</v>
      </c>
      <c r="C15" t="s">
        <v>4</v>
      </c>
      <c r="D15" t="s">
        <v>20</v>
      </c>
      <c r="E15" t="s">
        <v>21</v>
      </c>
      <c r="F15" t="s">
        <v>23</v>
      </c>
      <c r="G15" t="s">
        <v>8</v>
      </c>
    </row>
    <row r="16" spans="1:7" x14ac:dyDescent="0.25">
      <c r="B16">
        <v>0.5</v>
      </c>
      <c r="C16">
        <v>3</v>
      </c>
    </row>
    <row r="17" spans="2:7" x14ac:dyDescent="0.25">
      <c r="B17">
        <v>1</v>
      </c>
      <c r="C17">
        <v>3</v>
      </c>
      <c r="D17">
        <v>1</v>
      </c>
      <c r="E17">
        <f>(1+0.9727)/2</f>
        <v>0.98635000000000006</v>
      </c>
      <c r="F17">
        <f>(0.7769+0.9318)/2</f>
        <v>0.85434999999999994</v>
      </c>
      <c r="G17">
        <f>(0.989+0.729)/2</f>
        <v>0.85899999999999999</v>
      </c>
    </row>
    <row r="18" spans="2:7" x14ac:dyDescent="0.25">
      <c r="B18">
        <v>1.5</v>
      </c>
      <c r="C18">
        <v>3</v>
      </c>
    </row>
    <row r="19" spans="2:7" x14ac:dyDescent="0.25">
      <c r="B19">
        <v>2</v>
      </c>
      <c r="C19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5"/>
  <sheetViews>
    <sheetView topLeftCell="G81" workbookViewId="0">
      <selection activeCell="O122" sqref="O12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12329.2</v>
      </c>
      <c r="E3">
        <f>'GWm05'!E4</f>
        <v>10455.200000000001</v>
      </c>
      <c r="F3">
        <f>'GWm05'!F4</f>
        <v>9626.6299999999992</v>
      </c>
      <c r="G3">
        <f>'GWm05'!G4</f>
        <v>11886.8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0.70017264095225118</v>
      </c>
      <c r="U3">
        <f>E3/D17</f>
        <v>0.59374858025532695</v>
      </c>
      <c r="V3">
        <f>F3/D17</f>
        <v>0.54669426650311204</v>
      </c>
      <c r="W3">
        <f>G3/D17</f>
        <v>0.67504883921675529</v>
      </c>
    </row>
    <row r="4" spans="1:23" x14ac:dyDescent="0.25">
      <c r="B4">
        <v>1</v>
      </c>
      <c r="C4">
        <v>3</v>
      </c>
      <c r="D4">
        <f>'GWm05'!D5</f>
        <v>17531.3</v>
      </c>
      <c r="E4">
        <f>'GWm05'!E5</f>
        <v>10916.3</v>
      </c>
      <c r="F4">
        <f>'GWm05'!F5</f>
        <v>9632.8700000000008</v>
      </c>
      <c r="G4">
        <f>'GWm05'!G5</f>
        <v>13760.4</v>
      </c>
      <c r="J4">
        <v>1</v>
      </c>
      <c r="K4">
        <v>3</v>
      </c>
      <c r="L4">
        <v>0</v>
      </c>
      <c r="M4">
        <v>388228</v>
      </c>
      <c r="N4">
        <v>596487</v>
      </c>
      <c r="O4">
        <v>203246</v>
      </c>
      <c r="R4">
        <v>1</v>
      </c>
      <c r="S4">
        <v>3</v>
      </c>
      <c r="T4">
        <f>D4/D17</f>
        <v>0.99559879151333419</v>
      </c>
      <c r="U4">
        <f>E4/D17</f>
        <v>0.619934351006315</v>
      </c>
      <c r="V4">
        <f>F4/D17</f>
        <v>0.54704863477352239</v>
      </c>
      <c r="W4">
        <f>G4/D17</f>
        <v>0.78145018399890964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10301.6</v>
      </c>
      <c r="F5">
        <f>'GWm05'!F6</f>
        <v>9543</v>
      </c>
      <c r="G5">
        <f>'GWm05'!G6</f>
        <v>12955.2</v>
      </c>
      <c r="J5">
        <v>1.5</v>
      </c>
      <c r="K5">
        <v>3</v>
      </c>
      <c r="L5">
        <v>0</v>
      </c>
      <c r="M5">
        <v>789750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0.58502566898369002</v>
      </c>
      <c r="V5">
        <f>F5/D17</f>
        <v>0.54194493662259779</v>
      </c>
      <c r="W5">
        <f>G5/D17</f>
        <v>0.73572304756712559</v>
      </c>
    </row>
    <row r="6" spans="1:23" x14ac:dyDescent="0.25">
      <c r="B6">
        <v>2</v>
      </c>
      <c r="C6">
        <v>3</v>
      </c>
      <c r="D6">
        <f>'GWm05'!D7</f>
        <v>17608.8</v>
      </c>
      <c r="E6">
        <f>'GWm05'!E7</f>
        <v>10176.200000000001</v>
      </c>
      <c r="F6">
        <f>'GWm05'!F7</f>
        <v>9497.83</v>
      </c>
      <c r="G6">
        <f>'GWm05'!G7</f>
        <v>11965.5</v>
      </c>
      <c r="J6">
        <v>2</v>
      </c>
      <c r="K6">
        <v>3</v>
      </c>
      <c r="L6">
        <v>0</v>
      </c>
      <c r="M6">
        <v>1065937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0.57790422970333022</v>
      </c>
      <c r="V6">
        <f>F6/D17</f>
        <v>0.53937974194720828</v>
      </c>
      <c r="W6">
        <f>G6/D17</f>
        <v>0.67951819544773073</v>
      </c>
    </row>
    <row r="7" spans="1:23" x14ac:dyDescent="0.25">
      <c r="B7">
        <v>0.5</v>
      </c>
      <c r="C7">
        <v>4</v>
      </c>
      <c r="D7">
        <f>'GWm05'!D8</f>
        <v>12314.9</v>
      </c>
      <c r="E7">
        <f>'GWm05'!E8</f>
        <v>10986</v>
      </c>
      <c r="F7">
        <f>'GWm05'!F8</f>
        <v>10048.4</v>
      </c>
      <c r="G7">
        <f>'GWm05'!G8</f>
        <v>12029.3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0.69936054699922767</v>
      </c>
      <c r="U7">
        <f>E7/D17</f>
        <v>0.62389259915496798</v>
      </c>
      <c r="V7">
        <f>F7/D17</f>
        <v>0.57064649493435105</v>
      </c>
      <c r="W7">
        <f>G7/D17</f>
        <v>0.68314138385352774</v>
      </c>
    </row>
    <row r="8" spans="1:23" x14ac:dyDescent="0.25">
      <c r="B8">
        <v>1</v>
      </c>
      <c r="C8">
        <v>4</v>
      </c>
      <c r="D8">
        <f>'GWm05'!D9</f>
        <v>17512</v>
      </c>
      <c r="E8">
        <f>'GWm05'!E9</f>
        <v>11757.6</v>
      </c>
      <c r="F8">
        <f>'GWm05'!F9</f>
        <v>10013.299999999999</v>
      </c>
      <c r="G8">
        <f>'GWm05'!G9</f>
        <v>14550</v>
      </c>
      <c r="J8">
        <v>1</v>
      </c>
      <c r="K8">
        <v>4</v>
      </c>
      <c r="L8">
        <v>0</v>
      </c>
      <c r="M8">
        <v>309289</v>
      </c>
      <c r="N8">
        <v>586661</v>
      </c>
      <c r="O8">
        <v>132976</v>
      </c>
      <c r="R8">
        <v>1</v>
      </c>
      <c r="S8">
        <v>4</v>
      </c>
      <c r="T8">
        <f>D8/D17</f>
        <v>0.99450274862568722</v>
      </c>
      <c r="U8">
        <f>E8/D17</f>
        <v>0.66771159874608155</v>
      </c>
      <c r="V8">
        <f>F8/D17</f>
        <v>0.56865317341329336</v>
      </c>
      <c r="W8">
        <f>G8/D17</f>
        <v>0.82629139975466814</v>
      </c>
    </row>
    <row r="9" spans="1:23" x14ac:dyDescent="0.25">
      <c r="B9">
        <v>1.5</v>
      </c>
      <c r="C9">
        <v>4</v>
      </c>
      <c r="D9">
        <f>'GWm05'!D10</f>
        <v>17608.8</v>
      </c>
      <c r="E9">
        <f>'GWm05'!E10</f>
        <v>11307.4</v>
      </c>
      <c r="F9">
        <f>'GWm05'!F10</f>
        <v>10092.6</v>
      </c>
      <c r="G9">
        <f>'GWm05'!G10</f>
        <v>15066.7</v>
      </c>
      <c r="J9">
        <v>1.5</v>
      </c>
      <c r="K9">
        <v>4</v>
      </c>
      <c r="L9">
        <v>0</v>
      </c>
      <c r="M9">
        <v>701636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0.64214483667257283</v>
      </c>
      <c r="V9">
        <f>F9/D17</f>
        <v>0.57315660351642361</v>
      </c>
      <c r="W9">
        <f>G9/D17</f>
        <v>0.85563468265867071</v>
      </c>
    </row>
    <row r="10" spans="1:23" x14ac:dyDescent="0.25">
      <c r="B10">
        <v>2</v>
      </c>
      <c r="C10">
        <v>4</v>
      </c>
      <c r="D10">
        <f>'GWm05'!D11</f>
        <v>17608.8</v>
      </c>
      <c r="E10">
        <f>'GWm05'!E11</f>
        <v>11027.9</v>
      </c>
      <c r="F10">
        <f>'GWm05'!F11</f>
        <v>10010.700000000001</v>
      </c>
      <c r="G10">
        <f>'GWm05'!G11</f>
        <v>13717.8</v>
      </c>
      <c r="J10">
        <v>2</v>
      </c>
      <c r="K10">
        <v>4</v>
      </c>
      <c r="L10">
        <v>0</v>
      </c>
      <c r="M10">
        <v>991336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0.62627209122711369</v>
      </c>
      <c r="V10">
        <f>F10/D17</f>
        <v>0.56850551996728915</v>
      </c>
      <c r="W10">
        <f>G10/D17</f>
        <v>0.77903093907591658</v>
      </c>
    </row>
    <row r="11" spans="1:23" x14ac:dyDescent="0.25">
      <c r="B11">
        <v>0.5</v>
      </c>
      <c r="C11">
        <v>5</v>
      </c>
      <c r="D11">
        <f>'GWm05'!D12</f>
        <v>12288.5</v>
      </c>
      <c r="E11">
        <f>'GWm05'!E12</f>
        <v>11367.2</v>
      </c>
      <c r="F11">
        <f>'GWm05'!F12</f>
        <v>10363</v>
      </c>
      <c r="G11">
        <f>'GWm05'!G12</f>
        <v>12171.4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0.6978612966244151</v>
      </c>
      <c r="U11">
        <f>E11/D17</f>
        <v>0.64554086593067106</v>
      </c>
      <c r="V11">
        <f>F11/D17</f>
        <v>0.58851256190086776</v>
      </c>
      <c r="W11">
        <f>G11/D17</f>
        <v>0.69121121257553042</v>
      </c>
    </row>
    <row r="12" spans="1:23" x14ac:dyDescent="0.25">
      <c r="B12">
        <v>1</v>
      </c>
      <c r="C12">
        <v>5</v>
      </c>
      <c r="D12">
        <f>'GWm05'!D13</f>
        <v>17496.400000000001</v>
      </c>
      <c r="E12">
        <f>'GWm05'!E13</f>
        <v>12586.4</v>
      </c>
      <c r="F12">
        <f>'GWm05'!F13</f>
        <v>10345.5</v>
      </c>
      <c r="G12">
        <f>'GWm05'!G13</f>
        <v>15225.7</v>
      </c>
      <c r="J12">
        <v>1</v>
      </c>
      <c r="K12">
        <v>5</v>
      </c>
      <c r="L12">
        <v>0</v>
      </c>
      <c r="M12">
        <v>231994</v>
      </c>
      <c r="N12">
        <v>555547</v>
      </c>
      <c r="O12">
        <v>71925</v>
      </c>
      <c r="R12">
        <v>1</v>
      </c>
      <c r="S12">
        <v>5</v>
      </c>
      <c r="T12">
        <f>D12/D17</f>
        <v>0.99361682794966166</v>
      </c>
      <c r="U12">
        <f>E12/D17</f>
        <v>0.71477897414928904</v>
      </c>
      <c r="V12">
        <f>F12/D17</f>
        <v>0.58751874062968523</v>
      </c>
      <c r="W12">
        <f>G12/D17</f>
        <v>0.8646642587797011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12621.9</v>
      </c>
      <c r="F13">
        <f>'GWm05'!F14</f>
        <v>10345.700000000001</v>
      </c>
      <c r="G13">
        <f>'GWm05'!G14</f>
        <v>16041.2</v>
      </c>
      <c r="J13">
        <v>1.5</v>
      </c>
      <c r="K13">
        <v>5</v>
      </c>
      <c r="L13">
        <v>0</v>
      </c>
      <c r="M13">
        <v>563316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0.71679501158511649</v>
      </c>
      <c r="V13">
        <f>F13/D17</f>
        <v>0.58753009858707017</v>
      </c>
      <c r="W13">
        <f>G13/D17</f>
        <v>0.91097633001680989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11823.6</v>
      </c>
      <c r="F14">
        <f>'GWm05'!F15</f>
        <v>10266.299999999999</v>
      </c>
      <c r="G14">
        <f>'GWm05'!G15</f>
        <v>14968.9</v>
      </c>
      <c r="J14">
        <v>2</v>
      </c>
      <c r="K14">
        <v>5</v>
      </c>
      <c r="L14">
        <v>0</v>
      </c>
      <c r="M14">
        <v>885058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0.67145972468311299</v>
      </c>
      <c r="V14">
        <f>F14/D17</f>
        <v>0.58302098950524739</v>
      </c>
      <c r="W14">
        <f>G14/D17</f>
        <v>0.85008064149743312</v>
      </c>
    </row>
    <row r="15" spans="1:23" x14ac:dyDescent="0.25">
      <c r="B15">
        <v>0.5</v>
      </c>
      <c r="C15">
        <v>6</v>
      </c>
      <c r="D15">
        <f>'GWm05'!D16</f>
        <v>12264.8</v>
      </c>
      <c r="E15">
        <f>'GWm05'!E16</f>
        <v>11482.5</v>
      </c>
      <c r="F15">
        <f>'GWm05'!F16</f>
        <v>10455.299999999999</v>
      </c>
      <c r="G15">
        <f>'GWm05'!G16</f>
        <v>12121.5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0.69651537867429925</v>
      </c>
      <c r="U15">
        <f>E15/D17</f>
        <v>0.65208872836309117</v>
      </c>
      <c r="V15">
        <f>F15/D17</f>
        <v>0.59375425923401937</v>
      </c>
      <c r="W15">
        <f>G15/D17</f>
        <v>0.68837740220798693</v>
      </c>
    </row>
    <row r="16" spans="1:23" x14ac:dyDescent="0.25">
      <c r="B16">
        <v>1</v>
      </c>
      <c r="C16">
        <v>6</v>
      </c>
      <c r="D16">
        <f>'GWm05'!D17</f>
        <v>17464.3</v>
      </c>
      <c r="E16">
        <f>'GWm05'!E17</f>
        <v>13263.6</v>
      </c>
      <c r="F16">
        <f>'GWm05'!F17</f>
        <v>10425.299999999999</v>
      </c>
      <c r="G16">
        <f>'GWm05'!G17</f>
        <v>15522.5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0.99179387578937805</v>
      </c>
      <c r="U16">
        <f>E16/D17</f>
        <v>0.75323701785470909</v>
      </c>
      <c r="V16">
        <f>F16/D17</f>
        <v>0.59205056562627778</v>
      </c>
      <c r="W16">
        <f>G16/D17</f>
        <v>0.88151946753895782</v>
      </c>
    </row>
    <row r="17" spans="1:23" x14ac:dyDescent="0.25">
      <c r="B17">
        <v>1.5</v>
      </c>
      <c r="C17">
        <v>6</v>
      </c>
      <c r="D17">
        <f>'GWm05'!D18</f>
        <v>17608.8</v>
      </c>
      <c r="E17">
        <f>'GWm05'!E18</f>
        <v>13274.3</v>
      </c>
      <c r="F17">
        <f>'GWm05'!F18</f>
        <v>10455</v>
      </c>
      <c r="G17">
        <f>'GWm05'!G18</f>
        <v>16676.400000000001</v>
      </c>
      <c r="J17">
        <v>1.5</v>
      </c>
      <c r="K17">
        <v>6</v>
      </c>
      <c r="L17">
        <v>0</v>
      </c>
      <c r="M17">
        <v>489252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0.75384466857480348</v>
      </c>
      <c r="V17">
        <f>F17/D17</f>
        <v>0.59373722229794201</v>
      </c>
      <c r="W17">
        <f>G17/D17</f>
        <v>0.9470492026713917</v>
      </c>
    </row>
    <row r="18" spans="1:23" x14ac:dyDescent="0.25">
      <c r="B18">
        <v>2</v>
      </c>
      <c r="C18">
        <v>6</v>
      </c>
      <c r="D18">
        <f>'GWm05'!D19</f>
        <v>17608.8</v>
      </c>
      <c r="E18">
        <f>'GWm05'!E19</f>
        <v>12397.3</v>
      </c>
      <c r="F18">
        <f>'GWm05'!F19</f>
        <v>10415.4</v>
      </c>
      <c r="G18">
        <f>'GWm05'!G19</f>
        <v>15896</v>
      </c>
      <c r="J18">
        <v>2</v>
      </c>
      <c r="K18">
        <v>6</v>
      </c>
      <c r="L18">
        <v>0</v>
      </c>
      <c r="M18">
        <v>777079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0.70404002544182454</v>
      </c>
      <c r="V18">
        <f>F18/D17</f>
        <v>0.59148834673572304</v>
      </c>
      <c r="W18">
        <f>G18/D17</f>
        <v>0.9027304529553406</v>
      </c>
    </row>
    <row r="19" spans="1:23" x14ac:dyDescent="0.25">
      <c r="B19">
        <v>0.5</v>
      </c>
      <c r="C19">
        <v>8</v>
      </c>
      <c r="D19">
        <f>'GWm05'!D20</f>
        <v>12251.2</v>
      </c>
      <c r="E19">
        <f>'GWm05'!E20</f>
        <v>11586.4</v>
      </c>
      <c r="F19">
        <f>'GWm05'!F20</f>
        <v>10522.6</v>
      </c>
      <c r="G19">
        <f>'GWm05'!G20</f>
        <v>12075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0.69574303757212308</v>
      </c>
      <c r="U19">
        <f>E19/D17</f>
        <v>0.65798918722456956</v>
      </c>
      <c r="V19">
        <f>F19/D17</f>
        <v>0.59757621189405297</v>
      </c>
      <c r="W19">
        <f>G19/D17</f>
        <v>0.68573667711598751</v>
      </c>
    </row>
    <row r="20" spans="1:23" x14ac:dyDescent="0.25">
      <c r="B20">
        <v>1</v>
      </c>
      <c r="C20">
        <v>8</v>
      </c>
      <c r="D20">
        <f>'GWm05'!D21</f>
        <v>17433.400000000001</v>
      </c>
      <c r="E20">
        <f>'GWm05'!E21</f>
        <v>14373.9</v>
      </c>
      <c r="F20">
        <f>'GWm05'!F21</f>
        <v>10507.1</v>
      </c>
      <c r="G20">
        <f>'GWm05'!G21</f>
        <v>15738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0.9900390713734043</v>
      </c>
      <c r="U20">
        <f>E20/D17</f>
        <v>0.81629071827722499</v>
      </c>
      <c r="V20">
        <f>F20/D17</f>
        <v>0.59669597019671983</v>
      </c>
      <c r="W20">
        <f>G20/D17</f>
        <v>0.8937576666212349</v>
      </c>
    </row>
    <row r="21" spans="1:23" x14ac:dyDescent="0.25">
      <c r="B21">
        <v>1.5</v>
      </c>
      <c r="C21">
        <v>8</v>
      </c>
      <c r="D21">
        <f>'GWm05'!D22</f>
        <v>17608.8</v>
      </c>
      <c r="E21">
        <f>'GWm05'!E22</f>
        <v>14307.1</v>
      </c>
      <c r="F21">
        <f>'GWm05'!F22</f>
        <v>10502.4</v>
      </c>
      <c r="G21">
        <f>'GWm05'!G22</f>
        <v>17131.400000000001</v>
      </c>
      <c r="J21">
        <v>1.5</v>
      </c>
      <c r="K21">
        <v>8</v>
      </c>
      <c r="L21">
        <v>0</v>
      </c>
      <c r="M21">
        <v>379452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0.81249716051065379</v>
      </c>
      <c r="V21">
        <f>F21/D17</f>
        <v>0.5964290581981736</v>
      </c>
      <c r="W21">
        <f>G21/D17</f>
        <v>0.97288855572213906</v>
      </c>
    </row>
    <row r="22" spans="1:23" x14ac:dyDescent="0.25">
      <c r="B22">
        <v>2</v>
      </c>
      <c r="C22">
        <v>8</v>
      </c>
      <c r="D22">
        <f>'GWm05'!D23</f>
        <v>17608.8</v>
      </c>
      <c r="E22">
        <f>'GWm05'!E23</f>
        <v>13403</v>
      </c>
      <c r="F22">
        <f>'GWm05'!F23</f>
        <v>10503.2</v>
      </c>
      <c r="G22">
        <f>'GWm05'!G23</f>
        <v>16760.599999999999</v>
      </c>
      <c r="J22">
        <v>2</v>
      </c>
      <c r="K22">
        <v>8</v>
      </c>
      <c r="L22">
        <v>0</v>
      </c>
      <c r="M22">
        <v>628768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0.76115351415201493</v>
      </c>
      <c r="V22">
        <f>F22/D17</f>
        <v>0.59647449002771347</v>
      </c>
      <c r="W22">
        <f>G22/D17</f>
        <v>0.9518309027304529</v>
      </c>
    </row>
    <row r="23" spans="1:23" x14ac:dyDescent="0.25">
      <c r="B23">
        <v>0.5</v>
      </c>
      <c r="C23">
        <v>10</v>
      </c>
      <c r="D23">
        <f>'GWm05'!D24</f>
        <v>12238.2</v>
      </c>
      <c r="E23">
        <f>'GWm05'!E24</f>
        <v>11565.1</v>
      </c>
      <c r="F23">
        <f>'GWm05'!F24</f>
        <v>10513.2</v>
      </c>
      <c r="G23">
        <f>'GWm05'!G24</f>
        <v>12026.4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0.69500477034210173</v>
      </c>
      <c r="U23">
        <f>E23/D17</f>
        <v>0.65677956476307309</v>
      </c>
      <c r="V23">
        <f>F23/D17</f>
        <v>0.59704238789696062</v>
      </c>
      <c r="W23">
        <f>G23/D17</f>
        <v>0.68297669347144607</v>
      </c>
    </row>
    <row r="24" spans="1:23" x14ac:dyDescent="0.25">
      <c r="B24">
        <v>1</v>
      </c>
      <c r="C24">
        <v>10</v>
      </c>
      <c r="D24">
        <f>'GWm05'!D25</f>
        <v>17402</v>
      </c>
      <c r="E24">
        <f>'GWm05'!E25</f>
        <v>14955.5</v>
      </c>
      <c r="F24">
        <f>'GWm05'!F25</f>
        <v>10512.6</v>
      </c>
      <c r="G24">
        <f>'GWm05'!G25</f>
        <v>15715.8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0.98825587206396803</v>
      </c>
      <c r="U24">
        <f>E24/D17</f>
        <v>0.84931965835264189</v>
      </c>
      <c r="V24">
        <f>F24/D17</f>
        <v>0.59700831402480581</v>
      </c>
      <c r="W24">
        <f>G24/D17</f>
        <v>0.89249693335150604</v>
      </c>
    </row>
    <row r="25" spans="1:23" x14ac:dyDescent="0.25">
      <c r="B25">
        <v>1.5</v>
      </c>
      <c r="C25">
        <v>10</v>
      </c>
      <c r="D25">
        <f>'GWm05'!D26</f>
        <v>17608.8</v>
      </c>
      <c r="E25">
        <f>'GWm05'!E26</f>
        <v>15592.1</v>
      </c>
      <c r="F25">
        <f>'GWm05'!F26</f>
        <v>10509.9</v>
      </c>
      <c r="G25">
        <f>'GWm05'!G26</f>
        <v>17282.400000000001</v>
      </c>
      <c r="J25">
        <v>1.5</v>
      </c>
      <c r="K25">
        <v>10</v>
      </c>
      <c r="L25">
        <v>0</v>
      </c>
      <c r="M25">
        <v>240359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0.88547203670891828</v>
      </c>
      <c r="V25">
        <f>F25/D17</f>
        <v>0.59685498160010908</v>
      </c>
      <c r="W25">
        <f>G25/D17</f>
        <v>0.98146381354777168</v>
      </c>
    </row>
    <row r="26" spans="1:23" x14ac:dyDescent="0.25">
      <c r="B26">
        <v>2</v>
      </c>
      <c r="C26">
        <v>10</v>
      </c>
      <c r="D26">
        <f>'GWm05'!D27</f>
        <v>17608.8</v>
      </c>
      <c r="E26">
        <f>'GWm05'!E27</f>
        <v>14295.7</v>
      </c>
      <c r="F26">
        <f>'GWm05'!F27</f>
        <v>10506.4</v>
      </c>
      <c r="G26">
        <f>'GWm05'!G27</f>
        <v>17257.2</v>
      </c>
      <c r="J26">
        <v>2</v>
      </c>
      <c r="K26">
        <v>10</v>
      </c>
      <c r="L26">
        <v>0</v>
      </c>
      <c r="M26">
        <v>504465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0.81184975693971206</v>
      </c>
      <c r="V26">
        <f>F26/D17</f>
        <v>0.59665621734587249</v>
      </c>
      <c r="W26">
        <f>G26/D17</f>
        <v>0.98003271091726873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10328</v>
      </c>
      <c r="E29">
        <v>12779</v>
      </c>
      <c r="F29">
        <v>10328</v>
      </c>
      <c r="G29">
        <v>10328</v>
      </c>
      <c r="J29">
        <v>0.5</v>
      </c>
      <c r="K29">
        <v>3</v>
      </c>
      <c r="L29">
        <v>0</v>
      </c>
      <c r="M29">
        <f t="shared" ref="M29:M52" si="0">(E29-D29)</f>
        <v>2451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10328</v>
      </c>
      <c r="E30">
        <v>12991</v>
      </c>
      <c r="F30">
        <v>10328</v>
      </c>
      <c r="G30">
        <v>10328</v>
      </c>
      <c r="J30">
        <v>1</v>
      </c>
      <c r="K30">
        <v>3</v>
      </c>
      <c r="L30">
        <v>0</v>
      </c>
      <c r="M30">
        <f t="shared" si="0"/>
        <v>2663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10328</v>
      </c>
      <c r="E31">
        <v>11567</v>
      </c>
      <c r="F31">
        <v>10328</v>
      </c>
      <c r="G31">
        <v>10328</v>
      </c>
      <c r="J31">
        <v>1.5</v>
      </c>
      <c r="K31">
        <v>3</v>
      </c>
      <c r="L31">
        <v>0</v>
      </c>
      <c r="M31">
        <f t="shared" si="0"/>
        <v>1239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10328</v>
      </c>
      <c r="E32">
        <v>11003</v>
      </c>
      <c r="F32">
        <v>10328</v>
      </c>
      <c r="G32">
        <v>10328</v>
      </c>
      <c r="J32">
        <v>2</v>
      </c>
      <c r="K32">
        <v>3</v>
      </c>
      <c r="L32">
        <v>0</v>
      </c>
      <c r="M32">
        <f t="shared" si="0"/>
        <v>675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10328</v>
      </c>
      <c r="E33">
        <v>12638</v>
      </c>
      <c r="F33">
        <v>10328</v>
      </c>
      <c r="G33">
        <v>10328</v>
      </c>
      <c r="J33">
        <v>0.5</v>
      </c>
      <c r="K33">
        <v>4</v>
      </c>
      <c r="L33">
        <v>0</v>
      </c>
      <c r="M33">
        <f t="shared" si="0"/>
        <v>2310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10328</v>
      </c>
      <c r="E34">
        <v>13849</v>
      </c>
      <c r="F34">
        <v>10328</v>
      </c>
      <c r="G34">
        <v>10328</v>
      </c>
      <c r="J34">
        <v>1</v>
      </c>
      <c r="K34">
        <v>4</v>
      </c>
      <c r="L34">
        <v>0</v>
      </c>
      <c r="M34">
        <f t="shared" si="0"/>
        <v>3521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10328</v>
      </c>
      <c r="E35">
        <v>13390</v>
      </c>
      <c r="F35">
        <v>10328</v>
      </c>
      <c r="G35">
        <v>10328</v>
      </c>
      <c r="J35">
        <v>1.5</v>
      </c>
      <c r="K35">
        <v>4</v>
      </c>
      <c r="L35">
        <v>0</v>
      </c>
      <c r="M35">
        <f t="shared" si="0"/>
        <v>3062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10328</v>
      </c>
      <c r="E36">
        <v>12215</v>
      </c>
      <c r="F36">
        <v>10328</v>
      </c>
      <c r="G36">
        <v>10328</v>
      </c>
      <c r="J36">
        <v>2</v>
      </c>
      <c r="K36">
        <v>4</v>
      </c>
      <c r="L36">
        <v>0</v>
      </c>
      <c r="M36">
        <f t="shared" si="0"/>
        <v>1887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10328</v>
      </c>
      <c r="E37">
        <v>12453</v>
      </c>
      <c r="F37">
        <v>10328</v>
      </c>
      <c r="G37">
        <v>10328</v>
      </c>
      <c r="J37">
        <v>0.5</v>
      </c>
      <c r="K37">
        <v>5</v>
      </c>
      <c r="L37">
        <v>0</v>
      </c>
      <c r="M37">
        <f t="shared" si="0"/>
        <v>2125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10328</v>
      </c>
      <c r="E38">
        <v>14684</v>
      </c>
      <c r="F38">
        <v>10328</v>
      </c>
      <c r="G38">
        <v>10328</v>
      </c>
      <c r="J38">
        <v>1</v>
      </c>
      <c r="K38">
        <v>5</v>
      </c>
      <c r="L38">
        <v>0</v>
      </c>
      <c r="M38">
        <f t="shared" si="0"/>
        <v>4356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10328</v>
      </c>
      <c r="E39">
        <v>14571</v>
      </c>
      <c r="F39">
        <v>10328</v>
      </c>
      <c r="G39">
        <v>10328</v>
      </c>
      <c r="J39">
        <v>1.5</v>
      </c>
      <c r="K39">
        <v>5</v>
      </c>
      <c r="L39">
        <v>0</v>
      </c>
      <c r="M39">
        <f t="shared" si="0"/>
        <v>4243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10328</v>
      </c>
      <c r="E40">
        <v>13478</v>
      </c>
      <c r="F40">
        <v>10328</v>
      </c>
      <c r="G40">
        <v>10328</v>
      </c>
      <c r="J40">
        <v>2</v>
      </c>
      <c r="K40">
        <v>5</v>
      </c>
      <c r="L40">
        <v>0</v>
      </c>
      <c r="M40">
        <f t="shared" si="0"/>
        <v>3150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10328</v>
      </c>
      <c r="E41">
        <v>12244</v>
      </c>
      <c r="F41">
        <v>10328</v>
      </c>
      <c r="G41">
        <v>10328</v>
      </c>
      <c r="J41">
        <v>0.5</v>
      </c>
      <c r="K41">
        <v>6</v>
      </c>
      <c r="L41">
        <v>0</v>
      </c>
      <c r="M41">
        <f t="shared" si="0"/>
        <v>1916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10328</v>
      </c>
      <c r="E42">
        <v>15243</v>
      </c>
      <c r="F42">
        <v>10328</v>
      </c>
      <c r="G42">
        <v>10328</v>
      </c>
      <c r="J42">
        <v>1</v>
      </c>
      <c r="K42">
        <v>6</v>
      </c>
      <c r="L42">
        <v>0</v>
      </c>
      <c r="M42">
        <f t="shared" si="0"/>
        <v>4915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10328</v>
      </c>
      <c r="E43">
        <v>15166</v>
      </c>
      <c r="F43">
        <v>10328</v>
      </c>
      <c r="G43">
        <v>10328</v>
      </c>
      <c r="J43">
        <v>1.5</v>
      </c>
      <c r="K43">
        <v>6</v>
      </c>
      <c r="L43">
        <v>0</v>
      </c>
      <c r="M43">
        <f t="shared" si="0"/>
        <v>4838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10328</v>
      </c>
      <c r="E44">
        <v>14784</v>
      </c>
      <c r="F44">
        <v>10328</v>
      </c>
      <c r="G44">
        <v>10328</v>
      </c>
      <c r="J44">
        <v>2</v>
      </c>
      <c r="K44">
        <v>6</v>
      </c>
      <c r="L44">
        <v>0</v>
      </c>
      <c r="M44">
        <f t="shared" si="0"/>
        <v>4456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10328</v>
      </c>
      <c r="E45">
        <v>12009</v>
      </c>
      <c r="F45">
        <v>10328</v>
      </c>
      <c r="G45">
        <v>10328</v>
      </c>
      <c r="J45">
        <v>0.5</v>
      </c>
      <c r="K45">
        <v>8</v>
      </c>
      <c r="L45">
        <v>0</v>
      </c>
      <c r="M45">
        <f t="shared" si="0"/>
        <v>1681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10328</v>
      </c>
      <c r="E46">
        <v>16347</v>
      </c>
      <c r="F46">
        <v>10328</v>
      </c>
      <c r="G46">
        <v>10328</v>
      </c>
      <c r="J46">
        <v>1</v>
      </c>
      <c r="K46">
        <v>8</v>
      </c>
      <c r="L46">
        <v>0</v>
      </c>
      <c r="M46">
        <f t="shared" si="0"/>
        <v>6019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10328</v>
      </c>
      <c r="E47">
        <v>15736</v>
      </c>
      <c r="F47">
        <v>10328</v>
      </c>
      <c r="G47">
        <v>10328</v>
      </c>
      <c r="J47">
        <v>1.5</v>
      </c>
      <c r="K47">
        <v>8</v>
      </c>
      <c r="L47">
        <v>0</v>
      </c>
      <c r="M47">
        <f t="shared" si="0"/>
        <v>5408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10328</v>
      </c>
      <c r="E48">
        <v>15311</v>
      </c>
      <c r="F48">
        <v>10328</v>
      </c>
      <c r="G48">
        <v>10328</v>
      </c>
      <c r="J48">
        <v>2</v>
      </c>
      <c r="K48">
        <v>8</v>
      </c>
      <c r="L48">
        <v>0</v>
      </c>
      <c r="M48">
        <f t="shared" si="0"/>
        <v>4983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10328</v>
      </c>
      <c r="E49">
        <v>12162</v>
      </c>
      <c r="F49">
        <v>10328</v>
      </c>
      <c r="G49">
        <v>10328</v>
      </c>
      <c r="J49">
        <v>0.5</v>
      </c>
      <c r="K49">
        <v>10</v>
      </c>
      <c r="L49">
        <v>0</v>
      </c>
      <c r="M49">
        <f t="shared" si="0"/>
        <v>1834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10328</v>
      </c>
      <c r="E50">
        <v>15976</v>
      </c>
      <c r="F50">
        <v>10328</v>
      </c>
      <c r="G50">
        <v>10328</v>
      </c>
      <c r="J50">
        <v>1</v>
      </c>
      <c r="K50">
        <v>10</v>
      </c>
      <c r="L50">
        <v>0</v>
      </c>
      <c r="M50">
        <f t="shared" si="0"/>
        <v>5648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10328</v>
      </c>
      <c r="E51">
        <v>15334</v>
      </c>
      <c r="F51">
        <v>10328</v>
      </c>
      <c r="G51">
        <v>10328</v>
      </c>
      <c r="J51">
        <v>1.5</v>
      </c>
      <c r="K51">
        <v>10</v>
      </c>
      <c r="L51">
        <v>0</v>
      </c>
      <c r="M51">
        <f t="shared" si="0"/>
        <v>5006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10328</v>
      </c>
      <c r="E52">
        <v>15370</v>
      </c>
      <c r="F52">
        <v>10328</v>
      </c>
      <c r="G52">
        <v>10328</v>
      </c>
      <c r="J52">
        <v>2</v>
      </c>
      <c r="K52">
        <v>10</v>
      </c>
      <c r="L52">
        <v>0</v>
      </c>
      <c r="M52">
        <f t="shared" si="0"/>
        <v>5042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1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1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1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1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1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1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1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1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1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  <row r="91" spans="1:17" x14ac:dyDescent="0.25">
      <c r="A91" t="str">
        <f t="shared" ref="A91:A115" si="10">I28</f>
        <v>FogEng</v>
      </c>
      <c r="B91" t="str">
        <f t="shared" ref="B91:B115" si="11">J28</f>
        <v>totoal_U</v>
      </c>
      <c r="C91" t="str">
        <f t="shared" ref="C91:C115" si="12">K28</f>
        <v>TaskNum</v>
      </c>
      <c r="D91" t="str">
        <f t="shared" ref="D91:D115" si="13">L28</f>
        <v>NOFLD</v>
      </c>
      <c r="E91" t="str">
        <f t="shared" ref="E91" si="14">M28</f>
        <v>myOFLD</v>
      </c>
      <c r="F91" t="str">
        <f t="shared" ref="F91:F115" si="15">N28</f>
        <v>AOFLDC</v>
      </c>
      <c r="G91" t="str">
        <f t="shared" ref="G91:G115" si="16">O28</f>
        <v>SeGW</v>
      </c>
    </row>
    <row r="92" spans="1:17" x14ac:dyDescent="0.25">
      <c r="A92">
        <f t="shared" si="10"/>
        <v>0</v>
      </c>
      <c r="B92">
        <f t="shared" si="11"/>
        <v>0.5</v>
      </c>
      <c r="C92">
        <f t="shared" si="12"/>
        <v>3</v>
      </c>
      <c r="D92">
        <f>L29</f>
        <v>0</v>
      </c>
      <c r="E92">
        <f>M29/2</f>
        <v>1225.5</v>
      </c>
      <c r="F92">
        <f t="shared" si="15"/>
        <v>0</v>
      </c>
      <c r="G92">
        <f t="shared" si="16"/>
        <v>0</v>
      </c>
    </row>
    <row r="93" spans="1:17" x14ac:dyDescent="0.25">
      <c r="A93">
        <f t="shared" si="10"/>
        <v>0</v>
      </c>
      <c r="B93">
        <f t="shared" si="11"/>
        <v>1</v>
      </c>
      <c r="C93">
        <f t="shared" si="12"/>
        <v>3</v>
      </c>
      <c r="D93">
        <f t="shared" si="13"/>
        <v>0</v>
      </c>
      <c r="E93">
        <f t="shared" ref="E93:E115" si="17">M30/2</f>
        <v>1331.5</v>
      </c>
      <c r="F93">
        <f t="shared" si="15"/>
        <v>0</v>
      </c>
      <c r="G93">
        <f t="shared" si="16"/>
        <v>0</v>
      </c>
    </row>
    <row r="94" spans="1:17" x14ac:dyDescent="0.25">
      <c r="A94">
        <f t="shared" si="10"/>
        <v>0</v>
      </c>
      <c r="B94">
        <f t="shared" si="11"/>
        <v>1.5</v>
      </c>
      <c r="C94">
        <f t="shared" si="12"/>
        <v>3</v>
      </c>
      <c r="D94">
        <f t="shared" si="13"/>
        <v>0</v>
      </c>
      <c r="E94">
        <f t="shared" si="17"/>
        <v>619.5</v>
      </c>
      <c r="F94">
        <f t="shared" si="15"/>
        <v>0</v>
      </c>
      <c r="G94">
        <f t="shared" si="16"/>
        <v>0</v>
      </c>
    </row>
    <row r="95" spans="1:17" x14ac:dyDescent="0.25">
      <c r="A95">
        <f t="shared" si="10"/>
        <v>0</v>
      </c>
      <c r="B95">
        <f t="shared" si="11"/>
        <v>2</v>
      </c>
      <c r="C95">
        <f t="shared" si="12"/>
        <v>3</v>
      </c>
      <c r="D95">
        <f t="shared" si="13"/>
        <v>0</v>
      </c>
      <c r="E95">
        <f t="shared" si="17"/>
        <v>337.5</v>
      </c>
      <c r="F95">
        <f t="shared" si="15"/>
        <v>0</v>
      </c>
      <c r="G95">
        <f t="shared" si="16"/>
        <v>0</v>
      </c>
    </row>
    <row r="96" spans="1:17" x14ac:dyDescent="0.25">
      <c r="A96">
        <f t="shared" si="10"/>
        <v>0</v>
      </c>
      <c r="B96">
        <f t="shared" si="11"/>
        <v>0.5</v>
      </c>
      <c r="C96">
        <f t="shared" si="12"/>
        <v>4</v>
      </c>
      <c r="D96">
        <f t="shared" si="13"/>
        <v>0</v>
      </c>
      <c r="E96">
        <f t="shared" si="17"/>
        <v>1155</v>
      </c>
      <c r="F96">
        <f t="shared" si="15"/>
        <v>0</v>
      </c>
      <c r="G96">
        <f t="shared" si="16"/>
        <v>0</v>
      </c>
    </row>
    <row r="97" spans="1:7" x14ac:dyDescent="0.25">
      <c r="A97">
        <f t="shared" si="10"/>
        <v>0</v>
      </c>
      <c r="B97">
        <f t="shared" si="11"/>
        <v>1</v>
      </c>
      <c r="C97">
        <f t="shared" si="12"/>
        <v>4</v>
      </c>
      <c r="D97">
        <f t="shared" si="13"/>
        <v>0</v>
      </c>
      <c r="E97">
        <f t="shared" si="17"/>
        <v>1760.5</v>
      </c>
      <c r="F97">
        <f t="shared" si="15"/>
        <v>0</v>
      </c>
      <c r="G97">
        <f t="shared" si="16"/>
        <v>0</v>
      </c>
    </row>
    <row r="98" spans="1:7" x14ac:dyDescent="0.25">
      <c r="A98">
        <f t="shared" si="10"/>
        <v>0</v>
      </c>
      <c r="B98">
        <f t="shared" si="11"/>
        <v>1.5</v>
      </c>
      <c r="C98">
        <f t="shared" si="12"/>
        <v>4</v>
      </c>
      <c r="D98">
        <f t="shared" si="13"/>
        <v>0</v>
      </c>
      <c r="E98">
        <f t="shared" si="17"/>
        <v>1531</v>
      </c>
      <c r="F98">
        <f t="shared" si="15"/>
        <v>0</v>
      </c>
      <c r="G98">
        <f t="shared" si="16"/>
        <v>0</v>
      </c>
    </row>
    <row r="99" spans="1:7" x14ac:dyDescent="0.25">
      <c r="A99">
        <f t="shared" si="10"/>
        <v>0</v>
      </c>
      <c r="B99">
        <f t="shared" si="11"/>
        <v>2</v>
      </c>
      <c r="C99">
        <f t="shared" si="12"/>
        <v>4</v>
      </c>
      <c r="D99">
        <f t="shared" si="13"/>
        <v>0</v>
      </c>
      <c r="E99">
        <f t="shared" si="17"/>
        <v>943.5</v>
      </c>
      <c r="F99">
        <f t="shared" si="15"/>
        <v>0</v>
      </c>
      <c r="G99">
        <f t="shared" si="16"/>
        <v>0</v>
      </c>
    </row>
    <row r="100" spans="1:7" x14ac:dyDescent="0.25">
      <c r="A100">
        <f t="shared" si="10"/>
        <v>0</v>
      </c>
      <c r="B100">
        <f t="shared" si="11"/>
        <v>0.5</v>
      </c>
      <c r="C100">
        <f t="shared" si="12"/>
        <v>5</v>
      </c>
      <c r="D100">
        <f t="shared" si="13"/>
        <v>0</v>
      </c>
      <c r="E100">
        <f t="shared" si="17"/>
        <v>1062.5</v>
      </c>
      <c r="F100">
        <f t="shared" si="15"/>
        <v>0</v>
      </c>
      <c r="G100">
        <f t="shared" si="16"/>
        <v>0</v>
      </c>
    </row>
    <row r="101" spans="1:7" x14ac:dyDescent="0.25">
      <c r="A101">
        <f t="shared" si="10"/>
        <v>0</v>
      </c>
      <c r="B101">
        <f t="shared" si="11"/>
        <v>1</v>
      </c>
      <c r="C101">
        <f t="shared" si="12"/>
        <v>5</v>
      </c>
      <c r="D101">
        <f t="shared" si="13"/>
        <v>0</v>
      </c>
      <c r="E101">
        <f t="shared" si="17"/>
        <v>2178</v>
      </c>
      <c r="F101">
        <f t="shared" si="15"/>
        <v>0</v>
      </c>
      <c r="G101">
        <f t="shared" si="16"/>
        <v>0</v>
      </c>
    </row>
    <row r="102" spans="1:7" x14ac:dyDescent="0.25">
      <c r="A102">
        <f t="shared" si="10"/>
        <v>0</v>
      </c>
      <c r="B102">
        <f t="shared" si="11"/>
        <v>1.5</v>
      </c>
      <c r="C102">
        <f t="shared" si="12"/>
        <v>5</v>
      </c>
      <c r="D102">
        <f t="shared" si="13"/>
        <v>0</v>
      </c>
      <c r="E102">
        <f t="shared" si="17"/>
        <v>2121.5</v>
      </c>
      <c r="F102">
        <f t="shared" si="15"/>
        <v>0</v>
      </c>
      <c r="G102">
        <f t="shared" si="16"/>
        <v>0</v>
      </c>
    </row>
    <row r="103" spans="1:7" x14ac:dyDescent="0.25">
      <c r="A103">
        <f t="shared" si="10"/>
        <v>0</v>
      </c>
      <c r="B103">
        <f t="shared" si="11"/>
        <v>2</v>
      </c>
      <c r="C103">
        <f t="shared" si="12"/>
        <v>5</v>
      </c>
      <c r="D103">
        <f t="shared" si="13"/>
        <v>0</v>
      </c>
      <c r="E103">
        <f t="shared" si="17"/>
        <v>1575</v>
      </c>
      <c r="F103">
        <f t="shared" si="15"/>
        <v>0</v>
      </c>
      <c r="G103">
        <f t="shared" si="16"/>
        <v>0</v>
      </c>
    </row>
    <row r="104" spans="1:7" x14ac:dyDescent="0.25">
      <c r="A104">
        <f t="shared" si="10"/>
        <v>0</v>
      </c>
      <c r="B104">
        <f t="shared" si="11"/>
        <v>0.5</v>
      </c>
      <c r="C104">
        <f t="shared" si="12"/>
        <v>6</v>
      </c>
      <c r="D104">
        <f t="shared" si="13"/>
        <v>0</v>
      </c>
      <c r="E104">
        <f t="shared" si="17"/>
        <v>958</v>
      </c>
      <c r="F104">
        <f t="shared" si="15"/>
        <v>0</v>
      </c>
      <c r="G104">
        <f t="shared" si="16"/>
        <v>0</v>
      </c>
    </row>
    <row r="105" spans="1:7" x14ac:dyDescent="0.25">
      <c r="A105">
        <f t="shared" si="10"/>
        <v>0</v>
      </c>
      <c r="B105">
        <f t="shared" si="11"/>
        <v>1</v>
      </c>
      <c r="C105">
        <f t="shared" si="12"/>
        <v>6</v>
      </c>
      <c r="D105">
        <f t="shared" si="13"/>
        <v>0</v>
      </c>
      <c r="E105">
        <f t="shared" si="17"/>
        <v>2457.5</v>
      </c>
      <c r="F105">
        <f t="shared" si="15"/>
        <v>0</v>
      </c>
      <c r="G105">
        <f t="shared" si="16"/>
        <v>0</v>
      </c>
    </row>
    <row r="106" spans="1:7" x14ac:dyDescent="0.25">
      <c r="A106">
        <f t="shared" si="10"/>
        <v>0</v>
      </c>
      <c r="B106">
        <f t="shared" si="11"/>
        <v>1.5</v>
      </c>
      <c r="C106">
        <f t="shared" si="12"/>
        <v>6</v>
      </c>
      <c r="D106">
        <f t="shared" si="13"/>
        <v>0</v>
      </c>
      <c r="E106">
        <f t="shared" si="17"/>
        <v>2419</v>
      </c>
      <c r="F106">
        <f t="shared" si="15"/>
        <v>0</v>
      </c>
      <c r="G106">
        <f t="shared" si="16"/>
        <v>0</v>
      </c>
    </row>
    <row r="107" spans="1:7" x14ac:dyDescent="0.25">
      <c r="A107">
        <f t="shared" si="10"/>
        <v>0</v>
      </c>
      <c r="B107">
        <f t="shared" si="11"/>
        <v>2</v>
      </c>
      <c r="C107">
        <f t="shared" si="12"/>
        <v>6</v>
      </c>
      <c r="D107">
        <f t="shared" si="13"/>
        <v>0</v>
      </c>
      <c r="E107">
        <f t="shared" si="17"/>
        <v>2228</v>
      </c>
      <c r="F107">
        <f t="shared" si="15"/>
        <v>0</v>
      </c>
      <c r="G107">
        <f t="shared" si="16"/>
        <v>0</v>
      </c>
    </row>
    <row r="108" spans="1:7" x14ac:dyDescent="0.25">
      <c r="A108">
        <f t="shared" si="10"/>
        <v>0</v>
      </c>
      <c r="B108">
        <f t="shared" si="11"/>
        <v>0.5</v>
      </c>
      <c r="C108">
        <f t="shared" si="12"/>
        <v>8</v>
      </c>
      <c r="D108">
        <f t="shared" si="13"/>
        <v>0</v>
      </c>
      <c r="E108">
        <f t="shared" si="17"/>
        <v>840.5</v>
      </c>
      <c r="F108">
        <f t="shared" si="15"/>
        <v>0</v>
      </c>
      <c r="G108">
        <f t="shared" si="16"/>
        <v>0</v>
      </c>
    </row>
    <row r="109" spans="1:7" x14ac:dyDescent="0.25">
      <c r="A109">
        <f t="shared" si="10"/>
        <v>0</v>
      </c>
      <c r="B109">
        <f t="shared" si="11"/>
        <v>1</v>
      </c>
      <c r="C109">
        <f t="shared" si="12"/>
        <v>8</v>
      </c>
      <c r="D109">
        <f t="shared" si="13"/>
        <v>0</v>
      </c>
      <c r="E109">
        <f t="shared" si="17"/>
        <v>3009.5</v>
      </c>
      <c r="F109">
        <f t="shared" si="15"/>
        <v>0</v>
      </c>
      <c r="G109">
        <f t="shared" si="16"/>
        <v>0</v>
      </c>
    </row>
    <row r="110" spans="1:7" x14ac:dyDescent="0.25">
      <c r="A110">
        <f t="shared" si="10"/>
        <v>0</v>
      </c>
      <c r="B110">
        <f t="shared" si="11"/>
        <v>1.5</v>
      </c>
      <c r="C110">
        <f t="shared" si="12"/>
        <v>8</v>
      </c>
      <c r="D110">
        <f t="shared" si="13"/>
        <v>0</v>
      </c>
      <c r="E110">
        <f t="shared" si="17"/>
        <v>2704</v>
      </c>
      <c r="F110">
        <f t="shared" si="15"/>
        <v>0</v>
      </c>
      <c r="G110">
        <f t="shared" si="16"/>
        <v>0</v>
      </c>
    </row>
    <row r="111" spans="1:7" x14ac:dyDescent="0.25">
      <c r="A111">
        <f t="shared" si="10"/>
        <v>0</v>
      </c>
      <c r="B111">
        <f t="shared" si="11"/>
        <v>2</v>
      </c>
      <c r="C111">
        <f t="shared" si="12"/>
        <v>8</v>
      </c>
      <c r="D111">
        <f t="shared" si="13"/>
        <v>0</v>
      </c>
      <c r="E111">
        <f t="shared" si="17"/>
        <v>2491.5</v>
      </c>
      <c r="F111">
        <f t="shared" si="15"/>
        <v>0</v>
      </c>
      <c r="G111">
        <f t="shared" si="16"/>
        <v>0</v>
      </c>
    </row>
    <row r="112" spans="1:7" x14ac:dyDescent="0.25">
      <c r="A112">
        <f t="shared" si="10"/>
        <v>0</v>
      </c>
      <c r="B112">
        <f t="shared" si="11"/>
        <v>0.5</v>
      </c>
      <c r="C112">
        <f t="shared" si="12"/>
        <v>10</v>
      </c>
      <c r="D112">
        <f t="shared" si="13"/>
        <v>0</v>
      </c>
      <c r="E112">
        <f t="shared" si="17"/>
        <v>917</v>
      </c>
      <c r="F112">
        <f t="shared" si="15"/>
        <v>0</v>
      </c>
      <c r="G112">
        <f t="shared" si="16"/>
        <v>0</v>
      </c>
    </row>
    <row r="113" spans="1:7" x14ac:dyDescent="0.25">
      <c r="A113">
        <f t="shared" si="10"/>
        <v>0</v>
      </c>
      <c r="B113">
        <f t="shared" si="11"/>
        <v>1</v>
      </c>
      <c r="C113">
        <f t="shared" si="12"/>
        <v>10</v>
      </c>
      <c r="D113">
        <f t="shared" si="13"/>
        <v>0</v>
      </c>
      <c r="E113">
        <f t="shared" si="17"/>
        <v>2824</v>
      </c>
      <c r="F113">
        <f t="shared" si="15"/>
        <v>0</v>
      </c>
      <c r="G113">
        <f t="shared" si="16"/>
        <v>0</v>
      </c>
    </row>
    <row r="114" spans="1:7" x14ac:dyDescent="0.25">
      <c r="A114">
        <f t="shared" si="10"/>
        <v>0</v>
      </c>
      <c r="B114">
        <f t="shared" si="11"/>
        <v>1.5</v>
      </c>
      <c r="C114">
        <f t="shared" si="12"/>
        <v>10</v>
      </c>
      <c r="D114">
        <f t="shared" si="13"/>
        <v>0</v>
      </c>
      <c r="E114">
        <f t="shared" si="17"/>
        <v>2503</v>
      </c>
      <c r="F114">
        <f t="shared" si="15"/>
        <v>0</v>
      </c>
      <c r="G114">
        <f t="shared" si="16"/>
        <v>0</v>
      </c>
    </row>
    <row r="115" spans="1:7" x14ac:dyDescent="0.25">
      <c r="A115">
        <f t="shared" si="10"/>
        <v>0</v>
      </c>
      <c r="B115">
        <f t="shared" si="11"/>
        <v>2</v>
      </c>
      <c r="C115">
        <f t="shared" si="12"/>
        <v>10</v>
      </c>
      <c r="D115">
        <f t="shared" si="13"/>
        <v>0</v>
      </c>
      <c r="E115">
        <f t="shared" si="17"/>
        <v>2521</v>
      </c>
      <c r="F115">
        <f t="shared" si="15"/>
        <v>0</v>
      </c>
      <c r="G115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Energy 分布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2017-01-09T13:07:58Z</dcterms:modified>
</cp:coreProperties>
</file>