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1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3.xml" ContentType="application/vnd.openxmlformats-officedocument.drawingml.chartshapes+xml"/>
  <Override PartName="/xl/charts/chart64.xml" ContentType="application/vnd.openxmlformats-officedocument.drawingml.chart+xml"/>
  <Override PartName="/xl/drawings/drawing14.xml" ContentType="application/vnd.openxmlformats-officedocument.drawingml.chartshapes+xml"/>
  <Override PartName="/xl/charts/chart65.xml" ContentType="application/vnd.openxmlformats-officedocument.drawingml.chart+xml"/>
  <Override PartName="/xl/drawings/drawing15.xml" ContentType="application/vnd.openxmlformats-officedocument.drawingml.chartshapes+xml"/>
  <Override PartName="/xl/charts/chart66.xml" ContentType="application/vnd.openxmlformats-officedocument.drawingml.chart+xml"/>
  <Override PartName="/xl/drawings/drawing16.xml" ContentType="application/vnd.openxmlformats-officedocument.drawingml.chartshapes+xml"/>
  <Override PartName="/xl/charts/chart67.xml" ContentType="application/vnd.openxmlformats-officedocument.drawingml.chart+xml"/>
  <Override PartName="/xl/drawings/drawing17.xml" ContentType="application/vnd.openxmlformats-officedocument.drawingml.chartshapes+xml"/>
  <Override PartName="/xl/charts/chart68.xml" ContentType="application/vnd.openxmlformats-officedocument.drawingml.chart+xml"/>
  <Override PartName="/xl/drawings/drawing18.xml" ContentType="application/vnd.openxmlformats-officedocument.drawingml.chartshape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0.xml" ContentType="application/vnd.openxmlformats-officedocument.drawingml.chartshapes+xml"/>
  <Override PartName="/xl/charts/chart82.xml" ContentType="application/vnd.openxmlformats-officedocument.drawingml.chart+xml"/>
  <Override PartName="/xl/drawings/drawing21.xml" ContentType="application/vnd.openxmlformats-officedocument.drawingml.chartshapes+xml"/>
  <Override PartName="/xl/charts/chart83.xml" ContentType="application/vnd.openxmlformats-officedocument.drawingml.chart+xml"/>
  <Override PartName="/xl/drawings/drawing22.xml" ContentType="application/vnd.openxmlformats-officedocument.drawingml.chartshapes+xml"/>
  <Override PartName="/xl/charts/chart84.xml" ContentType="application/vnd.openxmlformats-officedocument.drawingml.chart+xml"/>
  <Override PartName="/xl/drawings/drawing23.xml" ContentType="application/vnd.openxmlformats-officedocument.drawingml.chartshapes+xml"/>
  <Override PartName="/xl/charts/chart85.xml" ContentType="application/vnd.openxmlformats-officedocument.drawingml.chart+xml"/>
  <Override PartName="/xl/drawings/drawing24.xml" ContentType="application/vnd.openxmlformats-officedocument.drawingml.chartshapes+xml"/>
  <Override PartName="/xl/charts/chart86.xml" ContentType="application/vnd.openxmlformats-officedocument.drawingml.chart+xml"/>
  <Override PartName="/xl/drawings/drawing25.xml" ContentType="application/vnd.openxmlformats-officedocument.drawingml.chartshapes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27.xml" ContentType="application/vnd.openxmlformats-officedocument.drawing+xml"/>
  <Override PartName="/xl/charts/chart94.xml" ContentType="application/vnd.openxmlformats-officedocument.drawingml.chart+xml"/>
  <Override PartName="/xl/drawings/drawing28.xml" ContentType="application/vnd.openxmlformats-officedocument.drawingml.chartshapes+xml"/>
  <Override PartName="/xl/charts/chart95.xml" ContentType="application/vnd.openxmlformats-officedocument.drawingml.chart+xml"/>
  <Override PartName="/xl/drawings/drawing29.xml" ContentType="application/vnd.openxmlformats-officedocument.drawingml.chartshapes+xml"/>
  <Override PartName="/xl/charts/chart96.xml" ContentType="application/vnd.openxmlformats-officedocument.drawingml.chart+xml"/>
  <Override PartName="/xl/drawings/drawing30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31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activeTab="8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cost func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L4" i="20" l="1"/>
  <c r="M17" i="13"/>
  <c r="F17" i="19" l="1"/>
  <c r="E17" i="19"/>
  <c r="L10" i="20" l="1"/>
  <c r="L11" i="20"/>
  <c r="L9" i="20"/>
  <c r="H10" i="20"/>
  <c r="H11" i="20"/>
  <c r="H9" i="20"/>
  <c r="D10" i="20"/>
  <c r="D11" i="20"/>
  <c r="D9" i="20"/>
  <c r="L5" i="20"/>
  <c r="M5" i="20"/>
  <c r="N5" i="20"/>
  <c r="L6" i="20"/>
  <c r="M6" i="20"/>
  <c r="N6" i="20"/>
  <c r="M4" i="20"/>
  <c r="N4" i="20"/>
  <c r="H5" i="20"/>
  <c r="I5" i="20"/>
  <c r="J5" i="20"/>
  <c r="H6" i="20"/>
  <c r="I6" i="20"/>
  <c r="J6" i="20"/>
  <c r="I4" i="20"/>
  <c r="J4" i="20"/>
  <c r="H4" i="20"/>
  <c r="D5" i="20"/>
  <c r="E5" i="20"/>
  <c r="F5" i="20"/>
  <c r="D6" i="20"/>
  <c r="E6" i="20"/>
  <c r="F6" i="20"/>
  <c r="E4" i="20"/>
  <c r="F4" i="20"/>
  <c r="D4" i="20"/>
  <c r="B15" i="21" l="1"/>
  <c r="C15" i="21"/>
  <c r="D15" i="21"/>
  <c r="E15" i="21"/>
  <c r="F15" i="21"/>
  <c r="G15" i="21"/>
  <c r="B16" i="21"/>
  <c r="C16" i="21"/>
  <c r="D16" i="21"/>
  <c r="E16" i="21"/>
  <c r="F16" i="21"/>
  <c r="G16" i="21"/>
  <c r="C14" i="21"/>
  <c r="D14" i="21"/>
  <c r="E14" i="21"/>
  <c r="F14" i="21"/>
  <c r="G14" i="21"/>
  <c r="B14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C9" i="21"/>
  <c r="D9" i="21"/>
  <c r="E9" i="21"/>
  <c r="F9" i="21"/>
  <c r="G9" i="21"/>
  <c r="B9" i="21"/>
  <c r="B5" i="21"/>
  <c r="C5" i="21"/>
  <c r="D5" i="21"/>
  <c r="E5" i="21"/>
  <c r="F5" i="21"/>
  <c r="G5" i="21"/>
  <c r="B6" i="21"/>
  <c r="C6" i="21"/>
  <c r="D6" i="21"/>
  <c r="E6" i="21"/>
  <c r="F6" i="21"/>
  <c r="G6" i="21"/>
  <c r="C4" i="21"/>
  <c r="D4" i="21"/>
  <c r="E4" i="21"/>
  <c r="F4" i="21"/>
  <c r="G4" i="21"/>
  <c r="B4" i="21"/>
  <c r="O5" i="18" l="1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4" i="18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O4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4" i="16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4" i="15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4" i="13"/>
  <c r="M5" i="13"/>
  <c r="M4" i="13"/>
  <c r="M6" i="13"/>
  <c r="M7" i="13"/>
  <c r="M8" i="13"/>
  <c r="M9" i="13"/>
  <c r="M10" i="13"/>
  <c r="M11" i="13"/>
  <c r="M12" i="13"/>
  <c r="M13" i="13"/>
  <c r="M14" i="13"/>
  <c r="M15" i="13"/>
  <c r="M16" i="13"/>
  <c r="M18" i="13"/>
  <c r="M19" i="13"/>
  <c r="M20" i="13"/>
  <c r="M21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4" i="13"/>
  <c r="D48" i="14" l="1"/>
  <c r="A47" i="14"/>
  <c r="B47" i="14"/>
  <c r="C47" i="14"/>
  <c r="D47" i="14"/>
  <c r="E47" i="14"/>
  <c r="F47" i="14"/>
  <c r="G47" i="14"/>
  <c r="A48" i="14"/>
  <c r="B48" i="14"/>
  <c r="C48" i="14"/>
  <c r="F48" i="14"/>
  <c r="G48" i="14"/>
  <c r="A49" i="14"/>
  <c r="B49" i="14"/>
  <c r="C49" i="14"/>
  <c r="D49" i="14"/>
  <c r="F49" i="14"/>
  <c r="G49" i="14"/>
  <c r="A50" i="14"/>
  <c r="B50" i="14"/>
  <c r="C50" i="14"/>
  <c r="D50" i="14"/>
  <c r="F50" i="14"/>
  <c r="G50" i="14"/>
  <c r="A51" i="14"/>
  <c r="B51" i="14"/>
  <c r="C51" i="14"/>
  <c r="D51" i="14"/>
  <c r="F51" i="14"/>
  <c r="G51" i="14"/>
  <c r="A52" i="14"/>
  <c r="B52" i="14"/>
  <c r="C52" i="14"/>
  <c r="D52" i="14"/>
  <c r="F52" i="14"/>
  <c r="G52" i="14"/>
  <c r="A53" i="14"/>
  <c r="B53" i="14"/>
  <c r="C53" i="14"/>
  <c r="D53" i="14"/>
  <c r="F53" i="14"/>
  <c r="G53" i="14"/>
  <c r="A54" i="14"/>
  <c r="B54" i="14"/>
  <c r="C54" i="14"/>
  <c r="D54" i="14"/>
  <c r="F54" i="14"/>
  <c r="G54" i="14"/>
  <c r="A55" i="14"/>
  <c r="B55" i="14"/>
  <c r="C55" i="14"/>
  <c r="D55" i="14"/>
  <c r="F55" i="14"/>
  <c r="G55" i="14"/>
  <c r="A56" i="14"/>
  <c r="B56" i="14"/>
  <c r="C56" i="14"/>
  <c r="D56" i="14"/>
  <c r="F56" i="14"/>
  <c r="G56" i="14"/>
  <c r="A57" i="14"/>
  <c r="B57" i="14"/>
  <c r="C57" i="14"/>
  <c r="D57" i="14"/>
  <c r="F57" i="14"/>
  <c r="G57" i="14"/>
  <c r="A58" i="14"/>
  <c r="B58" i="14"/>
  <c r="C58" i="14"/>
  <c r="D58" i="14"/>
  <c r="F58" i="14"/>
  <c r="G58" i="14"/>
  <c r="A59" i="14"/>
  <c r="B59" i="14"/>
  <c r="C59" i="14"/>
  <c r="D59" i="14"/>
  <c r="F59" i="14"/>
  <c r="G59" i="14"/>
  <c r="A60" i="14"/>
  <c r="B60" i="14"/>
  <c r="C60" i="14"/>
  <c r="D60" i="14"/>
  <c r="F60" i="14"/>
  <c r="G60" i="14"/>
  <c r="A61" i="14"/>
  <c r="B61" i="14"/>
  <c r="C61" i="14"/>
  <c r="D61" i="14"/>
  <c r="F61" i="14"/>
  <c r="G61" i="14"/>
  <c r="A62" i="14"/>
  <c r="B62" i="14"/>
  <c r="C62" i="14"/>
  <c r="D62" i="14"/>
  <c r="F62" i="14"/>
  <c r="G62" i="14"/>
  <c r="A63" i="14"/>
  <c r="B63" i="14"/>
  <c r="C63" i="14"/>
  <c r="D63" i="14"/>
  <c r="F63" i="14"/>
  <c r="G63" i="14"/>
  <c r="A64" i="14"/>
  <c r="B64" i="14"/>
  <c r="C64" i="14"/>
  <c r="D64" i="14"/>
  <c r="F64" i="14"/>
  <c r="G64" i="14"/>
  <c r="A65" i="14"/>
  <c r="B65" i="14"/>
  <c r="C65" i="14"/>
  <c r="D65" i="14"/>
  <c r="F65" i="14"/>
  <c r="G65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E3" i="14"/>
  <c r="F3" i="14"/>
  <c r="G3" i="14"/>
  <c r="D3" i="14"/>
  <c r="G11" i="19" l="1"/>
  <c r="F11" i="19"/>
  <c r="E11" i="19"/>
  <c r="D11" i="19"/>
  <c r="L129" i="18" l="1"/>
  <c r="E129" i="18"/>
  <c r="L128" i="18"/>
  <c r="E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G115" i="18"/>
  <c r="F115" i="18"/>
  <c r="D115" i="18"/>
  <c r="G114" i="18"/>
  <c r="F114" i="18"/>
  <c r="D114" i="18"/>
  <c r="G113" i="18"/>
  <c r="F113" i="18"/>
  <c r="D113" i="18"/>
  <c r="G112" i="18"/>
  <c r="F112" i="18"/>
  <c r="D112" i="18"/>
  <c r="G111" i="18"/>
  <c r="F111" i="18"/>
  <c r="D111" i="18"/>
  <c r="G110" i="18"/>
  <c r="F110" i="18"/>
  <c r="D110" i="18"/>
  <c r="G109" i="18"/>
  <c r="F109" i="18"/>
  <c r="D109" i="18"/>
  <c r="G108" i="18"/>
  <c r="F108" i="18"/>
  <c r="D108" i="18"/>
  <c r="G107" i="18"/>
  <c r="F107" i="18"/>
  <c r="D107" i="18"/>
  <c r="G106" i="18"/>
  <c r="F106" i="18"/>
  <c r="D106" i="18"/>
  <c r="G105" i="18"/>
  <c r="F105" i="18"/>
  <c r="D105" i="18"/>
  <c r="G104" i="18"/>
  <c r="F104" i="18"/>
  <c r="D104" i="18"/>
  <c r="O127" i="18"/>
  <c r="N127" i="18"/>
  <c r="M127" i="18"/>
  <c r="O126" i="18"/>
  <c r="M126" i="18"/>
  <c r="M125" i="18"/>
  <c r="O124" i="18"/>
  <c r="M124" i="18"/>
  <c r="O123" i="18"/>
  <c r="N123" i="18"/>
  <c r="M123" i="18"/>
  <c r="O122" i="18"/>
  <c r="M122" i="18"/>
  <c r="O121" i="18"/>
  <c r="N121" i="18"/>
  <c r="M121" i="18"/>
  <c r="O120" i="18"/>
  <c r="M120" i="18"/>
  <c r="O119" i="18"/>
  <c r="N119" i="18"/>
  <c r="M119" i="18"/>
  <c r="O118" i="18"/>
  <c r="M118" i="18"/>
  <c r="O117" i="18"/>
  <c r="N117" i="18"/>
  <c r="M117" i="18"/>
  <c r="O116" i="18"/>
  <c r="M116" i="18"/>
  <c r="O115" i="18"/>
  <c r="N115" i="18"/>
  <c r="M115" i="18"/>
  <c r="O114" i="18"/>
  <c r="M114" i="18"/>
  <c r="O113" i="18"/>
  <c r="N113" i="18"/>
  <c r="M113" i="18"/>
  <c r="O112" i="18"/>
  <c r="M112" i="18"/>
  <c r="O111" i="18"/>
  <c r="N111" i="18"/>
  <c r="M111" i="18"/>
  <c r="O110" i="18"/>
  <c r="M110" i="18"/>
  <c r="O109" i="18"/>
  <c r="N109" i="18"/>
  <c r="M109" i="18"/>
  <c r="O108" i="18"/>
  <c r="M108" i="18"/>
  <c r="O107" i="18"/>
  <c r="N107" i="18"/>
  <c r="M107" i="18"/>
  <c r="O106" i="18"/>
  <c r="M106" i="18"/>
  <c r="O105" i="18"/>
  <c r="N105" i="18"/>
  <c r="M105" i="18"/>
  <c r="O104" i="18"/>
  <c r="M104" i="18"/>
  <c r="D128" i="18" l="1"/>
  <c r="F129" i="18"/>
  <c r="N104" i="18"/>
  <c r="N106" i="18"/>
  <c r="N108" i="18"/>
  <c r="N110" i="18"/>
  <c r="N112" i="18"/>
  <c r="N114" i="18"/>
  <c r="N116" i="18"/>
  <c r="N118" i="18"/>
  <c r="N120" i="18"/>
  <c r="N122" i="18"/>
  <c r="N124" i="18"/>
  <c r="N126" i="18"/>
  <c r="N125" i="18"/>
  <c r="O125" i="18"/>
  <c r="O128" i="18" s="1"/>
  <c r="G129" i="18"/>
  <c r="M129" i="18"/>
  <c r="M128" i="18"/>
  <c r="D129" i="18"/>
  <c r="F128" i="18"/>
  <c r="G128" i="18"/>
  <c r="N129" i="18" l="1"/>
  <c r="N128" i="18"/>
  <c r="O129" i="18"/>
  <c r="L129" i="17"/>
  <c r="E129" i="17"/>
  <c r="L128" i="17"/>
  <c r="E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D116" i="17"/>
  <c r="G115" i="17"/>
  <c r="F115" i="17"/>
  <c r="D115" i="17"/>
  <c r="G114" i="17"/>
  <c r="F114" i="17"/>
  <c r="D114" i="17"/>
  <c r="G113" i="17"/>
  <c r="F113" i="17"/>
  <c r="D113" i="17"/>
  <c r="G112" i="17"/>
  <c r="F112" i="17"/>
  <c r="D112" i="17"/>
  <c r="G111" i="17"/>
  <c r="F111" i="17"/>
  <c r="D111" i="17"/>
  <c r="G110" i="17"/>
  <c r="F110" i="17"/>
  <c r="D110" i="17"/>
  <c r="G109" i="17"/>
  <c r="F109" i="17"/>
  <c r="D109" i="17"/>
  <c r="G108" i="17"/>
  <c r="F108" i="17"/>
  <c r="D108" i="17"/>
  <c r="G107" i="17"/>
  <c r="F107" i="17"/>
  <c r="D107" i="17"/>
  <c r="G106" i="17"/>
  <c r="F106" i="17"/>
  <c r="D106" i="17"/>
  <c r="G105" i="17"/>
  <c r="F105" i="17"/>
  <c r="D105" i="17"/>
  <c r="G104" i="17"/>
  <c r="F104" i="17"/>
  <c r="F129" i="17" s="1"/>
  <c r="D104" i="17"/>
  <c r="N126" i="17"/>
  <c r="M126" i="17"/>
  <c r="O125" i="17"/>
  <c r="N125" i="17"/>
  <c r="M125" i="17"/>
  <c r="O124" i="17"/>
  <c r="N124" i="17"/>
  <c r="M124" i="17"/>
  <c r="O123" i="17"/>
  <c r="N123" i="17"/>
  <c r="M123" i="17"/>
  <c r="O122" i="17"/>
  <c r="N122" i="17"/>
  <c r="M122" i="17"/>
  <c r="O121" i="17"/>
  <c r="N121" i="17"/>
  <c r="M121" i="17"/>
  <c r="O120" i="17"/>
  <c r="N120" i="17"/>
  <c r="M120" i="17"/>
  <c r="O119" i="17"/>
  <c r="N119" i="17"/>
  <c r="M119" i="17"/>
  <c r="O118" i="17"/>
  <c r="N118" i="17"/>
  <c r="M118" i="17"/>
  <c r="O117" i="17"/>
  <c r="N117" i="17"/>
  <c r="M117" i="17"/>
  <c r="O116" i="17"/>
  <c r="N116" i="17"/>
  <c r="M116" i="17"/>
  <c r="O115" i="17"/>
  <c r="N115" i="17"/>
  <c r="M115" i="17"/>
  <c r="O114" i="17"/>
  <c r="M114" i="17"/>
  <c r="O113" i="17"/>
  <c r="N113" i="17"/>
  <c r="M113" i="17"/>
  <c r="O112" i="17"/>
  <c r="M112" i="17"/>
  <c r="O111" i="17"/>
  <c r="N111" i="17"/>
  <c r="M111" i="17"/>
  <c r="O110" i="17"/>
  <c r="M110" i="17"/>
  <c r="O109" i="17"/>
  <c r="N109" i="17"/>
  <c r="M109" i="17"/>
  <c r="O108" i="17"/>
  <c r="M108" i="17"/>
  <c r="O107" i="17"/>
  <c r="N107" i="17"/>
  <c r="M107" i="17"/>
  <c r="O106" i="17"/>
  <c r="M106" i="17"/>
  <c r="O105" i="17"/>
  <c r="N105" i="17"/>
  <c r="M105" i="17"/>
  <c r="O104" i="17"/>
  <c r="O126" i="17" l="1"/>
  <c r="O128" i="17" s="1"/>
  <c r="M127" i="17"/>
  <c r="N127" i="17"/>
  <c r="O127" i="17"/>
  <c r="D129" i="17"/>
  <c r="G129" i="17"/>
  <c r="M104" i="17"/>
  <c r="M128" i="17" s="1"/>
  <c r="N106" i="17"/>
  <c r="N108" i="17"/>
  <c r="N110" i="17"/>
  <c r="N112" i="17"/>
  <c r="N114" i="17"/>
  <c r="O129" i="17"/>
  <c r="D128" i="17"/>
  <c r="N104" i="17"/>
  <c r="F128" i="17"/>
  <c r="G128" i="17"/>
  <c r="M129" i="17" l="1"/>
  <c r="N129" i="17"/>
  <c r="N128" i="17"/>
  <c r="L129" i="16"/>
  <c r="E129" i="16"/>
  <c r="L128" i="16"/>
  <c r="E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G115" i="16"/>
  <c r="F115" i="16"/>
  <c r="D115" i="16"/>
  <c r="G114" i="16"/>
  <c r="F114" i="16"/>
  <c r="D114" i="16"/>
  <c r="G113" i="16"/>
  <c r="F113" i="16"/>
  <c r="D113" i="16"/>
  <c r="G112" i="16"/>
  <c r="F112" i="16"/>
  <c r="D112" i="16"/>
  <c r="G111" i="16"/>
  <c r="F111" i="16"/>
  <c r="D111" i="16"/>
  <c r="G110" i="16"/>
  <c r="F110" i="16"/>
  <c r="D110" i="16"/>
  <c r="G109" i="16"/>
  <c r="F109" i="16"/>
  <c r="D109" i="16"/>
  <c r="G108" i="16"/>
  <c r="F108" i="16"/>
  <c r="D108" i="16"/>
  <c r="G107" i="16"/>
  <c r="F107" i="16"/>
  <c r="D107" i="16"/>
  <c r="G106" i="16"/>
  <c r="F106" i="16"/>
  <c r="D106" i="16"/>
  <c r="G105" i="16"/>
  <c r="F105" i="16"/>
  <c r="D105" i="16"/>
  <c r="G104" i="16"/>
  <c r="F104" i="16"/>
  <c r="D104" i="16"/>
  <c r="L129" i="15"/>
  <c r="E129" i="15"/>
  <c r="L128" i="15"/>
  <c r="E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G115" i="15"/>
  <c r="F115" i="15"/>
  <c r="D115" i="15"/>
  <c r="G114" i="15"/>
  <c r="F114" i="15"/>
  <c r="D114" i="15"/>
  <c r="G113" i="15"/>
  <c r="F113" i="15"/>
  <c r="D113" i="15"/>
  <c r="G112" i="15"/>
  <c r="F112" i="15"/>
  <c r="D112" i="15"/>
  <c r="G111" i="15"/>
  <c r="F111" i="15"/>
  <c r="D111" i="15"/>
  <c r="G110" i="15"/>
  <c r="F110" i="15"/>
  <c r="D110" i="15"/>
  <c r="G109" i="15"/>
  <c r="F109" i="15"/>
  <c r="D109" i="15"/>
  <c r="G108" i="15"/>
  <c r="F108" i="15"/>
  <c r="D108" i="15"/>
  <c r="G107" i="15"/>
  <c r="F107" i="15"/>
  <c r="D107" i="15"/>
  <c r="G106" i="15"/>
  <c r="F106" i="15"/>
  <c r="D106" i="15"/>
  <c r="G105" i="15"/>
  <c r="F105" i="15"/>
  <c r="D105" i="15"/>
  <c r="G104" i="15"/>
  <c r="F104" i="15"/>
  <c r="D104" i="15"/>
  <c r="N127" i="15" l="1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M104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05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O119" i="16"/>
  <c r="O120" i="16"/>
  <c r="O121" i="16"/>
  <c r="O122" i="16"/>
  <c r="O123" i="16"/>
  <c r="O124" i="16"/>
  <c r="O125" i="16"/>
  <c r="O126" i="16"/>
  <c r="O127" i="16"/>
  <c r="D129" i="16"/>
  <c r="F129" i="16"/>
  <c r="G129" i="16"/>
  <c r="D128" i="16"/>
  <c r="F128" i="16"/>
  <c r="G128" i="16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N107" i="15"/>
  <c r="N115" i="15"/>
  <c r="N104" i="15"/>
  <c r="N105" i="15"/>
  <c r="N106" i="15"/>
  <c r="N108" i="15"/>
  <c r="N109" i="15"/>
  <c r="N110" i="15"/>
  <c r="N111" i="15"/>
  <c r="N112" i="15"/>
  <c r="N113" i="15"/>
  <c r="N114" i="15"/>
  <c r="N116" i="15"/>
  <c r="N117" i="15"/>
  <c r="N118" i="15"/>
  <c r="N119" i="15"/>
  <c r="N120" i="15"/>
  <c r="N121" i="15"/>
  <c r="N122" i="15"/>
  <c r="N123" i="15"/>
  <c r="N124" i="15"/>
  <c r="N125" i="15"/>
  <c r="N126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F129" i="15"/>
  <c r="D129" i="15"/>
  <c r="G129" i="15"/>
  <c r="D128" i="15"/>
  <c r="F128" i="15"/>
  <c r="G128" i="15"/>
  <c r="M24" i="14"/>
  <c r="E49" i="14" s="1"/>
  <c r="M25" i="14"/>
  <c r="E50" i="14" s="1"/>
  <c r="M26" i="14"/>
  <c r="E51" i="14" s="1"/>
  <c r="M27" i="14"/>
  <c r="E52" i="14" s="1"/>
  <c r="M28" i="14"/>
  <c r="E53" i="14" s="1"/>
  <c r="M29" i="14"/>
  <c r="E54" i="14" s="1"/>
  <c r="M30" i="14"/>
  <c r="E55" i="14" s="1"/>
  <c r="M31" i="14"/>
  <c r="E56" i="14" s="1"/>
  <c r="M32" i="14"/>
  <c r="E57" i="14" s="1"/>
  <c r="M33" i="14"/>
  <c r="E58" i="14" s="1"/>
  <c r="M34" i="14"/>
  <c r="E59" i="14" s="1"/>
  <c r="M35" i="14"/>
  <c r="E60" i="14" s="1"/>
  <c r="M36" i="14"/>
  <c r="E61" i="14" s="1"/>
  <c r="M37" i="14"/>
  <c r="E62" i="14" s="1"/>
  <c r="M38" i="14"/>
  <c r="E63" i="14" s="1"/>
  <c r="M39" i="14"/>
  <c r="E64" i="14" s="1"/>
  <c r="M40" i="14"/>
  <c r="E65" i="14" s="1"/>
  <c r="M23" i="14"/>
  <c r="E48" i="14" s="1"/>
  <c r="L129" i="13"/>
  <c r="L128" i="13"/>
  <c r="E129" i="13"/>
  <c r="E128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04" i="13"/>
  <c r="T3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28" i="13" l="1"/>
  <c r="G129" i="13"/>
  <c r="D129" i="13"/>
  <c r="D128" i="13"/>
  <c r="F129" i="13"/>
  <c r="F128" i="13"/>
  <c r="M129" i="16"/>
  <c r="M128" i="16"/>
  <c r="O129" i="16"/>
  <c r="N128" i="16"/>
  <c r="N129" i="16"/>
  <c r="O128" i="16"/>
  <c r="N129" i="15"/>
  <c r="N128" i="15"/>
  <c r="M129" i="15"/>
  <c r="M128" i="15"/>
  <c r="O128" i="15"/>
  <c r="O129" i="15"/>
  <c r="O120" i="13"/>
  <c r="O107" i="13"/>
  <c r="O124" i="13" l="1"/>
  <c r="O122" i="13"/>
  <c r="O126" i="13"/>
  <c r="M107" i="13"/>
  <c r="M111" i="13"/>
  <c r="M122" i="13"/>
  <c r="M126" i="13"/>
  <c r="N121" i="13"/>
  <c r="N125" i="13"/>
  <c r="N107" i="13"/>
  <c r="N111" i="13"/>
  <c r="N122" i="13"/>
  <c r="N126" i="13"/>
  <c r="O121" i="13"/>
  <c r="O125" i="13"/>
  <c r="M123" i="13"/>
  <c r="M115" i="13"/>
  <c r="M119" i="13"/>
  <c r="M127" i="13"/>
  <c r="M106" i="13"/>
  <c r="N115" i="13"/>
  <c r="M120" i="13"/>
  <c r="M124" i="13"/>
  <c r="N119" i="13"/>
  <c r="N123" i="13"/>
  <c r="N127" i="13"/>
  <c r="O111" i="13"/>
  <c r="O115" i="13"/>
  <c r="M121" i="13"/>
  <c r="M125" i="13"/>
  <c r="N120" i="13"/>
  <c r="N124" i="13"/>
  <c r="O119" i="13"/>
  <c r="O123" i="13"/>
  <c r="O127" i="13"/>
  <c r="O106" i="13"/>
  <c r="O105" i="13"/>
  <c r="O104" i="13"/>
  <c r="N106" i="13"/>
  <c r="N105" i="13"/>
  <c r="N104" i="13"/>
  <c r="M105" i="13"/>
  <c r="M104" i="13"/>
  <c r="O112" i="13"/>
  <c r="M110" i="13" l="1"/>
  <c r="M116" i="13"/>
  <c r="N110" i="13"/>
  <c r="N116" i="13"/>
  <c r="M109" i="13"/>
  <c r="M114" i="13"/>
  <c r="N109" i="13"/>
  <c r="O117" i="13"/>
  <c r="M112" i="13"/>
  <c r="M117" i="13"/>
  <c r="N112" i="13"/>
  <c r="N117" i="13"/>
  <c r="N114" i="13"/>
  <c r="O109" i="13"/>
  <c r="O116" i="13"/>
  <c r="O110" i="13"/>
  <c r="O113" i="13"/>
  <c r="O118" i="13"/>
  <c r="M108" i="13"/>
  <c r="M129" i="13" s="1"/>
  <c r="M113" i="13"/>
  <c r="M118" i="13"/>
  <c r="N108" i="13"/>
  <c r="N113" i="13"/>
  <c r="N118" i="13"/>
  <c r="O108" i="13"/>
  <c r="O114" i="13"/>
  <c r="M128" i="13" l="1"/>
  <c r="N128" i="13"/>
  <c r="O128" i="13"/>
  <c r="N129" i="13"/>
  <c r="O129" i="13"/>
</calcChain>
</file>

<file path=xl/sharedStrings.xml><?xml version="1.0" encoding="utf-8"?>
<sst xmlns="http://schemas.openxmlformats.org/spreadsheetml/2006/main" count="323" uniqueCount="40">
  <si>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</si>
  <si>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</si>
  <si>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</si>
  <si>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</si>
  <si>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</si>
  <si>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</si>
  <si>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</si>
  <si>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</si>
  <si>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</si>
  <si>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</si>
  <si>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</si>
  <si>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</si>
  <si>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</si>
  <si>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</si>
  <si>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</si>
  <si>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</si>
  <si>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</si>
  <si>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</si>
  <si>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</si>
  <si>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</si>
  <si>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</si>
  <si>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</si>
  <si>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</si>
  <si>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</si>
  <si>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</si>
  <si>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</si>
  <si>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</si>
  <si>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</si>
  <si>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</si>
  <si>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</si>
  <si>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</si>
  <si>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</si>
  <si>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BW</t>
    <phoneticPr fontId="1" type="noConversion"/>
  </si>
  <si>
    <t>MR</t>
    <phoneticPr fontId="1" type="noConversion"/>
  </si>
  <si>
    <t>Task-5</t>
    <phoneticPr fontId="1" type="noConversion"/>
  </si>
  <si>
    <t>GW 1 1 0</t>
    <phoneticPr fontId="1" type="noConversion"/>
  </si>
  <si>
    <t>GW 1 1 0</t>
    <phoneticPr fontId="1" type="noConversion"/>
  </si>
  <si>
    <t>GW 4 3 1</t>
    <phoneticPr fontId="1" type="noConversion"/>
  </si>
  <si>
    <t>Meet_R</t>
    <phoneticPr fontId="1" type="noConversion"/>
  </si>
  <si>
    <t>GWEng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</si>
</sst>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2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0" fontId="3" fillId="3" borderId="0" xfId="2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</cellXfs>
  <cellStyles count="3">
    <cellStyle name="一般" xfId="0" builtinId="0"/>
    <cellStyle name="好" xfId="2" builtinId="26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'GWm05'!$D$33:$D$35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'GWm05'!$E$33:$E$35</c:f>
              <c:numCache>
                <c:formatCode>General</c:formatCode>
                <c:ptCount val="3"/>
                <c:pt idx="0">
                  <c:v>1</c:v>
                </c:pt>
                <c:pt idx="1">
                  <c:v>0.99976299999999996</c:v>
                </c:pt>
                <c:pt idx="2">
                  <c:v>0.99053999999999998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'GWm05'!$F$33:$F$35</c:f>
              <c:numCache>
                <c:formatCode>General</c:formatCode>
                <c:ptCount val="3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'GWm05'!$G$33:$G$35</c:f>
              <c:numCache>
                <c:formatCode>General</c:formatCode>
                <c:ptCount val="3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82432"/>
        <c:axId val="137406720"/>
      </c:barChart>
      <c:catAx>
        <c:axId val="1392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406720"/>
        <c:crosses val="autoZero"/>
        <c:auto val="1"/>
        <c:lblAlgn val="ctr"/>
        <c:lblOffset val="100"/>
        <c:noMultiLvlLbl val="0"/>
      </c:catAx>
      <c:valAx>
        <c:axId val="137406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28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('GWm05'!$L$4,'GWm05'!$L$7,'GWm05'!$L$10,'GWm05'!$L$13,'GWm05'!$L$16,'GWm05'!$L$19)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('GWm05'!$M$4,'GWm05'!$M$7,'GWm05'!$M$10,'GWm05'!$M$13,'GWm05'!$M$16,'GWm05'!$M$19)</c:f>
              <c:numCache>
                <c:formatCode>General</c:formatCode>
                <c:ptCount val="6"/>
                <c:pt idx="0">
                  <c:v>0.77234842956981387</c:v>
                </c:pt>
                <c:pt idx="1">
                  <c:v>0.79155815143662522</c:v>
                </c:pt>
                <c:pt idx="2">
                  <c:v>0.82635276495632559</c:v>
                </c:pt>
                <c:pt idx="3">
                  <c:v>0.84779113515983973</c:v>
                </c:pt>
                <c:pt idx="4">
                  <c:v>0.89037472688143782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('GWm05'!$N$4,'GWm05'!$N$7,'GWm05'!$N$10,'GWm05'!$N$13,'GWm05'!$N$16,'GWm05'!$N$19)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('GWm05'!$O$4,'GWm05'!$O$7,'GWm05'!$O$10,'GWm05'!$O$13,'GWm05'!$O$16,'GWm05'!$O$19)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32320"/>
        <c:axId val="139892928"/>
      </c:barChart>
      <c:catAx>
        <c:axId val="1398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92928"/>
        <c:crosses val="autoZero"/>
        <c:auto val="1"/>
        <c:lblAlgn val="ctr"/>
        <c:lblOffset val="100"/>
        <c:noMultiLvlLbl val="0"/>
      </c:catAx>
      <c:valAx>
        <c:axId val="139892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323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0.83902997951376201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0.69921877454852854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0.89826434006534595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73344"/>
        <c:axId val="44323328"/>
      </c:barChart>
      <c:catAx>
        <c:axId val="444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323328"/>
        <c:crosses val="autoZero"/>
        <c:auto val="1"/>
        <c:lblAlgn val="ctr"/>
        <c:lblOffset val="100"/>
        <c:noMultiLvlLbl val="0"/>
      </c:catAx>
      <c:valAx>
        <c:axId val="44323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4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17535.2</c:v>
                </c:pt>
                <c:pt idx="1">
                  <c:v>9681.69</c:v>
                </c:pt>
                <c:pt idx="2">
                  <c:v>9544.2900000000009</c:v>
                </c:pt>
                <c:pt idx="3">
                  <c:v>12041.1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219190</c:v>
                </c:pt>
                <c:pt idx="2">
                  <c:v>296961</c:v>
                </c:pt>
                <c:pt idx="3">
                  <c:v>163364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系統數據!$L$24:$O$24</c:f>
              <c:numCache>
                <c:formatCode>General</c:formatCode>
                <c:ptCount val="4"/>
                <c:pt idx="0">
                  <c:v>0</c:v>
                </c:pt>
                <c:pt idx="1">
                  <c:v>1397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4992"/>
        <c:axId val="44326208"/>
      </c:barChart>
      <c:catAx>
        <c:axId val="44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326208"/>
        <c:crosses val="autoZero"/>
        <c:auto val="1"/>
        <c:lblAlgn val="ctr"/>
        <c:lblOffset val="100"/>
        <c:noMultiLvlLbl val="0"/>
      </c:catAx>
      <c:valAx>
        <c:axId val="4432620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4499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'GWm05'!$D$11:$G$11</c:f>
              <c:numCache>
                <c:formatCode>General</c:formatCode>
                <c:ptCount val="4"/>
                <c:pt idx="0">
                  <c:v>17487</c:v>
                </c:pt>
                <c:pt idx="1">
                  <c:v>10423.700000000001</c:v>
                </c:pt>
                <c:pt idx="2">
                  <c:v>10334</c:v>
                </c:pt>
                <c:pt idx="3">
                  <c:v>12469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系統數據!$L$10:$O$10</c:f>
              <c:numCache>
                <c:formatCode>General</c:formatCode>
                <c:ptCount val="4"/>
                <c:pt idx="0">
                  <c:v>0</c:v>
                </c:pt>
                <c:pt idx="1">
                  <c:v>182279</c:v>
                </c:pt>
                <c:pt idx="2">
                  <c:v>239533</c:v>
                </c:pt>
                <c:pt idx="3">
                  <c:v>142406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1779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6528"/>
        <c:axId val="43614784"/>
      </c:barChart>
      <c:catAx>
        <c:axId val="442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614784"/>
        <c:crosses val="autoZero"/>
        <c:auto val="1"/>
        <c:lblAlgn val="ctr"/>
        <c:lblOffset val="100"/>
        <c:noMultiLvlLbl val="0"/>
      </c:catAx>
      <c:valAx>
        <c:axId val="4361478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46528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'GWm05'!$D$17:$G$17</c:f>
              <c:numCache>
                <c:formatCode>General</c:formatCode>
                <c:ptCount val="4"/>
                <c:pt idx="0">
                  <c:v>17395.8</c:v>
                </c:pt>
                <c:pt idx="1">
                  <c:v>11607.8</c:v>
                </c:pt>
                <c:pt idx="2">
                  <c:v>10500.3</c:v>
                </c:pt>
                <c:pt idx="3">
                  <c:v>13580.8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系統數據!$L$16:$O$16</c:f>
              <c:numCache>
                <c:formatCode>General</c:formatCode>
                <c:ptCount val="4"/>
                <c:pt idx="0">
                  <c:v>0</c:v>
                </c:pt>
                <c:pt idx="1">
                  <c:v>132700</c:v>
                </c:pt>
                <c:pt idx="2">
                  <c:v>196188</c:v>
                </c:pt>
                <c:pt idx="3">
                  <c:v>92901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系統數據!$L$36:$O$36</c:f>
              <c:numCache>
                <c:formatCode>General</c:formatCode>
                <c:ptCount val="4"/>
                <c:pt idx="0">
                  <c:v>0</c:v>
                </c:pt>
                <c:pt idx="1">
                  <c:v>2190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7040"/>
        <c:axId val="43617088"/>
      </c:barChart>
      <c:catAx>
        <c:axId val="442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617088"/>
        <c:crosses val="autoZero"/>
        <c:auto val="1"/>
        <c:lblAlgn val="ctr"/>
        <c:lblOffset val="100"/>
        <c:noMultiLvlLbl val="0"/>
      </c:catAx>
      <c:valAx>
        <c:axId val="4361708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4704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'GWm05'!$D$20:$G$20</c:f>
              <c:numCache>
                <c:formatCode>General</c:formatCode>
                <c:ptCount val="4"/>
                <c:pt idx="0">
                  <c:v>17331.8</c:v>
                </c:pt>
                <c:pt idx="1">
                  <c:v>12105.5</c:v>
                </c:pt>
                <c:pt idx="2">
                  <c:v>10505.1</c:v>
                </c:pt>
                <c:pt idx="3">
                  <c:v>13882.6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系統數據!$L$16:$O$16</c:f>
              <c:numCache>
                <c:formatCode>General</c:formatCode>
                <c:ptCount val="4"/>
                <c:pt idx="0">
                  <c:v>0</c:v>
                </c:pt>
                <c:pt idx="1">
                  <c:v>132700</c:v>
                </c:pt>
                <c:pt idx="2">
                  <c:v>196188</c:v>
                </c:pt>
                <c:pt idx="3">
                  <c:v>92901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系統數據!$L$39:$O$39</c:f>
              <c:numCache>
                <c:formatCode>General</c:formatCode>
                <c:ptCount val="4"/>
                <c:pt idx="0">
                  <c:v>0</c:v>
                </c:pt>
                <c:pt idx="1">
                  <c:v>2200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7552"/>
        <c:axId val="43618816"/>
      </c:barChart>
      <c:catAx>
        <c:axId val="442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618816"/>
        <c:crosses val="autoZero"/>
        <c:auto val="1"/>
        <c:lblAlgn val="ctr"/>
        <c:lblOffset val="100"/>
        <c:noMultiLvlLbl val="0"/>
      </c:catAx>
      <c:valAx>
        <c:axId val="4361881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4755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17535.2</c:v>
                </c:pt>
                <c:pt idx="1">
                  <c:v>9681.69</c:v>
                </c:pt>
                <c:pt idx="2">
                  <c:v>9544.2900000000009</c:v>
                </c:pt>
                <c:pt idx="3">
                  <c:v>12041.1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系統數據!$D$49:$G$49</c:f>
              <c:numCache>
                <c:formatCode>General</c:formatCode>
                <c:ptCount val="4"/>
                <c:pt idx="0">
                  <c:v>0</c:v>
                </c:pt>
                <c:pt idx="1">
                  <c:v>2364.1538461538457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16832"/>
        <c:axId val="44965888"/>
      </c:barChart>
      <c:catAx>
        <c:axId val="442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965888"/>
        <c:crosses val="autoZero"/>
        <c:auto val="1"/>
        <c:lblAlgn val="ctr"/>
        <c:lblOffset val="100"/>
        <c:noMultiLvlLbl val="0"/>
      </c:catAx>
      <c:valAx>
        <c:axId val="44965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1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'GWm05'!$D$11:$G$11</c:f>
              <c:numCache>
                <c:formatCode>General</c:formatCode>
                <c:ptCount val="4"/>
                <c:pt idx="0">
                  <c:v>17487</c:v>
                </c:pt>
                <c:pt idx="1">
                  <c:v>10423.700000000001</c:v>
                </c:pt>
                <c:pt idx="2">
                  <c:v>10334</c:v>
                </c:pt>
                <c:pt idx="3">
                  <c:v>12469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系統數據!$D$55:$G$55</c:f>
              <c:numCache>
                <c:formatCode>General</c:formatCode>
                <c:ptCount val="4"/>
                <c:pt idx="0">
                  <c:v>0</c:v>
                </c:pt>
                <c:pt idx="1">
                  <c:v>3010.6153846153843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48064"/>
        <c:axId val="44967040"/>
      </c:barChart>
      <c:catAx>
        <c:axId val="442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967040"/>
        <c:crosses val="autoZero"/>
        <c:auto val="1"/>
        <c:lblAlgn val="ctr"/>
        <c:lblOffset val="100"/>
        <c:noMultiLvlLbl val="0"/>
      </c:catAx>
      <c:valAx>
        <c:axId val="4496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'GWm05'!$D$17:$G$17</c:f>
              <c:numCache>
                <c:formatCode>General</c:formatCode>
                <c:ptCount val="4"/>
                <c:pt idx="0">
                  <c:v>17395.8</c:v>
                </c:pt>
                <c:pt idx="1">
                  <c:v>11607.8</c:v>
                </c:pt>
                <c:pt idx="2">
                  <c:v>10500.3</c:v>
                </c:pt>
                <c:pt idx="3">
                  <c:v>13580.8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系統數據!$D$61:$G$61</c:f>
              <c:numCache>
                <c:formatCode>General</c:formatCode>
                <c:ptCount val="4"/>
                <c:pt idx="0">
                  <c:v>0</c:v>
                </c:pt>
                <c:pt idx="1">
                  <c:v>3706.1538461538457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17856"/>
        <c:axId val="44969344"/>
      </c:barChart>
      <c:catAx>
        <c:axId val="442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969344"/>
        <c:crosses val="autoZero"/>
        <c:auto val="1"/>
        <c:lblAlgn val="ctr"/>
        <c:lblOffset val="100"/>
        <c:noMultiLvlLbl val="0"/>
      </c:catAx>
      <c:valAx>
        <c:axId val="44969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'GWm05'!$D$20:$G$20</c:f>
              <c:numCache>
                <c:formatCode>General</c:formatCode>
                <c:ptCount val="4"/>
                <c:pt idx="0">
                  <c:v>17331.8</c:v>
                </c:pt>
                <c:pt idx="1">
                  <c:v>12105.5</c:v>
                </c:pt>
                <c:pt idx="2">
                  <c:v>10505.1</c:v>
                </c:pt>
                <c:pt idx="3">
                  <c:v>13882.6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系統數據!$D$64:$G$64</c:f>
              <c:numCache>
                <c:formatCode>General</c:formatCode>
                <c:ptCount val="4"/>
                <c:pt idx="0">
                  <c:v>0</c:v>
                </c:pt>
                <c:pt idx="1">
                  <c:v>3723.0769230769224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18368"/>
        <c:axId val="44971072"/>
      </c:barChart>
      <c:catAx>
        <c:axId val="44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971072"/>
        <c:crosses val="autoZero"/>
        <c:auto val="1"/>
        <c:lblAlgn val="ctr"/>
        <c:lblOffset val="100"/>
        <c:noMultiLvlLbl val="0"/>
      </c:catAx>
      <c:valAx>
        <c:axId val="44971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21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('GWm05'!$D$25,'GWm05'!$D$28,'GWm05'!$D$31,'GWm05'!$D$34,'GWm05'!$D$37,'GWm05'!$D$40)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('GWm05'!$E$25,'GWm05'!$E$28,'GWm05'!$E$31,'GWm05'!$E$34,'GWm05'!$E$37,'GWm05'!$E$40)</c:f>
              <c:numCache>
                <c:formatCode>General</c:formatCode>
                <c:ptCount val="6"/>
                <c:pt idx="0">
                  <c:v>0.99988299999999997</c:v>
                </c:pt>
                <c:pt idx="1">
                  <c:v>0.99858999999999998</c:v>
                </c:pt>
                <c:pt idx="2">
                  <c:v>0.99948899999999996</c:v>
                </c:pt>
                <c:pt idx="3">
                  <c:v>0.99976299999999996</c:v>
                </c:pt>
                <c:pt idx="4">
                  <c:v>0.999502</c:v>
                </c:pt>
                <c:pt idx="5">
                  <c:v>0.99987700000000002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('GWm05'!$F$25,'GWm05'!$F$28,'GWm05'!$F$31,'GWm05'!$F$34,'GWm05'!$F$37,'GWm05'!$F$40)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('GWm05'!$G$25,'GWm05'!$G$28,'GWm05'!$G$31,'GWm05'!$G$34,'GWm05'!$G$37,'GWm05'!$G$40)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30208"/>
        <c:axId val="140911168"/>
      </c:barChart>
      <c:catAx>
        <c:axId val="1408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911168"/>
        <c:crosses val="autoZero"/>
        <c:auto val="1"/>
        <c:lblAlgn val="ctr"/>
        <c:lblOffset val="100"/>
        <c:noMultiLvlLbl val="0"/>
      </c:catAx>
      <c:valAx>
        <c:axId val="140911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83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('GWm05'!$L$5,'GWm05'!$L$8,'GWm05'!$L$11,'GWm05'!$L$14,'GWm05'!$L$17,'GWm05'!$L$20)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('GWm05'!$M$5,'GWm05'!$M$8,'GWm05'!$M$11,'GWm05'!$M$14,'GWm05'!$M$17,'GWm05'!$M$20)</c:f>
              <c:numCache>
                <c:formatCode>General</c:formatCode>
                <c:ptCount val="6"/>
                <c:pt idx="0">
                  <c:v>0.55212886080569368</c:v>
                </c:pt>
                <c:pt idx="1">
                  <c:v>0.57983260445094031</c:v>
                </c:pt>
                <c:pt idx="2">
                  <c:v>0.59608280436895988</c:v>
                </c:pt>
                <c:pt idx="3">
                  <c:v>0.62498639802527967</c:v>
                </c:pt>
                <c:pt idx="4">
                  <c:v>0.66727600915163432</c:v>
                </c:pt>
                <c:pt idx="5">
                  <c:v>0.69845601726306561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('GWm05'!$N$5,'GWm05'!$N$8,'GWm05'!$N$11,'GWm05'!$N$14,'GWm05'!$N$17,'GWm05'!$N$20)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('GWm05'!$O$5,'GWm05'!$O$8,'GWm05'!$O$11,'GWm05'!$O$14,'GWm05'!$O$17,'GWm05'!$O$20)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32256"/>
        <c:axId val="140913472"/>
      </c:barChart>
      <c:catAx>
        <c:axId val="1408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913472"/>
        <c:crosses val="autoZero"/>
        <c:auto val="1"/>
        <c:lblAlgn val="ctr"/>
        <c:lblOffset val="100"/>
        <c:noMultiLvlLbl val="0"/>
      </c:catAx>
      <c:valAx>
        <c:axId val="14091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8322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('GWm05'!$D$26,'GWm05'!$D$29,'GWm05'!$D$32,'GWm05'!$D$35,'GWm05'!$D$38,'GWm05'!$D$41)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('GWm05'!$E$26,'GWm05'!$E$29,'GWm05'!$E$32,'GWm05'!$E$35,'GWm05'!$E$38,'GWm05'!$E$41)</c:f>
              <c:numCache>
                <c:formatCode>General</c:formatCode>
                <c:ptCount val="6"/>
                <c:pt idx="0">
                  <c:v>0.991591</c:v>
                </c:pt>
                <c:pt idx="1">
                  <c:v>0.99060700000000002</c:v>
                </c:pt>
                <c:pt idx="2">
                  <c:v>0.994811</c:v>
                </c:pt>
                <c:pt idx="3">
                  <c:v>0.99053999999999998</c:v>
                </c:pt>
                <c:pt idx="4">
                  <c:v>0.99440499999999998</c:v>
                </c:pt>
                <c:pt idx="5">
                  <c:v>0.993058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('GWm05'!$F$26,'GWm05'!$F$29,'GWm05'!$F$32,'GWm05'!$F$35,'GWm05'!$F$38,'GWm05'!$F$41)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('GWm05'!$G$26,'GWm05'!$G$29,'GWm05'!$G$32,'GWm05'!$G$35,'GWm05'!$G$38,'GWm05'!$G$41)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92512"/>
        <c:axId val="140915776"/>
      </c:barChart>
      <c:catAx>
        <c:axId val="1409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915776"/>
        <c:crosses val="autoZero"/>
        <c:auto val="1"/>
        <c:lblAlgn val="ctr"/>
        <c:lblOffset val="100"/>
        <c:noMultiLvlLbl val="0"/>
      </c:catAx>
      <c:valAx>
        <c:axId val="14091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99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('GWm05'!$L$6,'GWm05'!$L$9,'GWm05'!$L$12,'GWm05'!$L$15,'GWm05'!$L$18,'GWm05'!$L$21)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('GWm05'!$M$6,'GWm05'!$M$9,'GWm05'!$M$12,'GWm05'!$M$15,'GWm05'!$M$18,'GWm05'!$M$21)</c:f>
              <c:numCache>
                <c:formatCode>General</c:formatCode>
                <c:ptCount val="6"/>
                <c:pt idx="0">
                  <c:v>0.56491243014856207</c:v>
                </c:pt>
                <c:pt idx="1">
                  <c:v>0.59377129617009683</c:v>
                </c:pt>
                <c:pt idx="2">
                  <c:v>0.61771387033755853</c:v>
                </c:pt>
                <c:pt idx="3">
                  <c:v>0.65667734314660853</c:v>
                </c:pt>
                <c:pt idx="4">
                  <c:v>0.68387397210485679</c:v>
                </c:pt>
                <c:pt idx="5">
                  <c:v>0.71675525873426926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('GWm05'!$N$6,'GWm05'!$N$9,'GWm05'!$N$12,'GWm05'!$N$15,'GWm05'!$N$18,'GWm05'!$N$21)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('GWm05'!$K$4,'GWm05'!$K$7,'GWm05'!$K$10,'GWm05'!$K$13,'GWm05'!$K$16,'GWm05'!$K$19)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('GWm05'!$O$6,'GWm05'!$O$9,'GWm05'!$O$12,'GWm05'!$O$15,'GWm05'!$O$18,'GWm05'!$O$21)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30720"/>
        <c:axId val="140918080"/>
      </c:barChart>
      <c:catAx>
        <c:axId val="1408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918080"/>
        <c:crosses val="autoZero"/>
        <c:auto val="1"/>
        <c:lblAlgn val="ctr"/>
        <c:lblOffset val="100"/>
        <c:noMultiLvlLbl val="0"/>
      </c:catAx>
      <c:valAx>
        <c:axId val="140918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8307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'GWm05'!$D$36:$D$38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'GWm05'!$E$36:$E$38</c:f>
              <c:numCache>
                <c:formatCode>General</c:formatCode>
                <c:ptCount val="3"/>
                <c:pt idx="0">
                  <c:v>1</c:v>
                </c:pt>
                <c:pt idx="1">
                  <c:v>0.999502</c:v>
                </c:pt>
                <c:pt idx="2">
                  <c:v>0.99440499999999998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'GWm05'!$F$36:$F$38</c:f>
              <c:numCache>
                <c:formatCode>General</c:formatCode>
                <c:ptCount val="3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'GWm05'!$G$36:$G$38</c:f>
              <c:numCache>
                <c:formatCode>General</c:formatCode>
                <c:ptCount val="3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47872"/>
        <c:axId val="137624896"/>
      </c:barChart>
      <c:catAx>
        <c:axId val="1416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624896"/>
        <c:crosses val="autoZero"/>
        <c:auto val="1"/>
        <c:lblAlgn val="ctr"/>
        <c:lblOffset val="100"/>
        <c:noMultiLvlLbl val="0"/>
      </c:catAx>
      <c:valAx>
        <c:axId val="137624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'GWm05'!$L$16:$L$18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'GWm05'!$M$16:$M$18</c:f>
              <c:numCache>
                <c:formatCode>General</c:formatCode>
                <c:ptCount val="3"/>
                <c:pt idx="0">
                  <c:v>0.89037472688143782</c:v>
                </c:pt>
                <c:pt idx="1">
                  <c:v>0.66727600915163432</c:v>
                </c:pt>
                <c:pt idx="2">
                  <c:v>0.68387397210485679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'GWm05'!$N$16:$N$18</c:f>
              <c:numCache>
                <c:formatCode>General</c:formatCode>
                <c:ptCount val="3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'GWm05'!$O$16:$O$18</c:f>
              <c:numCache>
                <c:formatCode>General</c:formatCode>
                <c:ptCount val="3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37280"/>
        <c:axId val="142739136"/>
      </c:barChart>
      <c:catAx>
        <c:axId val="1415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739136"/>
        <c:crosses val="autoZero"/>
        <c:auto val="1"/>
        <c:lblAlgn val="ctr"/>
        <c:lblOffset val="100"/>
        <c:noMultiLvlLbl val="0"/>
      </c:catAx>
      <c:valAx>
        <c:axId val="142739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372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'GWm05'!$D$39:$D$41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'GWm05'!$E$39:$E$41</c:f>
              <c:numCache>
                <c:formatCode>General</c:formatCode>
                <c:ptCount val="3"/>
                <c:pt idx="0">
                  <c:v>1</c:v>
                </c:pt>
                <c:pt idx="1">
                  <c:v>0.99987700000000002</c:v>
                </c:pt>
                <c:pt idx="2">
                  <c:v>0.993058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'GWm05'!$F$39:$F$41</c:f>
              <c:numCache>
                <c:formatCode>General</c:formatCode>
                <c:ptCount val="3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'GWm05'!$G$39:$G$41</c:f>
              <c:numCache>
                <c:formatCode>General</c:formatCode>
                <c:ptCount val="3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38816"/>
        <c:axId val="137624320"/>
      </c:barChart>
      <c:catAx>
        <c:axId val="1415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624320"/>
        <c:crosses val="autoZero"/>
        <c:auto val="1"/>
        <c:lblAlgn val="ctr"/>
        <c:lblOffset val="100"/>
        <c:noMultiLvlLbl val="0"/>
      </c:catAx>
      <c:valAx>
        <c:axId val="137624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'GWm05'!$L$19:$L$21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'GWm05'!$M$19:$M$21</c:f>
              <c:numCache>
                <c:formatCode>General</c:formatCode>
                <c:ptCount val="3"/>
                <c:pt idx="0">
                  <c:v>0.91733708935747127</c:v>
                </c:pt>
                <c:pt idx="1">
                  <c:v>0.69845601726306561</c:v>
                </c:pt>
                <c:pt idx="2">
                  <c:v>0.71675525873426926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'GWm05'!$N$19:$N$21</c:f>
              <c:numCache>
                <c:formatCode>General</c:formatCode>
                <c:ptCount val="3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'GWm05'!$O$19:$O$21</c:f>
              <c:numCache>
                <c:formatCode>General</c:formatCode>
                <c:ptCount val="3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40864"/>
        <c:axId val="142743744"/>
      </c:barChart>
      <c:catAx>
        <c:axId val="14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743744"/>
        <c:crosses val="autoZero"/>
        <c:auto val="1"/>
        <c:lblAlgn val="ctr"/>
        <c:lblOffset val="100"/>
        <c:noMultiLvlLbl val="0"/>
      </c:catAx>
      <c:valAx>
        <c:axId val="142743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408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'GWm02'!$D$33:$D$35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'GWm02'!$E$33:$E$35</c:f>
              <c:numCache>
                <c:formatCode>General</c:formatCode>
                <c:ptCount val="3"/>
                <c:pt idx="0">
                  <c:v>1</c:v>
                </c:pt>
                <c:pt idx="1">
                  <c:v>0.99976299999999996</c:v>
                </c:pt>
                <c:pt idx="2">
                  <c:v>0.99053999999999998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'GWm02'!$F$33:$F$35</c:f>
              <c:numCache>
                <c:formatCode>General</c:formatCode>
                <c:ptCount val="3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'GWm02'!$G$33:$G$35</c:f>
              <c:numCache>
                <c:formatCode>General</c:formatCode>
                <c:ptCount val="3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99744"/>
        <c:axId val="143008320"/>
      </c:barChart>
      <c:catAx>
        <c:axId val="1431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08320"/>
        <c:crosses val="autoZero"/>
        <c:auto val="1"/>
        <c:lblAlgn val="ctr"/>
        <c:lblOffset val="100"/>
        <c:noMultiLvlLbl val="0"/>
      </c:catAx>
      <c:valAx>
        <c:axId val="143008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9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'GWm05'!$L$13:$L$15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'GWm05'!$M$13:$M$15</c:f>
              <c:numCache>
                <c:formatCode>General</c:formatCode>
                <c:ptCount val="3"/>
                <c:pt idx="0">
                  <c:v>0.84779113515983973</c:v>
                </c:pt>
                <c:pt idx="1">
                  <c:v>0.62498639802527967</c:v>
                </c:pt>
                <c:pt idx="2">
                  <c:v>0.65667734314660853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'GWm05'!$N$13:$N$15</c:f>
              <c:numCache>
                <c:formatCode>General</c:formatCode>
                <c:ptCount val="3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'GWm05'!$O$13:$O$15</c:f>
              <c:numCache>
                <c:formatCode>General</c:formatCode>
                <c:ptCount val="3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83968"/>
        <c:axId val="137409024"/>
      </c:barChart>
      <c:catAx>
        <c:axId val="1392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409024"/>
        <c:crosses val="autoZero"/>
        <c:auto val="1"/>
        <c:lblAlgn val="ctr"/>
        <c:lblOffset val="100"/>
        <c:noMultiLvlLbl val="0"/>
      </c:catAx>
      <c:valAx>
        <c:axId val="137409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2839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'GWm02'!$L$13:$L$15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'GWm02'!$M$13:$M$15</c:f>
              <c:numCache>
                <c:formatCode>General</c:formatCode>
                <c:ptCount val="3"/>
                <c:pt idx="0">
                  <c:v>0.84717087383394951</c:v>
                </c:pt>
                <c:pt idx="1">
                  <c:v>0.62310789372705555</c:v>
                </c:pt>
                <c:pt idx="2">
                  <c:v>0.65503611830448416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'GWm02'!$N$13:$N$15</c:f>
              <c:numCache>
                <c:formatCode>General</c:formatCode>
                <c:ptCount val="3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'GWm02'!$O$13:$O$15</c:f>
              <c:numCache>
                <c:formatCode>General</c:formatCode>
                <c:ptCount val="3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28960"/>
        <c:axId val="143010624"/>
      </c:barChart>
      <c:catAx>
        <c:axId val="143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10624"/>
        <c:crosses val="autoZero"/>
        <c:auto val="1"/>
        <c:lblAlgn val="ctr"/>
        <c:lblOffset val="100"/>
        <c:noMultiLvlLbl val="0"/>
      </c:catAx>
      <c:valAx>
        <c:axId val="143010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5289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'GWm02'!$D$24:$D$26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'GWm02'!$E$24:$E$26</c:f>
              <c:numCache>
                <c:formatCode>General</c:formatCode>
                <c:ptCount val="3"/>
                <c:pt idx="0">
                  <c:v>1</c:v>
                </c:pt>
                <c:pt idx="1">
                  <c:v>0.99988299999999997</c:v>
                </c:pt>
                <c:pt idx="2">
                  <c:v>0.99202000000000001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'GWm02'!$F$24:$F$26</c:f>
              <c:numCache>
                <c:formatCode>General</c:formatCode>
                <c:ptCount val="3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'GWm02'!$G$24:$G$26</c:f>
              <c:numCache>
                <c:formatCode>General</c:formatCode>
                <c:ptCount val="3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29472"/>
        <c:axId val="143012928"/>
      </c:barChart>
      <c:catAx>
        <c:axId val="1435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12928"/>
        <c:crosses val="autoZero"/>
        <c:auto val="1"/>
        <c:lblAlgn val="ctr"/>
        <c:lblOffset val="100"/>
        <c:noMultiLvlLbl val="0"/>
      </c:catAx>
      <c:valAx>
        <c:axId val="143012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5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'GWm02'!$L$4:$L$6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'GWm02'!$M$4:$M$6</c:f>
              <c:numCache>
                <c:formatCode>General</c:formatCode>
                <c:ptCount val="3"/>
                <c:pt idx="0">
                  <c:v>0.76708906941674371</c:v>
                </c:pt>
                <c:pt idx="1">
                  <c:v>0.54865641680733601</c:v>
                </c:pt>
                <c:pt idx="2">
                  <c:v>0.56349211757757489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'GWm02'!$N$4:$N$6</c:f>
              <c:numCache>
                <c:formatCode>General</c:formatCode>
                <c:ptCount val="3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'GWm02'!$O$4:$O$6</c:f>
              <c:numCache>
                <c:formatCode>General</c:formatCode>
                <c:ptCount val="3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30496"/>
        <c:axId val="143015232"/>
      </c:barChart>
      <c:catAx>
        <c:axId val="143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15232"/>
        <c:crosses val="autoZero"/>
        <c:auto val="1"/>
        <c:lblAlgn val="ctr"/>
        <c:lblOffset val="100"/>
        <c:noMultiLvlLbl val="0"/>
      </c:catAx>
      <c:valAx>
        <c:axId val="143015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5304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'GWm02'!$D$27:$D$29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'GWm02'!$E$27:$E$29</c:f>
              <c:numCache>
                <c:formatCode>General</c:formatCode>
                <c:ptCount val="3"/>
                <c:pt idx="0">
                  <c:v>1</c:v>
                </c:pt>
                <c:pt idx="1">
                  <c:v>0.99858999999999998</c:v>
                </c:pt>
                <c:pt idx="2">
                  <c:v>0.99084399999999995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'GWm02'!$F$27:$F$29</c:f>
              <c:numCache>
                <c:formatCode>General</c:formatCode>
                <c:ptCount val="3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'GWm02'!$G$27:$G$29</c:f>
              <c:numCache>
                <c:formatCode>General</c:formatCode>
                <c:ptCount val="3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08928"/>
        <c:axId val="143042240"/>
      </c:barChart>
      <c:catAx>
        <c:axId val="1429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42240"/>
        <c:crosses val="autoZero"/>
        <c:auto val="1"/>
        <c:lblAlgn val="ctr"/>
        <c:lblOffset val="100"/>
        <c:noMultiLvlLbl val="0"/>
      </c:catAx>
      <c:valAx>
        <c:axId val="143042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9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'GWm02'!$L$7:$L$9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'GWm02'!$M$7:$M$9</c:f>
              <c:numCache>
                <c:formatCode>General</c:formatCode>
                <c:ptCount val="3"/>
                <c:pt idx="0">
                  <c:v>0.78821861723300368</c:v>
                </c:pt>
                <c:pt idx="1">
                  <c:v>0.57705219406921904</c:v>
                </c:pt>
                <c:pt idx="2">
                  <c:v>0.59077279542047156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'GWm02'!$N$7:$N$9</c:f>
              <c:numCache>
                <c:formatCode>General</c:formatCode>
                <c:ptCount val="3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'GWm02'!$O$7:$O$9</c:f>
              <c:numCache>
                <c:formatCode>General</c:formatCode>
                <c:ptCount val="3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15456"/>
        <c:axId val="143044544"/>
      </c:barChart>
      <c:catAx>
        <c:axId val="1433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44544"/>
        <c:crosses val="autoZero"/>
        <c:auto val="1"/>
        <c:lblAlgn val="ctr"/>
        <c:lblOffset val="100"/>
        <c:noMultiLvlLbl val="0"/>
      </c:catAx>
      <c:valAx>
        <c:axId val="143044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154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'GWm02'!$E$30:$E$32</c:f>
              <c:numCache>
                <c:formatCode>General</c:formatCode>
                <c:ptCount val="3"/>
                <c:pt idx="0">
                  <c:v>1</c:v>
                </c:pt>
                <c:pt idx="1">
                  <c:v>0.99948899999999996</c:v>
                </c:pt>
                <c:pt idx="2">
                  <c:v>0.99419400000000002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'GWm02'!$F$30:$F$32</c:f>
              <c:numCache>
                <c:formatCode>General</c:formatCode>
                <c:ptCount val="3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'GWm02'!$G$30:$G$32</c:f>
              <c:numCache>
                <c:formatCode>General</c:formatCode>
                <c:ptCount val="3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16480"/>
        <c:axId val="143046848"/>
      </c:barChart>
      <c:catAx>
        <c:axId val="1433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046848"/>
        <c:crosses val="autoZero"/>
        <c:auto val="1"/>
        <c:lblAlgn val="ctr"/>
        <c:lblOffset val="100"/>
        <c:noMultiLvlLbl val="0"/>
      </c:catAx>
      <c:valAx>
        <c:axId val="143046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'GWm02'!$L$10:$L$12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'GWm02'!$M$10:$M$12</c:f>
              <c:numCache>
                <c:formatCode>General</c:formatCode>
                <c:ptCount val="3"/>
                <c:pt idx="0">
                  <c:v>0.82575036022175008</c:v>
                </c:pt>
                <c:pt idx="1">
                  <c:v>0.59400697661119684</c:v>
                </c:pt>
                <c:pt idx="2">
                  <c:v>0.61516968788333104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'GWm02'!$N$10:$N$12</c:f>
              <c:numCache>
                <c:formatCode>General</c:formatCode>
                <c:ptCount val="3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'GWm02'!$O$10:$O$12</c:f>
              <c:numCache>
                <c:formatCode>General</c:formatCode>
                <c:ptCount val="3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17504"/>
        <c:axId val="143442496"/>
      </c:barChart>
      <c:catAx>
        <c:axId val="1433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42496"/>
        <c:crosses val="autoZero"/>
        <c:auto val="1"/>
        <c:lblAlgn val="ctr"/>
        <c:lblOffset val="100"/>
        <c:noMultiLvlLbl val="0"/>
      </c:catAx>
      <c:valAx>
        <c:axId val="143442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175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('GWm02'!$D$24,'GWm02'!$D$27,'GWm02'!$D$30,'GWm02'!$D$33,'GWm02'!$D$36,'GWm02'!$D$39)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('GWm02'!$E$24,'GWm02'!$E$27,'GWm02'!$E$30,'GWm02'!$E$33,'GWm02'!$E$36,'GWm02'!$E$39)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('GWm02'!$F$24,'GWm02'!$F$27,'GWm02'!$F$30,'GWm02'!$F$33,'GWm02'!$F$36,'GWm02'!$F$39)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('GWm02'!$G$24,'GWm02'!$G$27,'GWm02'!$G$30,'GWm02'!$G$33,'GWm02'!$G$36,'GWm02'!$G$39)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18528"/>
        <c:axId val="143444224"/>
      </c:barChart>
      <c:catAx>
        <c:axId val="1433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44224"/>
        <c:crosses val="autoZero"/>
        <c:auto val="1"/>
        <c:lblAlgn val="ctr"/>
        <c:lblOffset val="100"/>
        <c:noMultiLvlLbl val="0"/>
      </c:catAx>
      <c:valAx>
        <c:axId val="143444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3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('GWm02'!$L$4,'GWm02'!$L$7,'GWm02'!$L$10,'GWm02'!$L$13,'GWm02'!$L$16,'GWm02'!$L$19)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('GWm02'!$M$4,'GWm02'!$M$7,'GWm02'!$M$10,'GWm02'!$M$13,'GWm02'!$M$16,'GWm02'!$M$19)</c:f>
              <c:numCache>
                <c:formatCode>General</c:formatCode>
                <c:ptCount val="6"/>
                <c:pt idx="0">
                  <c:v>0.76708906941674371</c:v>
                </c:pt>
                <c:pt idx="1">
                  <c:v>0.78821861723300368</c:v>
                </c:pt>
                <c:pt idx="2">
                  <c:v>0.82575036022175008</c:v>
                </c:pt>
                <c:pt idx="3">
                  <c:v>0.84717087383394951</c:v>
                </c:pt>
                <c:pt idx="4">
                  <c:v>0.89037472688143782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('GWm02'!$N$4,'GWm02'!$N$7,'GWm02'!$N$10,'GWm02'!$N$13,'GWm02'!$N$16,'GWm02'!$N$19)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('GWm02'!$O$4,'GWm02'!$O$7,'GWm02'!$O$10,'GWm02'!$O$13,'GWm02'!$O$16,'GWm02'!$O$19)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80704"/>
        <c:axId val="143447104"/>
      </c:barChart>
      <c:catAx>
        <c:axId val="1438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47104"/>
        <c:crosses val="autoZero"/>
        <c:auto val="1"/>
        <c:lblAlgn val="ctr"/>
        <c:lblOffset val="100"/>
        <c:noMultiLvlLbl val="0"/>
      </c:catAx>
      <c:valAx>
        <c:axId val="143447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807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('GWm02'!$D$25,'GWm02'!$D$28,'GWm02'!$D$31,'GWm02'!$D$34,'GWm02'!$D$37,'GWm02'!$D$40)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('GWm02'!$E$25,'GWm02'!$E$28,'GWm02'!$E$31,'GWm02'!$E$34,'GWm02'!$E$37,'GWm02'!$E$40)</c:f>
              <c:numCache>
                <c:formatCode>General</c:formatCode>
                <c:ptCount val="6"/>
                <c:pt idx="0">
                  <c:v>0.99988299999999997</c:v>
                </c:pt>
                <c:pt idx="1">
                  <c:v>0.99858999999999998</c:v>
                </c:pt>
                <c:pt idx="2">
                  <c:v>0.99948899999999996</c:v>
                </c:pt>
                <c:pt idx="3">
                  <c:v>0.99976299999999996</c:v>
                </c:pt>
                <c:pt idx="4">
                  <c:v>0.999502</c:v>
                </c:pt>
                <c:pt idx="5">
                  <c:v>0.99987700000000002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('GWm02'!$F$25,'GWm02'!$F$28,'GWm02'!$F$31,'GWm02'!$F$34,'GWm02'!$F$37,'GWm02'!$F$40)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('GWm02'!$G$25,'GWm02'!$G$28,'GWm02'!$G$31,'GWm02'!$G$34,'GWm02'!$G$37,'GWm02'!$G$40)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81728"/>
        <c:axId val="143448832"/>
      </c:barChart>
      <c:catAx>
        <c:axId val="143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448832"/>
        <c:crosses val="autoZero"/>
        <c:auto val="1"/>
        <c:lblAlgn val="ctr"/>
        <c:lblOffset val="100"/>
        <c:noMultiLvlLbl val="0"/>
      </c:catAx>
      <c:valAx>
        <c:axId val="143448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8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'GWm05'!$D$24:$D$26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'GWm05'!$E$24:$E$26</c:f>
              <c:numCache>
                <c:formatCode>General</c:formatCode>
                <c:ptCount val="3"/>
                <c:pt idx="0">
                  <c:v>1</c:v>
                </c:pt>
                <c:pt idx="1">
                  <c:v>0.99988299999999997</c:v>
                </c:pt>
                <c:pt idx="2">
                  <c:v>0.991591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'GWm05'!$F$24:$F$26</c:f>
              <c:numCache>
                <c:formatCode>General</c:formatCode>
                <c:ptCount val="3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'GWm05'!$G$24:$G$26</c:f>
              <c:numCache>
                <c:formatCode>General</c:formatCode>
                <c:ptCount val="3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7936"/>
        <c:axId val="137411328"/>
      </c:barChart>
      <c:catAx>
        <c:axId val="1393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411328"/>
        <c:crosses val="autoZero"/>
        <c:auto val="1"/>
        <c:lblAlgn val="ctr"/>
        <c:lblOffset val="100"/>
        <c:noMultiLvlLbl val="0"/>
      </c:catAx>
      <c:valAx>
        <c:axId val="137411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('GWm02'!$L$5,'GWm02'!$L$8,'GWm02'!$L$11,'GWm02'!$L$14,'GWm02'!$L$17,'GWm02'!$L$20)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('GWm02'!$M$5,'GWm02'!$M$8,'GWm02'!$M$11,'GWm02'!$M$14,'GWm02'!$M$17,'GWm02'!$M$20)</c:f>
              <c:numCache>
                <c:formatCode>General</c:formatCode>
                <c:ptCount val="6"/>
                <c:pt idx="0">
                  <c:v>0.54865641680733601</c:v>
                </c:pt>
                <c:pt idx="1">
                  <c:v>0.57705219406921904</c:v>
                </c:pt>
                <c:pt idx="2">
                  <c:v>0.59400697661119684</c:v>
                </c:pt>
                <c:pt idx="3">
                  <c:v>0.62310789372705555</c:v>
                </c:pt>
                <c:pt idx="4">
                  <c:v>0.66727600915163432</c:v>
                </c:pt>
                <c:pt idx="5">
                  <c:v>0.69839831985137146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('GWm02'!$N$5,'GWm02'!$N$8,'GWm02'!$N$11,'GWm02'!$N$14,'GWm02'!$N$17,'GWm02'!$N$20)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('GWm02'!$O$5,'GWm02'!$O$8,'GWm02'!$O$11,'GWm02'!$O$14,'GWm02'!$O$17,'GWm02'!$O$20)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83776"/>
        <c:axId val="76007104"/>
      </c:barChart>
      <c:catAx>
        <c:axId val="1438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007104"/>
        <c:crosses val="autoZero"/>
        <c:auto val="1"/>
        <c:lblAlgn val="ctr"/>
        <c:lblOffset val="100"/>
        <c:noMultiLvlLbl val="0"/>
      </c:catAx>
      <c:valAx>
        <c:axId val="76007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837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('GWm02'!$D$26,'GWm02'!$D$29,'GWm02'!$D$32,'GWm02'!$D$35,'GWm02'!$D$38,'GWm02'!$D$41)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('GWm02'!$E$26,'GWm02'!$E$29,'GWm02'!$E$32,'GWm02'!$E$35,'GWm02'!$E$38,'GWm02'!$E$41)</c:f>
              <c:numCache>
                <c:formatCode>General</c:formatCode>
                <c:ptCount val="6"/>
                <c:pt idx="0">
                  <c:v>0.99202000000000001</c:v>
                </c:pt>
                <c:pt idx="1">
                  <c:v>0.99084399999999995</c:v>
                </c:pt>
                <c:pt idx="2">
                  <c:v>0.99419400000000002</c:v>
                </c:pt>
                <c:pt idx="3">
                  <c:v>0.99053999999999998</c:v>
                </c:pt>
                <c:pt idx="4">
                  <c:v>0.99445300000000003</c:v>
                </c:pt>
                <c:pt idx="5">
                  <c:v>0.993058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('GWm02'!$F$26,'GWm02'!$F$29,'GWm02'!$F$32,'GWm02'!$F$35,'GWm02'!$F$38,'GWm02'!$F$41)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('GWm02'!$C$24,'GWm02'!$C$27,'GWm02'!$C$30,'GWm02'!$C$33,'GWm02'!$C$36,'GWm02'!$C$39)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('GWm02'!$G$26,'GWm02'!$G$29,'GWm02'!$G$32,'GWm02'!$G$35,'GWm02'!$G$38,'GWm02'!$G$41)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34656"/>
        <c:axId val="76008832"/>
      </c:barChart>
      <c:catAx>
        <c:axId val="1441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008832"/>
        <c:crosses val="autoZero"/>
        <c:auto val="1"/>
        <c:lblAlgn val="ctr"/>
        <c:lblOffset val="100"/>
        <c:noMultiLvlLbl val="0"/>
      </c:catAx>
      <c:valAx>
        <c:axId val="76008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('GWm02'!$L$6,'GWm02'!$L$9,'GWm02'!$L$12,'GWm02'!$L$15,'GWm02'!$L$18,'GWm02'!$L$21)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('GWm02'!$M$6,'GWm02'!$M$9,'GWm02'!$M$12,'GWm02'!$M$15,'GWm02'!$M$18,'GWm02'!$M$21)</c:f>
              <c:numCache>
                <c:formatCode>General</c:formatCode>
                <c:ptCount val="6"/>
                <c:pt idx="0">
                  <c:v>0.56349211757757489</c:v>
                </c:pt>
                <c:pt idx="1">
                  <c:v>0.59077279542047156</c:v>
                </c:pt>
                <c:pt idx="2">
                  <c:v>0.61516968788333104</c:v>
                </c:pt>
                <c:pt idx="3">
                  <c:v>0.65503611830448416</c:v>
                </c:pt>
                <c:pt idx="4">
                  <c:v>0.68356162827677081</c:v>
                </c:pt>
                <c:pt idx="5">
                  <c:v>0.71675525873426926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('GWm02'!$N$6,'GWm02'!$N$9,'GWm02'!$N$12,'GWm02'!$N$15,'GWm02'!$N$18,'GWm02'!$N$21)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('GWm02'!$K$4,'GWm02'!$K$7,'GWm02'!$K$10,'GWm02'!$K$13,'GWm02'!$K$16,'GWm02'!$K$19)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('GWm02'!$O$6,'GWm02'!$O$9,'GWm02'!$O$12,'GWm02'!$O$15,'GWm02'!$O$18,'GWm02'!$O$21)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35680"/>
        <c:axId val="76012864"/>
      </c:barChart>
      <c:catAx>
        <c:axId val="1441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012864"/>
        <c:crosses val="autoZero"/>
        <c:auto val="1"/>
        <c:lblAlgn val="ctr"/>
        <c:lblOffset val="100"/>
        <c:noMultiLvlLbl val="0"/>
      </c:catAx>
      <c:valAx>
        <c:axId val="76012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356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'GWm02'!$D$36:$D$38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'GWm02'!$E$36:$E$38</c:f>
              <c:numCache>
                <c:formatCode>General</c:formatCode>
                <c:ptCount val="3"/>
                <c:pt idx="0">
                  <c:v>1</c:v>
                </c:pt>
                <c:pt idx="1">
                  <c:v>0.999502</c:v>
                </c:pt>
                <c:pt idx="2">
                  <c:v>0.99445300000000003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'GWm02'!$F$36:$F$38</c:f>
              <c:numCache>
                <c:formatCode>General</c:formatCode>
                <c:ptCount val="3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'GWm02'!$G$36:$G$38</c:f>
              <c:numCache>
                <c:formatCode>General</c:formatCode>
                <c:ptCount val="3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31520"/>
        <c:axId val="144465216"/>
      </c:barChart>
      <c:catAx>
        <c:axId val="1435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65216"/>
        <c:crosses val="autoZero"/>
        <c:auto val="1"/>
        <c:lblAlgn val="ctr"/>
        <c:lblOffset val="100"/>
        <c:noMultiLvlLbl val="0"/>
      </c:catAx>
      <c:valAx>
        <c:axId val="144465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5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'GWm02'!$L$16:$L$18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'GWm02'!$M$16:$M$18</c:f>
              <c:numCache>
                <c:formatCode>General</c:formatCode>
                <c:ptCount val="3"/>
                <c:pt idx="0">
                  <c:v>0.89037472688143782</c:v>
                </c:pt>
                <c:pt idx="1">
                  <c:v>0.66727600915163432</c:v>
                </c:pt>
                <c:pt idx="2">
                  <c:v>0.68356162827677081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'GWm02'!$N$16:$N$18</c:f>
              <c:numCache>
                <c:formatCode>General</c:formatCode>
                <c:ptCount val="3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'GWm02'!$O$16:$O$18</c:f>
              <c:numCache>
                <c:formatCode>General</c:formatCode>
                <c:ptCount val="3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21408"/>
        <c:axId val="144639680"/>
      </c:barChart>
      <c:catAx>
        <c:axId val="1447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639680"/>
        <c:crosses val="autoZero"/>
        <c:auto val="1"/>
        <c:lblAlgn val="ctr"/>
        <c:lblOffset val="100"/>
        <c:noMultiLvlLbl val="0"/>
      </c:catAx>
      <c:valAx>
        <c:axId val="144639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214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'GWm02'!$D$39:$D$41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'GWm02'!$E$39:$E$41</c:f>
              <c:numCache>
                <c:formatCode>General</c:formatCode>
                <c:ptCount val="3"/>
                <c:pt idx="0">
                  <c:v>1</c:v>
                </c:pt>
                <c:pt idx="1">
                  <c:v>0.99987700000000002</c:v>
                </c:pt>
                <c:pt idx="2">
                  <c:v>0.993058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'GWm02'!$F$39:$F$41</c:f>
              <c:numCache>
                <c:formatCode>General</c:formatCode>
                <c:ptCount val="3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'GWm02'!$G$23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'GWm02'!$G$39:$G$41</c:f>
              <c:numCache>
                <c:formatCode>General</c:formatCode>
                <c:ptCount val="3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28448"/>
        <c:axId val="144464640"/>
      </c:barChart>
      <c:catAx>
        <c:axId val="1435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64640"/>
        <c:crosses val="autoZero"/>
        <c:auto val="1"/>
        <c:lblAlgn val="ctr"/>
        <c:lblOffset val="100"/>
        <c:noMultiLvlLbl val="0"/>
      </c:catAx>
      <c:valAx>
        <c:axId val="144464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5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'GWm02'!$L$19:$L$21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'GWm02'!$M$19:$M$21</c:f>
              <c:numCache>
                <c:formatCode>General</c:formatCode>
                <c:ptCount val="3"/>
                <c:pt idx="0">
                  <c:v>0.91733708935747127</c:v>
                </c:pt>
                <c:pt idx="1">
                  <c:v>0.69839831985137146</c:v>
                </c:pt>
                <c:pt idx="2">
                  <c:v>0.71675525873426926</c:v>
                </c:pt>
              </c:numCache>
            </c:numRef>
          </c:val>
        </c:ser>
        <c:ser>
          <c:idx val="1"/>
          <c:order val="2"/>
          <c:tx>
            <c:strRef>
              <c:f>'GWm02'!$F$23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'GWm02'!$N$19:$N$21</c:f>
              <c:numCache>
                <c:formatCode>General</c:formatCode>
                <c:ptCount val="3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'GWm02'!$O$19:$O$21</c:f>
              <c:numCache>
                <c:formatCode>General</c:formatCode>
                <c:ptCount val="3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22944"/>
        <c:axId val="144643712"/>
      </c:barChart>
      <c:catAx>
        <c:axId val="1447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643712"/>
        <c:crosses val="autoZero"/>
        <c:auto val="1"/>
        <c:lblAlgn val="ctr"/>
        <c:lblOffset val="100"/>
        <c:noMultiLvlLbl val="0"/>
      </c:catAx>
      <c:valAx>
        <c:axId val="144643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229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'GWm08'!$D$33:$D$35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'GWm08'!$E$33:$E$35</c:f>
              <c:numCache>
                <c:formatCode>General</c:formatCode>
                <c:ptCount val="3"/>
                <c:pt idx="0">
                  <c:v>1</c:v>
                </c:pt>
                <c:pt idx="1">
                  <c:v>0.999722</c:v>
                </c:pt>
                <c:pt idx="2">
                  <c:v>0.99012699999999998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'GWm08'!$F$33:$F$35</c:f>
              <c:numCache>
                <c:formatCode>General</c:formatCode>
                <c:ptCount val="3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'GWm08'!$G$33:$G$35</c:f>
              <c:numCache>
                <c:formatCode>General</c:formatCode>
                <c:ptCount val="3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34400"/>
        <c:axId val="144645440"/>
      </c:barChart>
      <c:catAx>
        <c:axId val="144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645440"/>
        <c:crosses val="autoZero"/>
        <c:auto val="1"/>
        <c:lblAlgn val="ctr"/>
        <c:lblOffset val="100"/>
        <c:noMultiLvlLbl val="0"/>
      </c:catAx>
      <c:valAx>
        <c:axId val="144645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'GWm08'!$L$13:$L$15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'GWm08'!$M$13:$M$15</c:f>
              <c:numCache>
                <c:formatCode>General</c:formatCode>
                <c:ptCount val="3"/>
                <c:pt idx="0">
                  <c:v>0.85290829109843391</c:v>
                </c:pt>
                <c:pt idx="1">
                  <c:v>0.63444191813615713</c:v>
                </c:pt>
                <c:pt idx="2">
                  <c:v>0.66310026804779432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'GWm08'!$N$13:$N$15</c:f>
              <c:numCache>
                <c:formatCode>General</c:formatCode>
                <c:ptCount val="3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'GWm08'!$O$13:$O$15</c:f>
              <c:numCache>
                <c:formatCode>General</c:formatCode>
                <c:ptCount val="3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37120"/>
        <c:axId val="144852672"/>
      </c:barChart>
      <c:catAx>
        <c:axId val="1432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852672"/>
        <c:crosses val="autoZero"/>
        <c:auto val="1"/>
        <c:lblAlgn val="ctr"/>
        <c:lblOffset val="100"/>
        <c:noMultiLvlLbl val="0"/>
      </c:catAx>
      <c:valAx>
        <c:axId val="144852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371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'GWm08'!$D$24:$D$26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'GWm08'!$E$24:$E$26</c:f>
              <c:numCache>
                <c:formatCode>General</c:formatCode>
                <c:ptCount val="3"/>
                <c:pt idx="0">
                  <c:v>1</c:v>
                </c:pt>
                <c:pt idx="1">
                  <c:v>0.99988299999999997</c:v>
                </c:pt>
                <c:pt idx="2">
                  <c:v>0.99032200000000004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'GWm08'!$F$24:$F$26</c:f>
              <c:numCache>
                <c:formatCode>General</c:formatCode>
                <c:ptCount val="3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'GWm08'!$G$24:$G$26</c:f>
              <c:numCache>
                <c:formatCode>General</c:formatCode>
                <c:ptCount val="3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38656"/>
        <c:axId val="144854976"/>
      </c:barChart>
      <c:catAx>
        <c:axId val="1432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854976"/>
        <c:crosses val="autoZero"/>
        <c:auto val="1"/>
        <c:lblAlgn val="ctr"/>
        <c:lblOffset val="100"/>
        <c:noMultiLvlLbl val="0"/>
      </c:catAx>
      <c:valAx>
        <c:axId val="144854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'GWm05'!$L$4:$L$6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'GWm05'!$M$4:$M$6</c:f>
              <c:numCache>
                <c:formatCode>General</c:formatCode>
                <c:ptCount val="3"/>
                <c:pt idx="0">
                  <c:v>0.77234842956981387</c:v>
                </c:pt>
                <c:pt idx="1">
                  <c:v>0.55212886080569368</c:v>
                </c:pt>
                <c:pt idx="2">
                  <c:v>0.56491243014856207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'GWm05'!$N$4:$N$6</c:f>
              <c:numCache>
                <c:formatCode>General</c:formatCode>
                <c:ptCount val="3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'GWm05'!$O$4:$O$6</c:f>
              <c:numCache>
                <c:formatCode>General</c:formatCode>
                <c:ptCount val="3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8960"/>
        <c:axId val="139682944"/>
      </c:barChart>
      <c:catAx>
        <c:axId val="1393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82944"/>
        <c:crosses val="autoZero"/>
        <c:auto val="1"/>
        <c:lblAlgn val="ctr"/>
        <c:lblOffset val="100"/>
        <c:noMultiLvlLbl val="0"/>
      </c:catAx>
      <c:valAx>
        <c:axId val="139682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689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'GWm08'!$L$4:$L$6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'GWm08'!$M$4:$M$6</c:f>
              <c:numCache>
                <c:formatCode>General</c:formatCode>
                <c:ptCount val="3"/>
                <c:pt idx="0">
                  <c:v>0.78265311086247991</c:v>
                </c:pt>
                <c:pt idx="1">
                  <c:v>0.56101954924950959</c:v>
                </c:pt>
                <c:pt idx="2">
                  <c:v>0.56927786106946521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'GWm08'!$N$4:$N$6</c:f>
              <c:numCache>
                <c:formatCode>General</c:formatCode>
                <c:ptCount val="3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'GWm08'!$O$4:$O$6</c:f>
              <c:numCache>
                <c:formatCode>General</c:formatCode>
                <c:ptCount val="3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40704"/>
        <c:axId val="144857280"/>
      </c:barChart>
      <c:catAx>
        <c:axId val="1432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857280"/>
        <c:crosses val="autoZero"/>
        <c:auto val="1"/>
        <c:lblAlgn val="ctr"/>
        <c:lblOffset val="100"/>
        <c:noMultiLvlLbl val="0"/>
      </c:catAx>
      <c:valAx>
        <c:axId val="144857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2407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'GWm08'!$D$27:$D$29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'GWm08'!$E$27:$E$29</c:f>
              <c:numCache>
                <c:formatCode>General</c:formatCode>
                <c:ptCount val="3"/>
                <c:pt idx="0">
                  <c:v>1</c:v>
                </c:pt>
                <c:pt idx="1">
                  <c:v>0.99845300000000003</c:v>
                </c:pt>
                <c:pt idx="2">
                  <c:v>0.99008300000000005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'GWm08'!$F$27:$F$29</c:f>
              <c:numCache>
                <c:formatCode>General</c:formatCode>
                <c:ptCount val="3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'GWm08'!$G$27:$G$29</c:f>
              <c:numCache>
                <c:formatCode>General</c:formatCode>
                <c:ptCount val="3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98912"/>
        <c:axId val="144482880"/>
      </c:barChart>
      <c:catAx>
        <c:axId val="1449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82880"/>
        <c:crosses val="autoZero"/>
        <c:auto val="1"/>
        <c:lblAlgn val="ctr"/>
        <c:lblOffset val="100"/>
        <c:noMultiLvlLbl val="0"/>
      </c:catAx>
      <c:valAx>
        <c:axId val="144482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9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'GWm08'!$L$7:$L$9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'GWm08'!$M$7:$M$9</c:f>
              <c:numCache>
                <c:formatCode>General</c:formatCode>
                <c:ptCount val="3"/>
                <c:pt idx="0">
                  <c:v>0.80191306325700029</c:v>
                </c:pt>
                <c:pt idx="1">
                  <c:v>0.58632974411089656</c:v>
                </c:pt>
                <c:pt idx="2">
                  <c:v>0.59905842533278819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'GWm08'!$N$7:$N$9</c:f>
              <c:numCache>
                <c:formatCode>General</c:formatCode>
                <c:ptCount val="3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'GWm08'!$O$7:$O$9</c:f>
              <c:numCache>
                <c:formatCode>General</c:formatCode>
                <c:ptCount val="3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99936"/>
        <c:axId val="144485184"/>
      </c:barChart>
      <c:catAx>
        <c:axId val="1449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85184"/>
        <c:crosses val="autoZero"/>
        <c:auto val="1"/>
        <c:lblAlgn val="ctr"/>
        <c:lblOffset val="100"/>
        <c:noMultiLvlLbl val="0"/>
      </c:catAx>
      <c:valAx>
        <c:axId val="144485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999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'GWm08'!$E$30:$E$32</c:f>
              <c:numCache>
                <c:formatCode>General</c:formatCode>
                <c:ptCount val="3"/>
                <c:pt idx="0">
                  <c:v>1</c:v>
                </c:pt>
                <c:pt idx="1">
                  <c:v>0.99880000000000002</c:v>
                </c:pt>
                <c:pt idx="2">
                  <c:v>0.99378299999999997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'GWm08'!$F$30:$F$32</c:f>
              <c:numCache>
                <c:formatCode>General</c:formatCode>
                <c:ptCount val="3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'GWm08'!$G$30:$G$32</c:f>
              <c:numCache>
                <c:formatCode>General</c:formatCode>
                <c:ptCount val="3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35424"/>
        <c:axId val="144487488"/>
      </c:barChart>
      <c:catAx>
        <c:axId val="1449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87488"/>
        <c:crosses val="autoZero"/>
        <c:auto val="1"/>
        <c:lblAlgn val="ctr"/>
        <c:lblOffset val="100"/>
        <c:noMultiLvlLbl val="0"/>
      </c:catAx>
      <c:valAx>
        <c:axId val="144487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3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'GWm08'!$L$10:$L$12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'GWm08'!$M$10:$M$12</c:f>
              <c:numCache>
                <c:formatCode>General</c:formatCode>
                <c:ptCount val="3"/>
                <c:pt idx="0">
                  <c:v>0.83125340887814336</c:v>
                </c:pt>
                <c:pt idx="1">
                  <c:v>0.60352833533482009</c:v>
                </c:pt>
                <c:pt idx="2">
                  <c:v>0.62519308527554407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'GWm08'!$N$10:$N$12</c:f>
              <c:numCache>
                <c:formatCode>General</c:formatCode>
                <c:ptCount val="3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'GWm08'!$O$10:$O$12</c:f>
              <c:numCache>
                <c:formatCode>General</c:formatCode>
                <c:ptCount val="3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01472"/>
        <c:axId val="144489792"/>
      </c:barChart>
      <c:catAx>
        <c:axId val="1450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89792"/>
        <c:crosses val="autoZero"/>
        <c:auto val="1"/>
        <c:lblAlgn val="ctr"/>
        <c:lblOffset val="100"/>
        <c:noMultiLvlLbl val="0"/>
      </c:catAx>
      <c:valAx>
        <c:axId val="144489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0014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('GWm08'!$D$24,'GWm08'!$D$27,'GWm08'!$D$30,'GWm08'!$D$33,'GWm08'!$D$36,'GWm08'!$D$39)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('GWm08'!$E$24,'GWm08'!$E$27,'GWm08'!$E$30,'GWm08'!$E$33,'GWm08'!$E$36,'GWm08'!$E$39)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('GWm08'!$F$24,'GWm08'!$F$27,'GWm08'!$F$30,'GWm08'!$F$33,'GWm08'!$F$36,'GWm08'!$F$39)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('GWm08'!$G$24,'GWm08'!$G$27,'GWm08'!$G$30,'GWm08'!$G$33,'GWm08'!$G$36,'GWm08'!$G$39)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01984"/>
        <c:axId val="145687680"/>
      </c:barChart>
      <c:catAx>
        <c:axId val="1450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87680"/>
        <c:crosses val="autoZero"/>
        <c:auto val="1"/>
        <c:lblAlgn val="ctr"/>
        <c:lblOffset val="100"/>
        <c:noMultiLvlLbl val="0"/>
      </c:catAx>
      <c:valAx>
        <c:axId val="145687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0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('GWm08'!$L$4,'GWm08'!$L$7,'GWm08'!$L$10,'GWm08'!$L$13,'GWm08'!$L$16,'GWm08'!$L$19)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('GWm08'!$M$4,'GWm08'!$M$7,'GWm08'!$M$10,'GWm08'!$M$13,'GWm08'!$M$16,'GWm08'!$M$19)</c:f>
              <c:numCache>
                <c:formatCode>General</c:formatCode>
                <c:ptCount val="6"/>
                <c:pt idx="0">
                  <c:v>0.78265311086247991</c:v>
                </c:pt>
                <c:pt idx="1">
                  <c:v>0.80191306325700029</c:v>
                </c:pt>
                <c:pt idx="2">
                  <c:v>0.83125340887814336</c:v>
                </c:pt>
                <c:pt idx="3">
                  <c:v>0.85290829109843391</c:v>
                </c:pt>
                <c:pt idx="4">
                  <c:v>0.89218182714264593</c:v>
                </c:pt>
                <c:pt idx="5">
                  <c:v>0.91763536186254602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('GWm08'!$N$4,'GWm08'!$N$7,'GWm08'!$N$10,'GWm08'!$N$13,'GWm08'!$N$16,'GWm08'!$N$19)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('GWm08'!$O$4,'GWm08'!$O$7,'GWm08'!$O$10,'GWm08'!$O$13,'GWm08'!$O$16,'GWm08'!$O$19)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84672"/>
        <c:axId val="145690560"/>
      </c:barChart>
      <c:catAx>
        <c:axId val="1458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90560"/>
        <c:crosses val="autoZero"/>
        <c:auto val="1"/>
        <c:lblAlgn val="ctr"/>
        <c:lblOffset val="100"/>
        <c:noMultiLvlLbl val="0"/>
      </c:catAx>
      <c:valAx>
        <c:axId val="145690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8846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('GWm08'!$D$25,'GWm08'!$D$28,'GWm08'!$D$31,'GWm08'!$D$34,'GWm08'!$D$37,'GWm08'!$D$40)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('GWm08'!$E$25,'GWm08'!$E$28,'GWm08'!$E$31,'GWm08'!$E$34,'GWm08'!$E$37,'GWm08'!$E$40)</c:f>
              <c:numCache>
                <c:formatCode>General</c:formatCode>
                <c:ptCount val="6"/>
                <c:pt idx="0">
                  <c:v>0.99988299999999997</c:v>
                </c:pt>
                <c:pt idx="1">
                  <c:v>0.99845300000000003</c:v>
                </c:pt>
                <c:pt idx="2">
                  <c:v>0.99880000000000002</c:v>
                </c:pt>
                <c:pt idx="3">
                  <c:v>0.999722</c:v>
                </c:pt>
                <c:pt idx="4">
                  <c:v>0.99954399999999999</c:v>
                </c:pt>
                <c:pt idx="5">
                  <c:v>0.99987700000000002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('GWm08'!$F$25,'GWm08'!$F$28,'GWm08'!$F$31,'GWm08'!$F$34,'GWm08'!$F$37,'GWm08'!$F$40)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('GWm08'!$G$25,'GWm08'!$G$28,'GWm08'!$G$31,'GWm08'!$G$34,'GWm08'!$G$37,'GWm08'!$G$40)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85696"/>
        <c:axId val="145692288"/>
      </c:barChart>
      <c:catAx>
        <c:axId val="1458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692288"/>
        <c:crosses val="autoZero"/>
        <c:auto val="1"/>
        <c:lblAlgn val="ctr"/>
        <c:lblOffset val="100"/>
        <c:noMultiLvlLbl val="0"/>
      </c:catAx>
      <c:valAx>
        <c:axId val="145692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88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('GWm08'!$L$5,'GWm08'!$L$8,'GWm08'!$L$11,'GWm08'!$L$14,'GWm08'!$L$17,'GWm08'!$L$20)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('GWm08'!$M$5,'GWm08'!$M$8,'GWm08'!$M$11,'GWm08'!$M$14,'GWm08'!$M$17,'GWm08'!$M$20)</c:f>
              <c:numCache>
                <c:formatCode>General</c:formatCode>
                <c:ptCount val="6"/>
                <c:pt idx="0">
                  <c:v>0.56101954924950959</c:v>
                </c:pt>
                <c:pt idx="1">
                  <c:v>0.58632974411089656</c:v>
                </c:pt>
                <c:pt idx="2">
                  <c:v>0.60352833533482009</c:v>
                </c:pt>
                <c:pt idx="3">
                  <c:v>0.63444191813615713</c:v>
                </c:pt>
                <c:pt idx="4">
                  <c:v>0.67259913312408748</c:v>
                </c:pt>
                <c:pt idx="5">
                  <c:v>0.70135242733011005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('GWm08'!$N$5,'GWm08'!$N$8,'GWm08'!$N$11,'GWm08'!$N$14,'GWm08'!$N$17,'GWm08'!$N$20)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('GWm08'!$O$5,'GWm08'!$O$8,'GWm08'!$O$11,'GWm08'!$O$14,'GWm08'!$O$17,'GWm08'!$O$20)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86720"/>
        <c:axId val="138060352"/>
      </c:barChart>
      <c:catAx>
        <c:axId val="1458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060352"/>
        <c:crosses val="autoZero"/>
        <c:auto val="1"/>
        <c:lblAlgn val="ctr"/>
        <c:lblOffset val="100"/>
        <c:noMultiLvlLbl val="0"/>
      </c:catAx>
      <c:valAx>
        <c:axId val="138060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8867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('GWm08'!$D$26,'GWm08'!$D$29,'GWm08'!$D$32,'GWm08'!$D$35,'GWm08'!$D$38,'GWm08'!$D$41)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('GWm08'!$E$26,'GWm08'!$E$29,'GWm08'!$E$32,'GWm08'!$E$35,'GWm08'!$E$38,'GWm08'!$E$41)</c:f>
              <c:numCache>
                <c:formatCode>General</c:formatCode>
                <c:ptCount val="6"/>
                <c:pt idx="0">
                  <c:v>0.99032200000000004</c:v>
                </c:pt>
                <c:pt idx="1">
                  <c:v>0.99008300000000005</c:v>
                </c:pt>
                <c:pt idx="2">
                  <c:v>0.99378299999999997</c:v>
                </c:pt>
                <c:pt idx="3">
                  <c:v>0.99012699999999998</c:v>
                </c:pt>
                <c:pt idx="4">
                  <c:v>0.99395599999999995</c:v>
                </c:pt>
                <c:pt idx="5">
                  <c:v>0.99316899999999997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('GWm08'!$F$26,'GWm08'!$F$29,'GWm08'!$F$32,'GWm08'!$F$35,'GWm08'!$F$38,'GWm08'!$F$41)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('GWm08'!$C$24,'GWm08'!$C$27,'GWm08'!$C$30,'GWm08'!$C$33,'GWm08'!$C$36,'GWm08'!$C$39)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('GWm08'!$G$26,'GWm08'!$G$29,'GWm08'!$G$32,'GWm08'!$G$35,'GWm08'!$G$38,'GWm08'!$G$41)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72064"/>
        <c:axId val="138062080"/>
      </c:barChart>
      <c:catAx>
        <c:axId val="1460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062080"/>
        <c:crosses val="autoZero"/>
        <c:auto val="1"/>
        <c:lblAlgn val="ctr"/>
        <c:lblOffset val="100"/>
        <c:noMultiLvlLbl val="0"/>
      </c:catAx>
      <c:valAx>
        <c:axId val="138062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0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'GWm05'!$D$27:$D$29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'GWm05'!$E$27:$E$29</c:f>
              <c:numCache>
                <c:formatCode>General</c:formatCode>
                <c:ptCount val="3"/>
                <c:pt idx="0">
                  <c:v>1</c:v>
                </c:pt>
                <c:pt idx="1">
                  <c:v>0.99858999999999998</c:v>
                </c:pt>
                <c:pt idx="2">
                  <c:v>0.99060700000000002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'GWm05'!$F$27:$F$29</c:f>
              <c:numCache>
                <c:formatCode>General</c:formatCode>
                <c:ptCount val="3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'GWm05'!$G$27:$G$29</c:f>
              <c:numCache>
                <c:formatCode>General</c:formatCode>
                <c:ptCount val="3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9984"/>
        <c:axId val="139685248"/>
      </c:barChart>
      <c:catAx>
        <c:axId val="1393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85248"/>
        <c:crosses val="autoZero"/>
        <c:auto val="1"/>
        <c:lblAlgn val="ctr"/>
        <c:lblOffset val="100"/>
        <c:noMultiLvlLbl val="0"/>
      </c:catAx>
      <c:valAx>
        <c:axId val="139685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('GWm08'!$L$6,'GWm08'!$L$9,'GWm08'!$L$12,'GWm08'!$L$15,'GWm08'!$L$18,'GWm08'!$L$21)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('GWm08'!$M$6,'GWm08'!$M$9,'GWm08'!$M$12,'GWm08'!$M$15,'GWm08'!$M$18,'GWm08'!$M$21)</c:f>
              <c:numCache>
                <c:formatCode>General</c:formatCode>
                <c:ptCount val="6"/>
                <c:pt idx="0">
                  <c:v>0.56927786106946521</c:v>
                </c:pt>
                <c:pt idx="1">
                  <c:v>0.59905842533278819</c:v>
                </c:pt>
                <c:pt idx="2">
                  <c:v>0.62519308527554407</c:v>
                </c:pt>
                <c:pt idx="3">
                  <c:v>0.66310026804779432</c:v>
                </c:pt>
                <c:pt idx="4">
                  <c:v>0.68818431693244286</c:v>
                </c:pt>
                <c:pt idx="5">
                  <c:v>0.71915178774249244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('GWm08'!$N$6,'GWm08'!$N$9,'GWm08'!$N$12,'GWm08'!$N$15,'GWm08'!$N$18,'GWm08'!$N$21)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('GWm08'!$K$4,'GWm08'!$K$7,'GWm08'!$K$10,'GWm08'!$K$13,'GWm08'!$K$16,'GWm08'!$K$19)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('GWm08'!$O$6,'GWm08'!$O$9,'GWm08'!$O$12,'GWm08'!$O$15,'GWm08'!$O$18,'GWm08'!$O$21)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73088"/>
        <c:axId val="138064960"/>
      </c:barChart>
      <c:catAx>
        <c:axId val="1460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064960"/>
        <c:crosses val="autoZero"/>
        <c:auto val="1"/>
        <c:lblAlgn val="ctr"/>
        <c:lblOffset val="100"/>
        <c:noMultiLvlLbl val="0"/>
      </c:catAx>
      <c:valAx>
        <c:axId val="138064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0730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'GWm08'!$D$36:$D$38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'GWm08'!$E$36:$E$38</c:f>
              <c:numCache>
                <c:formatCode>General</c:formatCode>
                <c:ptCount val="3"/>
                <c:pt idx="0">
                  <c:v>1</c:v>
                </c:pt>
                <c:pt idx="1">
                  <c:v>0.99954399999999999</c:v>
                </c:pt>
                <c:pt idx="2">
                  <c:v>0.99395599999999995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'GWm08'!$F$36:$F$38</c:f>
              <c:numCache>
                <c:formatCode>General</c:formatCode>
                <c:ptCount val="3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'GWm08'!$G$36:$G$38</c:f>
              <c:numCache>
                <c:formatCode>General</c:formatCode>
                <c:ptCount val="3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99744"/>
        <c:axId val="146142272"/>
      </c:barChart>
      <c:catAx>
        <c:axId val="1463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142272"/>
        <c:crosses val="autoZero"/>
        <c:auto val="1"/>
        <c:lblAlgn val="ctr"/>
        <c:lblOffset val="100"/>
        <c:noMultiLvlLbl val="0"/>
      </c:catAx>
      <c:valAx>
        <c:axId val="146142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39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'GWm08'!$L$16:$L$18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'GWm08'!$M$16:$M$18</c:f>
              <c:numCache>
                <c:formatCode>General</c:formatCode>
                <c:ptCount val="3"/>
                <c:pt idx="0">
                  <c:v>0.89218182714264593</c:v>
                </c:pt>
                <c:pt idx="1">
                  <c:v>0.67259913312408748</c:v>
                </c:pt>
                <c:pt idx="2">
                  <c:v>0.68818431693244286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'GWm08'!$N$16:$N$18</c:f>
              <c:numCache>
                <c:formatCode>General</c:formatCode>
                <c:ptCount val="3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'GWm08'!$O$16:$O$18</c:f>
              <c:numCache>
                <c:formatCode>General</c:formatCode>
                <c:ptCount val="3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00768"/>
        <c:axId val="146144576"/>
      </c:barChart>
      <c:catAx>
        <c:axId val="1464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144576"/>
        <c:crosses val="autoZero"/>
        <c:auto val="1"/>
        <c:lblAlgn val="ctr"/>
        <c:lblOffset val="100"/>
        <c:noMultiLvlLbl val="0"/>
      </c:catAx>
      <c:valAx>
        <c:axId val="146144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007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'GWm08'!$D$39:$D$41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'GWm08'!$E$39:$E$41</c:f>
              <c:numCache>
                <c:formatCode>General</c:formatCode>
                <c:ptCount val="3"/>
                <c:pt idx="0">
                  <c:v>1</c:v>
                </c:pt>
                <c:pt idx="1">
                  <c:v>0.99987700000000002</c:v>
                </c:pt>
                <c:pt idx="2">
                  <c:v>0.99316899999999997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'GWm08'!$F$39:$F$41</c:f>
              <c:numCache>
                <c:formatCode>General</c:formatCode>
                <c:ptCount val="3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'GWm08'!$G$23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'GWm08'!$G$39:$G$41</c:f>
              <c:numCache>
                <c:formatCode>General</c:formatCode>
                <c:ptCount val="3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36448"/>
        <c:axId val="146141696"/>
      </c:barChart>
      <c:catAx>
        <c:axId val="144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141696"/>
        <c:crosses val="autoZero"/>
        <c:auto val="1"/>
        <c:lblAlgn val="ctr"/>
        <c:lblOffset val="100"/>
        <c:noMultiLvlLbl val="0"/>
      </c:catAx>
      <c:valAx>
        <c:axId val="146141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93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'GWm08'!$L$19:$L$21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'GWm08'!$M$19:$M$21</c:f>
              <c:numCache>
                <c:formatCode>General</c:formatCode>
                <c:ptCount val="3"/>
                <c:pt idx="0">
                  <c:v>0.91763536186254602</c:v>
                </c:pt>
                <c:pt idx="1">
                  <c:v>0.70135242733011005</c:v>
                </c:pt>
                <c:pt idx="2">
                  <c:v>0.71915178774249244</c:v>
                </c:pt>
              </c:numCache>
            </c:numRef>
          </c:val>
        </c:ser>
        <c:ser>
          <c:idx val="1"/>
          <c:order val="2"/>
          <c:tx>
            <c:strRef>
              <c:f>'GWm08'!$F$23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'GWm08'!$N$19:$N$21</c:f>
              <c:numCache>
                <c:formatCode>General</c:formatCode>
                <c:ptCount val="3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'GWm08'!$O$19:$O$21</c:f>
              <c:numCache>
                <c:formatCode>General</c:formatCode>
                <c:ptCount val="3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02816"/>
        <c:axId val="146632064"/>
      </c:barChart>
      <c:catAx>
        <c:axId val="1464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632064"/>
        <c:crosses val="autoZero"/>
        <c:auto val="1"/>
        <c:lblAlgn val="ctr"/>
        <c:lblOffset val="100"/>
        <c:noMultiLvlLbl val="0"/>
      </c:catAx>
      <c:valAx>
        <c:axId val="146632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028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GWBW05!$D$33:$D$35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GWBW05!$E$33:$E$35</c:f>
              <c:numCache>
                <c:formatCode>General</c:formatCode>
                <c:ptCount val="3"/>
                <c:pt idx="0">
                  <c:v>1</c:v>
                </c:pt>
                <c:pt idx="1">
                  <c:v>0.99079499999999998</c:v>
                </c:pt>
                <c:pt idx="2">
                  <c:v>0.92842400000000003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GWBW05!$F$33:$F$35</c:f>
              <c:numCache>
                <c:formatCode>General</c:formatCode>
                <c:ptCount val="3"/>
                <c:pt idx="0">
                  <c:v>9.0596499999999996E-2</c:v>
                </c:pt>
                <c:pt idx="1">
                  <c:v>8.5542099999999996E-2</c:v>
                </c:pt>
                <c:pt idx="2">
                  <c:v>6.4306699999999994E-2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GWBW05!$G$33:$G$35</c:f>
              <c:numCache>
                <c:formatCode>General</c:formatCode>
                <c:ptCount val="3"/>
                <c:pt idx="0">
                  <c:v>0.91248499999999999</c:v>
                </c:pt>
                <c:pt idx="1">
                  <c:v>0.80307300000000004</c:v>
                </c:pt>
                <c:pt idx="2">
                  <c:v>0.69105099999999997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87008"/>
        <c:axId val="146633792"/>
      </c:barChart>
      <c:catAx>
        <c:axId val="1469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633792"/>
        <c:crosses val="autoZero"/>
        <c:auto val="1"/>
        <c:lblAlgn val="ctr"/>
        <c:lblOffset val="100"/>
        <c:noMultiLvlLbl val="0"/>
      </c:catAx>
      <c:valAx>
        <c:axId val="146633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9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GWBW05!$L$13:$L$15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GWBW05!$M$13:$M$15</c:f>
              <c:numCache>
                <c:formatCode>General</c:formatCode>
                <c:ptCount val="3"/>
                <c:pt idx="0">
                  <c:v>0.854760913742869</c:v>
                </c:pt>
                <c:pt idx="1">
                  <c:v>0.64646320021534076</c:v>
                </c:pt>
                <c:pt idx="2">
                  <c:v>0.69700944982054425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GWBW05!$N$13:$N$15</c:f>
              <c:numCache>
                <c:formatCode>General</c:formatCode>
                <c:ptCount val="3"/>
                <c:pt idx="0">
                  <c:v>0.8053701572688915</c:v>
                </c:pt>
                <c:pt idx="1">
                  <c:v>0.56526542463933294</c:v>
                </c:pt>
                <c:pt idx="2">
                  <c:v>0.56107116896097409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GWBW05!$O$13:$O$15</c:f>
              <c:numCache>
                <c:formatCode>General</c:formatCode>
                <c:ptCount val="3"/>
                <c:pt idx="0">
                  <c:v>0.95157064858115226</c:v>
                </c:pt>
                <c:pt idx="1">
                  <c:v>0.7408064968758411</c:v>
                </c:pt>
                <c:pt idx="2">
                  <c:v>0.76705965199218573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72832"/>
        <c:axId val="146636096"/>
      </c:barChart>
      <c:catAx>
        <c:axId val="1452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636096"/>
        <c:crosses val="autoZero"/>
        <c:auto val="1"/>
        <c:lblAlgn val="ctr"/>
        <c:lblOffset val="100"/>
        <c:noMultiLvlLbl val="0"/>
      </c:catAx>
      <c:valAx>
        <c:axId val="146636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728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GWBW05!$D$24:$D$26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GWBW05!$E$24:$E$26</c:f>
              <c:numCache>
                <c:formatCode>General</c:formatCode>
                <c:ptCount val="3"/>
                <c:pt idx="0">
                  <c:v>1</c:v>
                </c:pt>
                <c:pt idx="1">
                  <c:v>0.97593600000000003</c:v>
                </c:pt>
                <c:pt idx="2">
                  <c:v>0.86585500000000004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GWBW05!$F$24:$F$26</c:f>
              <c:numCache>
                <c:formatCode>General</c:formatCode>
                <c:ptCount val="3"/>
                <c:pt idx="0">
                  <c:v>0.33044299999999999</c:v>
                </c:pt>
                <c:pt idx="1">
                  <c:v>0.38548399999999999</c:v>
                </c:pt>
                <c:pt idx="2">
                  <c:v>0.35420099999999999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GWBW05!$G$24:$G$26</c:f>
              <c:numCache>
                <c:formatCode>General</c:formatCode>
                <c:ptCount val="3"/>
                <c:pt idx="0">
                  <c:v>0.96468200000000004</c:v>
                </c:pt>
                <c:pt idx="1">
                  <c:v>0.88815500000000003</c:v>
                </c:pt>
                <c:pt idx="2">
                  <c:v>0.74125700000000005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73856"/>
        <c:axId val="146917056"/>
      </c:barChart>
      <c:catAx>
        <c:axId val="1452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17056"/>
        <c:crosses val="autoZero"/>
        <c:auto val="1"/>
        <c:lblAlgn val="ctr"/>
        <c:lblOffset val="100"/>
        <c:noMultiLvlLbl val="0"/>
      </c:catAx>
      <c:valAx>
        <c:axId val="146917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7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GWBW05!$L$4:$L$6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GWBW05!$M$4:$M$6</c:f>
              <c:numCache>
                <c:formatCode>General</c:formatCode>
                <c:ptCount val="3"/>
                <c:pt idx="0">
                  <c:v>0.78315415673493205</c:v>
                </c:pt>
                <c:pt idx="1">
                  <c:v>0.60173821798439708</c:v>
                </c:pt>
                <c:pt idx="2">
                  <c:v>0.63407500795057015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GWBW05!$N$4:$N$6</c:f>
              <c:numCache>
                <c:formatCode>General</c:formatCode>
                <c:ptCount val="3"/>
                <c:pt idx="0">
                  <c:v>0.7830090317977656</c:v>
                </c:pt>
                <c:pt idx="1">
                  <c:v>0.54849445686390796</c:v>
                </c:pt>
                <c:pt idx="2">
                  <c:v>0.54714290581981739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GWBW05!$O$4:$O$6</c:f>
              <c:numCache>
                <c:formatCode>General</c:formatCode>
                <c:ptCount val="3"/>
                <c:pt idx="0">
                  <c:v>0.89670185338327579</c:v>
                </c:pt>
                <c:pt idx="1">
                  <c:v>0.69248711163830456</c:v>
                </c:pt>
                <c:pt idx="2">
                  <c:v>0.7103664077052384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74368"/>
        <c:axId val="146919360"/>
      </c:barChart>
      <c:catAx>
        <c:axId val="145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19360"/>
        <c:crosses val="autoZero"/>
        <c:auto val="1"/>
        <c:lblAlgn val="ctr"/>
        <c:lblOffset val="100"/>
        <c:noMultiLvlLbl val="0"/>
      </c:catAx>
      <c:valAx>
        <c:axId val="146919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743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GWBW05!$D$27:$D$29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GWBW05!$E$27:$E$29</c:f>
              <c:numCache>
                <c:formatCode>General</c:formatCode>
                <c:ptCount val="3"/>
                <c:pt idx="0">
                  <c:v>1</c:v>
                </c:pt>
                <c:pt idx="1">
                  <c:v>0.99230200000000002</c:v>
                </c:pt>
                <c:pt idx="2">
                  <c:v>0.90658700000000003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GWBW05!$F$27:$F$29</c:f>
              <c:numCache>
                <c:formatCode>General</c:formatCode>
                <c:ptCount val="3"/>
                <c:pt idx="0">
                  <c:v>0.21145600000000001</c:v>
                </c:pt>
                <c:pt idx="1">
                  <c:v>0.241901</c:v>
                </c:pt>
                <c:pt idx="2">
                  <c:v>0.276806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GWBW05!$G$27:$G$29</c:f>
              <c:numCache>
                <c:formatCode>General</c:formatCode>
                <c:ptCount val="3"/>
                <c:pt idx="0">
                  <c:v>0.93921600000000005</c:v>
                </c:pt>
                <c:pt idx="1">
                  <c:v>0.84702</c:v>
                </c:pt>
                <c:pt idx="2">
                  <c:v>0.734371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75392"/>
        <c:axId val="146921664"/>
      </c:barChart>
      <c:catAx>
        <c:axId val="1452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21664"/>
        <c:crosses val="autoZero"/>
        <c:auto val="1"/>
        <c:lblAlgn val="ctr"/>
        <c:lblOffset val="100"/>
        <c:noMultiLvlLbl val="0"/>
      </c:catAx>
      <c:valAx>
        <c:axId val="146921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'GWm05'!$L$7:$L$9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'GWm05'!$M$7:$M$9</c:f>
              <c:numCache>
                <c:formatCode>General</c:formatCode>
                <c:ptCount val="3"/>
                <c:pt idx="0">
                  <c:v>0.79155815143662522</c:v>
                </c:pt>
                <c:pt idx="1">
                  <c:v>0.57983260445094031</c:v>
                </c:pt>
                <c:pt idx="2">
                  <c:v>0.59377129617009683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'GWm05'!$N$7:$N$9</c:f>
              <c:numCache>
                <c:formatCode>General</c:formatCode>
                <c:ptCount val="3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'GWm05'!$O$7:$O$9</c:f>
              <c:numCache>
                <c:formatCode>General</c:formatCode>
                <c:ptCount val="3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29760"/>
        <c:axId val="139687552"/>
      </c:barChart>
      <c:catAx>
        <c:axId val="1398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87552"/>
        <c:crosses val="autoZero"/>
        <c:auto val="1"/>
        <c:lblAlgn val="ctr"/>
        <c:lblOffset val="100"/>
        <c:noMultiLvlLbl val="0"/>
      </c:catAx>
      <c:valAx>
        <c:axId val="139687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297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GWBW05!$L$7:$L$9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GWBW05!$M$7:$M$9</c:f>
              <c:numCache>
                <c:formatCode>General</c:formatCode>
                <c:ptCount val="3"/>
                <c:pt idx="0">
                  <c:v>0.80133305172175684</c:v>
                </c:pt>
                <c:pt idx="1">
                  <c:v>0.61956335567557685</c:v>
                </c:pt>
                <c:pt idx="2">
                  <c:v>0.66572395620371638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GWBW05!$N$7:$N$9</c:f>
              <c:numCache>
                <c:formatCode>General</c:formatCode>
                <c:ptCount val="3"/>
                <c:pt idx="0">
                  <c:v>0.79385382734502563</c:v>
                </c:pt>
                <c:pt idx="1">
                  <c:v>0.55686938351393633</c:v>
                </c:pt>
                <c:pt idx="2">
                  <c:v>0.55536947435373218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GWBW05!$O$7:$O$9</c:f>
              <c:numCache>
                <c:formatCode>General</c:formatCode>
                <c:ptCount val="3"/>
                <c:pt idx="0">
                  <c:v>0.91516722041250675</c:v>
                </c:pt>
                <c:pt idx="1">
                  <c:v>0.70512234947531882</c:v>
                </c:pt>
                <c:pt idx="2">
                  <c:v>0.73282676843396488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76416"/>
        <c:axId val="146922816"/>
      </c:barChart>
      <c:catAx>
        <c:axId val="1452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22816"/>
        <c:crosses val="autoZero"/>
        <c:auto val="1"/>
        <c:lblAlgn val="ctr"/>
        <c:lblOffset val="100"/>
        <c:noMultiLvlLbl val="0"/>
      </c:catAx>
      <c:valAx>
        <c:axId val="146922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2764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GWBW05!$E$30:$E$32</c:f>
              <c:numCache>
                <c:formatCode>General</c:formatCode>
                <c:ptCount val="3"/>
                <c:pt idx="0">
                  <c:v>1</c:v>
                </c:pt>
                <c:pt idx="1">
                  <c:v>0.99274600000000002</c:v>
                </c:pt>
                <c:pt idx="2">
                  <c:v>0.90630999999999995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GWBW05!$F$30:$F$32</c:f>
              <c:numCache>
                <c:formatCode>General</c:formatCode>
                <c:ptCount val="3"/>
                <c:pt idx="0">
                  <c:v>0.128774</c:v>
                </c:pt>
                <c:pt idx="1">
                  <c:v>0.108878</c:v>
                </c:pt>
                <c:pt idx="2">
                  <c:v>0.14008100000000001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GWBW05!$G$30:$G$32</c:f>
              <c:numCache>
                <c:formatCode>General</c:formatCode>
                <c:ptCount val="3"/>
                <c:pt idx="0">
                  <c:v>0.92607799999999996</c:v>
                </c:pt>
                <c:pt idx="1">
                  <c:v>0.83208899999999997</c:v>
                </c:pt>
                <c:pt idx="2">
                  <c:v>0.70519900000000002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6192"/>
        <c:axId val="148604608"/>
      </c:barChart>
      <c:catAx>
        <c:axId val="1470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04608"/>
        <c:crosses val="autoZero"/>
        <c:auto val="1"/>
        <c:lblAlgn val="ctr"/>
        <c:lblOffset val="100"/>
        <c:noMultiLvlLbl val="0"/>
      </c:catAx>
      <c:valAx>
        <c:axId val="148604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GWBW05!$L$10:$L$12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GWBW05!$M$10:$M$12</c:f>
              <c:numCache>
                <c:formatCode>General</c:formatCode>
                <c:ptCount val="3"/>
                <c:pt idx="0">
                  <c:v>0.83553536685634267</c:v>
                </c:pt>
                <c:pt idx="1">
                  <c:v>0.62760908103162349</c:v>
                </c:pt>
                <c:pt idx="2">
                  <c:v>0.66978442596883381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GWBW05!$N$10:$N$12</c:f>
              <c:numCache>
                <c:formatCode>General</c:formatCode>
                <c:ptCount val="3"/>
                <c:pt idx="0">
                  <c:v>0.8014653088138326</c:v>
                </c:pt>
                <c:pt idx="1">
                  <c:v>0.56289815291359291</c:v>
                </c:pt>
                <c:pt idx="2">
                  <c:v>0.55878481213938491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GWBW05!$O$10:$O$12</c:f>
              <c:numCache>
                <c:formatCode>General</c:formatCode>
                <c:ptCount val="3"/>
                <c:pt idx="0">
                  <c:v>0.93571364609535901</c:v>
                </c:pt>
                <c:pt idx="1">
                  <c:v>0.7142162749471036</c:v>
                </c:pt>
                <c:pt idx="2">
                  <c:v>0.74718890554722639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61760"/>
        <c:axId val="148606912"/>
      </c:barChart>
      <c:catAx>
        <c:axId val="1486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06912"/>
        <c:crosses val="autoZero"/>
        <c:auto val="1"/>
        <c:lblAlgn val="ctr"/>
        <c:lblOffset val="100"/>
        <c:noMultiLvlLbl val="0"/>
      </c:catAx>
      <c:valAx>
        <c:axId val="148606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617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(GWBW05!$D$24,GWBW05!$D$27,GWBW05!$D$30,GWBW05!$D$33,GWBW05!$D$36,GWBW05!$D$39)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(GWBW05!$E$24,GWBW05!$E$27,GWBW05!$E$30,GWBW05!$E$33,GWBW05!$E$36,GWBW05!$E$39)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(GWBW05!$F$24,GWBW05!$F$27,GWBW05!$F$30,GWBW05!$F$33,GWBW05!$F$36,GWBW05!$F$39)</c:f>
              <c:numCache>
                <c:formatCode>General</c:formatCode>
                <c:ptCount val="6"/>
                <c:pt idx="0">
                  <c:v>0.33044299999999999</c:v>
                </c:pt>
                <c:pt idx="1">
                  <c:v>0.21145600000000001</c:v>
                </c:pt>
                <c:pt idx="2">
                  <c:v>0.128774</c:v>
                </c:pt>
                <c:pt idx="3">
                  <c:v>9.0596499999999996E-2</c:v>
                </c:pt>
                <c:pt idx="4">
                  <c:v>3.8274000000000002E-2</c:v>
                </c:pt>
                <c:pt idx="5">
                  <c:v>2.3933599999999999E-2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(GWBW05!$G$24,GWBW05!$G$27,GWBW05!$G$30,GWBW05!$G$33,GWBW05!$G$36,GWBW05!$G$39)</c:f>
              <c:numCache>
                <c:formatCode>General</c:formatCode>
                <c:ptCount val="6"/>
                <c:pt idx="0">
                  <c:v>0.96468200000000004</c:v>
                </c:pt>
                <c:pt idx="1">
                  <c:v>0.93921600000000005</c:v>
                </c:pt>
                <c:pt idx="2">
                  <c:v>0.92607799999999996</c:v>
                </c:pt>
                <c:pt idx="3">
                  <c:v>0.91248499999999999</c:v>
                </c:pt>
                <c:pt idx="4">
                  <c:v>0.90546400000000005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63296"/>
        <c:axId val="148608640"/>
      </c:barChart>
      <c:catAx>
        <c:axId val="1486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08640"/>
        <c:crosses val="autoZero"/>
        <c:auto val="1"/>
        <c:lblAlgn val="ctr"/>
        <c:lblOffset val="100"/>
        <c:noMultiLvlLbl val="0"/>
      </c:catAx>
      <c:valAx>
        <c:axId val="148608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(GWBW05!$L$4,GWBW05!$L$7,GWBW05!$L$10,GWBW05!$L$13,GWBW05!$L$16,GWBW05!$L$19)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(GWBW05!$M$4,GWBW05!$M$7,GWBW05!$M$10,GWBW05!$M$13,GWBW05!$M$16,GWBW05!$M$19)</c:f>
              <c:numCache>
                <c:formatCode>General</c:formatCode>
                <c:ptCount val="6"/>
                <c:pt idx="0">
                  <c:v>0.78315415673493205</c:v>
                </c:pt>
                <c:pt idx="1">
                  <c:v>0.80133305172175684</c:v>
                </c:pt>
                <c:pt idx="2">
                  <c:v>0.83553536685634267</c:v>
                </c:pt>
                <c:pt idx="3">
                  <c:v>0.854760913742869</c:v>
                </c:pt>
                <c:pt idx="4">
                  <c:v>0.89315109001002113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(GWBW05!$N$4,GWBW05!$N$7,GWBW05!$N$10,GWBW05!$N$13,GWBW05!$N$16,GWBW05!$N$19)</c:f>
              <c:numCache>
                <c:formatCode>General</c:formatCode>
                <c:ptCount val="6"/>
                <c:pt idx="0">
                  <c:v>0.7830090317977656</c:v>
                </c:pt>
                <c:pt idx="1">
                  <c:v>0.79385382734502563</c:v>
                </c:pt>
                <c:pt idx="2">
                  <c:v>0.8014653088138326</c:v>
                </c:pt>
                <c:pt idx="3">
                  <c:v>0.8053701572688915</c:v>
                </c:pt>
                <c:pt idx="4">
                  <c:v>0.81251006226281808</c:v>
                </c:pt>
                <c:pt idx="5">
                  <c:v>0.82080616429843811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(GWBW05!$O$4,GWBW05!$O$7,GWBW05!$O$10,GWBW05!$O$13,GWBW05!$O$16,GWBW05!$O$19)</c:f>
              <c:numCache>
                <c:formatCode>General</c:formatCode>
                <c:ptCount val="6"/>
                <c:pt idx="0">
                  <c:v>0.89670185338327579</c:v>
                </c:pt>
                <c:pt idx="1">
                  <c:v>0.91516722041250675</c:v>
                </c:pt>
                <c:pt idx="2">
                  <c:v>0.93571364609535901</c:v>
                </c:pt>
                <c:pt idx="3">
                  <c:v>0.95157064858115226</c:v>
                </c:pt>
                <c:pt idx="4">
                  <c:v>0.97479095135614646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09920"/>
        <c:axId val="149413888"/>
      </c:barChart>
      <c:catAx>
        <c:axId val="1490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413888"/>
        <c:crosses val="autoZero"/>
        <c:auto val="1"/>
        <c:lblAlgn val="ctr"/>
        <c:lblOffset val="100"/>
        <c:noMultiLvlLbl val="0"/>
      </c:catAx>
      <c:valAx>
        <c:axId val="149413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0099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(GWBW05!$D$25,GWBW05!$D$28,GWBW05!$D$31,GWBW05!$D$34,GWBW05!$D$37,GWBW05!$D$40)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(GWBW05!$E$25,GWBW05!$E$28,GWBW05!$E$31,GWBW05!$E$34,GWBW05!$E$37,GWBW05!$E$40)</c:f>
              <c:numCache>
                <c:formatCode>General</c:formatCode>
                <c:ptCount val="6"/>
                <c:pt idx="0">
                  <c:v>0.97593600000000003</c:v>
                </c:pt>
                <c:pt idx="1">
                  <c:v>0.99230200000000002</c:v>
                </c:pt>
                <c:pt idx="2">
                  <c:v>0.99274600000000002</c:v>
                </c:pt>
                <c:pt idx="3">
                  <c:v>0.99079499999999998</c:v>
                </c:pt>
                <c:pt idx="4">
                  <c:v>0.99266500000000002</c:v>
                </c:pt>
                <c:pt idx="5">
                  <c:v>0.99595900000000004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(GWBW05!$F$25,GWBW05!$F$28,GWBW05!$F$31,GWBW05!$F$34,GWBW05!$F$37,GWBW05!$F$40)</c:f>
              <c:numCache>
                <c:formatCode>General</c:formatCode>
                <c:ptCount val="6"/>
                <c:pt idx="0">
                  <c:v>0.38548399999999999</c:v>
                </c:pt>
                <c:pt idx="1">
                  <c:v>0.241901</c:v>
                </c:pt>
                <c:pt idx="2">
                  <c:v>0.108878</c:v>
                </c:pt>
                <c:pt idx="3">
                  <c:v>8.5542099999999996E-2</c:v>
                </c:pt>
                <c:pt idx="4">
                  <c:v>4.2379E-2</c:v>
                </c:pt>
                <c:pt idx="5">
                  <c:v>2.59899E-2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(GWBW05!$G$25,GWBW05!$G$28,GWBW05!$G$31,GWBW05!$G$34,GWBW05!$G$37,GWBW05!$G$40)</c:f>
              <c:numCache>
                <c:formatCode>General</c:formatCode>
                <c:ptCount val="6"/>
                <c:pt idx="0">
                  <c:v>0.88815500000000003</c:v>
                </c:pt>
                <c:pt idx="1">
                  <c:v>0.84702</c:v>
                </c:pt>
                <c:pt idx="2">
                  <c:v>0.83208899999999997</c:v>
                </c:pt>
                <c:pt idx="3">
                  <c:v>0.80307300000000004</c:v>
                </c:pt>
                <c:pt idx="4">
                  <c:v>0.758996</c:v>
                </c:pt>
                <c:pt idx="5">
                  <c:v>0.73236699999999999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11968"/>
        <c:axId val="149416192"/>
      </c:barChart>
      <c:catAx>
        <c:axId val="1490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416192"/>
        <c:crosses val="autoZero"/>
        <c:auto val="1"/>
        <c:lblAlgn val="ctr"/>
        <c:lblOffset val="100"/>
        <c:noMultiLvlLbl val="0"/>
      </c:catAx>
      <c:valAx>
        <c:axId val="149416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01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(GWBW05!$L$5,GWBW05!$L$8,GWBW05!$L$11,GWBW05!$L$14,GWBW05!$L$17,GWBW05!$L$20)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(GWBW05!$M$5,GWBW05!$M$8,GWBW05!$M$11,GWBW05!$M$14,GWBW05!$M$17,GWBW05!$M$20)</c:f>
              <c:numCache>
                <c:formatCode>General</c:formatCode>
                <c:ptCount val="6"/>
                <c:pt idx="0">
                  <c:v>0.60173821798439708</c:v>
                </c:pt>
                <c:pt idx="1">
                  <c:v>0.61956335567557685</c:v>
                </c:pt>
                <c:pt idx="2">
                  <c:v>0.62760908103162349</c:v>
                </c:pt>
                <c:pt idx="3">
                  <c:v>0.64646320021534076</c:v>
                </c:pt>
                <c:pt idx="4">
                  <c:v>0.68532059462628914</c:v>
                </c:pt>
                <c:pt idx="5">
                  <c:v>0.7127303569161888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(GWBW05!$N$5,GWBW05!$N$8,GWBW05!$N$11,GWBW05!$N$14,GWBW05!$N$17,GWBW05!$N$20)</c:f>
              <c:numCache>
                <c:formatCode>General</c:formatCode>
                <c:ptCount val="6"/>
                <c:pt idx="0">
                  <c:v>0.54849445686390796</c:v>
                </c:pt>
                <c:pt idx="1">
                  <c:v>0.55686938351393633</c:v>
                </c:pt>
                <c:pt idx="2">
                  <c:v>0.56289815291359291</c:v>
                </c:pt>
                <c:pt idx="3">
                  <c:v>0.56526542463933294</c:v>
                </c:pt>
                <c:pt idx="4">
                  <c:v>0.56885972476114932</c:v>
                </c:pt>
                <c:pt idx="5">
                  <c:v>0.57153671286306096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(GWBW05!$O$5,GWBW05!$O$8,GWBW05!$O$11,GWBW05!$O$14,GWBW05!$O$17,GWBW05!$O$20)</c:f>
              <c:numCache>
                <c:formatCode>General</c:formatCode>
                <c:ptCount val="6"/>
                <c:pt idx="0">
                  <c:v>0.69248711163830456</c:v>
                </c:pt>
                <c:pt idx="1">
                  <c:v>0.70512234947531882</c:v>
                </c:pt>
                <c:pt idx="2">
                  <c:v>0.7142162749471036</c:v>
                </c:pt>
                <c:pt idx="3">
                  <c:v>0.7408064968758411</c:v>
                </c:pt>
                <c:pt idx="4">
                  <c:v>0.77654951195116073</c:v>
                </c:pt>
                <c:pt idx="5">
                  <c:v>0.7994149482454217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04832"/>
        <c:axId val="149418496"/>
      </c:barChart>
      <c:catAx>
        <c:axId val="1493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418496"/>
        <c:crosses val="autoZero"/>
        <c:auto val="1"/>
        <c:lblAlgn val="ctr"/>
        <c:lblOffset val="100"/>
        <c:noMultiLvlLbl val="0"/>
      </c:catAx>
      <c:valAx>
        <c:axId val="149418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048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(GWBW05!$D$26,GWBW05!$D$29,GWBW05!$D$32,GWBW05!$D$35,GWBW05!$D$38,GWBW05!$D$41)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(GWBW05!$E$26,GWBW05!$E$29,GWBW05!$E$32,GWBW05!$E$35,GWBW05!$E$38,GWBW05!$E$41)</c:f>
              <c:numCache>
                <c:formatCode>General</c:formatCode>
                <c:ptCount val="6"/>
                <c:pt idx="0">
                  <c:v>0.86585500000000004</c:v>
                </c:pt>
                <c:pt idx="1">
                  <c:v>0.90658700000000003</c:v>
                </c:pt>
                <c:pt idx="2">
                  <c:v>0.90630999999999995</c:v>
                </c:pt>
                <c:pt idx="3">
                  <c:v>0.92842400000000003</c:v>
                </c:pt>
                <c:pt idx="4">
                  <c:v>0.94466099999999997</c:v>
                </c:pt>
                <c:pt idx="5">
                  <c:v>0.95143100000000003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(GWBW05!$F$26,GWBW05!$F$29,GWBW05!$F$32,GWBW05!$F$35,GWBW05!$F$38,GWBW05!$F$41)</c:f>
              <c:numCache>
                <c:formatCode>General</c:formatCode>
                <c:ptCount val="6"/>
                <c:pt idx="0">
                  <c:v>0.35420099999999999</c:v>
                </c:pt>
                <c:pt idx="1">
                  <c:v>0.276806</c:v>
                </c:pt>
                <c:pt idx="2">
                  <c:v>0.14008100000000001</c:v>
                </c:pt>
                <c:pt idx="3">
                  <c:v>6.4306699999999994E-2</c:v>
                </c:pt>
                <c:pt idx="4">
                  <c:v>3.8655099999999998E-2</c:v>
                </c:pt>
                <c:pt idx="5">
                  <c:v>2.4233399999999999E-2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(GWBW05!$C$24,GWBW05!$C$27,GWBW05!$C$30,GWBW05!$C$33,GWBW05!$C$36,GWBW05!$C$39)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(GWBW05!$G$26,GWBW05!$G$29,GWBW05!$G$32,GWBW05!$G$35,GWBW05!$G$38,GWBW05!$G$41)</c:f>
              <c:numCache>
                <c:formatCode>General</c:formatCode>
                <c:ptCount val="6"/>
                <c:pt idx="0">
                  <c:v>0.74125700000000005</c:v>
                </c:pt>
                <c:pt idx="1">
                  <c:v>0.734371</c:v>
                </c:pt>
                <c:pt idx="2">
                  <c:v>0.70519900000000002</c:v>
                </c:pt>
                <c:pt idx="3">
                  <c:v>0.69105099999999997</c:v>
                </c:pt>
                <c:pt idx="4">
                  <c:v>0.65692499999999998</c:v>
                </c:pt>
                <c:pt idx="5">
                  <c:v>0.63474399999999997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05344"/>
        <c:axId val="149420800"/>
      </c:barChart>
      <c:catAx>
        <c:axId val="1493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420800"/>
        <c:crosses val="autoZero"/>
        <c:auto val="1"/>
        <c:lblAlgn val="ctr"/>
        <c:lblOffset val="100"/>
        <c:noMultiLvlLbl val="0"/>
      </c:catAx>
      <c:valAx>
        <c:axId val="149420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(GWBW05!$L$6,GWBW05!$L$9,GWBW05!$L$12,GWBW05!$L$15,GWBW05!$L$18,GWBW05!$L$21)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(GWBW05!$M$6,GWBW05!$M$9,GWBW05!$M$12,GWBW05!$M$15,GWBW05!$M$18,GWBW05!$M$21)</c:f>
              <c:numCache>
                <c:formatCode>General</c:formatCode>
                <c:ptCount val="6"/>
                <c:pt idx="0">
                  <c:v>0.63407500795057015</c:v>
                </c:pt>
                <c:pt idx="1">
                  <c:v>0.66572395620371638</c:v>
                </c:pt>
                <c:pt idx="2">
                  <c:v>0.66978442596883381</c:v>
                </c:pt>
                <c:pt idx="3">
                  <c:v>0.69700944982054425</c:v>
                </c:pt>
                <c:pt idx="4">
                  <c:v>0.71835673072554629</c:v>
                </c:pt>
                <c:pt idx="5">
                  <c:v>0.74402003543682704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(GWBW05!$N$6,GWBW05!$N$9,GWBW05!$N$12,GWBW05!$N$15,GWBW05!$N$18,GWBW05!$N$21)</c:f>
              <c:numCache>
                <c:formatCode>General</c:formatCode>
                <c:ptCount val="6"/>
                <c:pt idx="0">
                  <c:v>0.54714290581981739</c:v>
                </c:pt>
                <c:pt idx="1">
                  <c:v>0.55536947435373218</c:v>
                </c:pt>
                <c:pt idx="2">
                  <c:v>0.55878481213938491</c:v>
                </c:pt>
                <c:pt idx="3">
                  <c:v>0.56107116896097409</c:v>
                </c:pt>
                <c:pt idx="4">
                  <c:v>0.56176286856571711</c:v>
                </c:pt>
                <c:pt idx="5">
                  <c:v>0.56232622325201032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(GWBW05!$K$4,GWBW05!$K$7,GWBW05!$K$10,GWBW05!$K$13,GWBW05!$K$16,GWBW05!$K$19)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(GWBW05!$O$6,GWBW05!$O$9,GWBW05!$O$12,GWBW05!$O$15,GWBW05!$O$18,GWBW05!$O$21)</c:f>
              <c:numCache>
                <c:formatCode>General</c:formatCode>
                <c:ptCount val="6"/>
                <c:pt idx="0">
                  <c:v>0.7103664077052384</c:v>
                </c:pt>
                <c:pt idx="1">
                  <c:v>0.73282676843396488</c:v>
                </c:pt>
                <c:pt idx="2">
                  <c:v>0.74718890554722639</c:v>
                </c:pt>
                <c:pt idx="3">
                  <c:v>0.76705965199218573</c:v>
                </c:pt>
                <c:pt idx="4">
                  <c:v>0.77540775067011947</c:v>
                </c:pt>
                <c:pt idx="5">
                  <c:v>0.78974149288991868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03296"/>
        <c:axId val="149660800"/>
      </c:barChart>
      <c:catAx>
        <c:axId val="1493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660800"/>
        <c:crosses val="autoZero"/>
        <c:auto val="1"/>
        <c:lblAlgn val="ctr"/>
        <c:lblOffset val="100"/>
        <c:noMultiLvlLbl val="0"/>
      </c:catAx>
      <c:valAx>
        <c:axId val="149660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032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GWBW05!$D$36:$D$38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GWBW05!$E$36:$E$38</c:f>
              <c:numCache>
                <c:formatCode>General</c:formatCode>
                <c:ptCount val="3"/>
                <c:pt idx="0">
                  <c:v>1</c:v>
                </c:pt>
                <c:pt idx="1">
                  <c:v>0.99266500000000002</c:v>
                </c:pt>
                <c:pt idx="2">
                  <c:v>0.94466099999999997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GWBW05!$F$36:$F$38</c:f>
              <c:numCache>
                <c:formatCode>General</c:formatCode>
                <c:ptCount val="3"/>
                <c:pt idx="0">
                  <c:v>3.8274000000000002E-2</c:v>
                </c:pt>
                <c:pt idx="1">
                  <c:v>4.2379E-2</c:v>
                </c:pt>
                <c:pt idx="2">
                  <c:v>3.8655099999999998E-2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GWBW05!$G$36:$G$38</c:f>
              <c:numCache>
                <c:formatCode>General</c:formatCode>
                <c:ptCount val="3"/>
                <c:pt idx="0">
                  <c:v>0.90546400000000005</c:v>
                </c:pt>
                <c:pt idx="1">
                  <c:v>0.758996</c:v>
                </c:pt>
                <c:pt idx="2">
                  <c:v>0.65692499999999998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42912"/>
        <c:axId val="150193280"/>
      </c:barChart>
      <c:catAx>
        <c:axId val="1495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93280"/>
        <c:crosses val="autoZero"/>
        <c:auto val="1"/>
        <c:lblAlgn val="ctr"/>
        <c:lblOffset val="100"/>
        <c:noMultiLvlLbl val="0"/>
      </c:catAx>
      <c:valAx>
        <c:axId val="150193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'GWm05'!$E$30:$E$32</c:f>
              <c:numCache>
                <c:formatCode>General</c:formatCode>
                <c:ptCount val="3"/>
                <c:pt idx="0">
                  <c:v>1</c:v>
                </c:pt>
                <c:pt idx="1">
                  <c:v>0.99948899999999996</c:v>
                </c:pt>
                <c:pt idx="2">
                  <c:v>0.994811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'GWm05'!$F$30:$F$32</c:f>
              <c:numCache>
                <c:formatCode>General</c:formatCode>
                <c:ptCount val="3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</c:numCache>
            </c:numRef>
          </c:val>
        </c:ser>
        <c:ser>
          <c:idx val="2"/>
          <c:order val="3"/>
          <c:tx>
            <c:strRef>
              <c:f>'GWm05'!$G$23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'GWm05'!$G$30:$G$32</c:f>
              <c:numCache>
                <c:formatCode>General</c:formatCode>
                <c:ptCount val="3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83456"/>
        <c:axId val="139689280"/>
      </c:barChart>
      <c:catAx>
        <c:axId val="1392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89280"/>
        <c:crosses val="autoZero"/>
        <c:auto val="1"/>
        <c:lblAlgn val="ctr"/>
        <c:lblOffset val="100"/>
        <c:noMultiLvlLbl val="0"/>
      </c:catAx>
      <c:valAx>
        <c:axId val="139689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2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GWBW05!$L$16:$L$18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GWBW05!$M$16:$M$18</c:f>
              <c:numCache>
                <c:formatCode>General</c:formatCode>
                <c:ptCount val="3"/>
                <c:pt idx="0">
                  <c:v>0.89315109001002113</c:v>
                </c:pt>
                <c:pt idx="1">
                  <c:v>0.68532059462628914</c:v>
                </c:pt>
                <c:pt idx="2">
                  <c:v>0.71835673072554629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GWBW05!$N$16:$N$18</c:f>
              <c:numCache>
                <c:formatCode>General</c:formatCode>
                <c:ptCount val="3"/>
                <c:pt idx="0">
                  <c:v>0.81251006226281808</c:v>
                </c:pt>
                <c:pt idx="1">
                  <c:v>0.56885972476114932</c:v>
                </c:pt>
                <c:pt idx="2">
                  <c:v>0.56176286856571711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GWBW05!$O$16:$O$18</c:f>
              <c:numCache>
                <c:formatCode>General</c:formatCode>
                <c:ptCount val="3"/>
                <c:pt idx="0">
                  <c:v>0.97479095135614646</c:v>
                </c:pt>
                <c:pt idx="1">
                  <c:v>0.77654951195116073</c:v>
                </c:pt>
                <c:pt idx="2">
                  <c:v>0.77540775067011947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57792"/>
        <c:axId val="150195584"/>
      </c:barChart>
      <c:catAx>
        <c:axId val="1498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95584"/>
        <c:crosses val="autoZero"/>
        <c:auto val="1"/>
        <c:lblAlgn val="ctr"/>
        <c:lblOffset val="100"/>
        <c:noMultiLvlLbl val="0"/>
      </c:catAx>
      <c:valAx>
        <c:axId val="1501955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8577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GWBW05!$D$39:$D$41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GWBW05!$E$39:$E$41</c:f>
              <c:numCache>
                <c:formatCode>General</c:formatCode>
                <c:ptCount val="3"/>
                <c:pt idx="0">
                  <c:v>1</c:v>
                </c:pt>
                <c:pt idx="1">
                  <c:v>0.99595900000000004</c:v>
                </c:pt>
                <c:pt idx="2">
                  <c:v>0.95143100000000003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GWBW05!$F$39:$F$41</c:f>
              <c:numCache>
                <c:formatCode>General</c:formatCode>
                <c:ptCount val="3"/>
                <c:pt idx="0">
                  <c:v>2.3933599999999999E-2</c:v>
                </c:pt>
                <c:pt idx="1">
                  <c:v>2.59899E-2</c:v>
                </c:pt>
                <c:pt idx="2">
                  <c:v>2.4233399999999999E-2</c:v>
                </c:pt>
              </c:numCache>
            </c:numRef>
          </c:val>
        </c:ser>
        <c:ser>
          <c:idx val="2"/>
          <c:order val="3"/>
          <c:tx>
            <c:strRef>
              <c:f>GWBW05!$G$23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GWBW05!$G$39:$G$41</c:f>
              <c:numCache>
                <c:formatCode>General</c:formatCode>
                <c:ptCount val="3"/>
                <c:pt idx="0">
                  <c:v>0.91220900000000005</c:v>
                </c:pt>
                <c:pt idx="1">
                  <c:v>0.73236699999999999</c:v>
                </c:pt>
                <c:pt idx="2">
                  <c:v>0.63474399999999997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62784"/>
        <c:axId val="150197312"/>
      </c:barChart>
      <c:catAx>
        <c:axId val="1486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97312"/>
        <c:crosses val="autoZero"/>
        <c:auto val="1"/>
        <c:lblAlgn val="ctr"/>
        <c:lblOffset val="100"/>
        <c:noMultiLvlLbl val="0"/>
      </c:catAx>
      <c:valAx>
        <c:axId val="150197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GWBW05!$L$19:$L$21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GWBW05!$M$19:$M$21</c:f>
              <c:numCache>
                <c:formatCode>General</c:formatCode>
                <c:ptCount val="3"/>
                <c:pt idx="0">
                  <c:v>0.91733708935747127</c:v>
                </c:pt>
                <c:pt idx="1">
                  <c:v>0.7127303569161888</c:v>
                </c:pt>
                <c:pt idx="2">
                  <c:v>0.74402003543682704</c:v>
                </c:pt>
              </c:numCache>
            </c:numRef>
          </c:val>
        </c:ser>
        <c:ser>
          <c:idx val="1"/>
          <c:order val="2"/>
          <c:tx>
            <c:strRef>
              <c:f>GWBW05!$F$23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GWBW05!$N$19:$N$21</c:f>
              <c:numCache>
                <c:formatCode>General</c:formatCode>
                <c:ptCount val="3"/>
                <c:pt idx="0">
                  <c:v>0.82080616429843811</c:v>
                </c:pt>
                <c:pt idx="1">
                  <c:v>0.57153671286306096</c:v>
                </c:pt>
                <c:pt idx="2">
                  <c:v>0.56232622325201032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GWBW05!$O$19:$O$21</c:f>
              <c:numCache>
                <c:formatCode>General</c:formatCode>
                <c:ptCount val="3"/>
                <c:pt idx="0">
                  <c:v>0.98476324619909694</c:v>
                </c:pt>
                <c:pt idx="1">
                  <c:v>0.7994149482454217</c:v>
                </c:pt>
                <c:pt idx="2">
                  <c:v>0.78974149288991868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59840"/>
        <c:axId val="150544384"/>
      </c:barChart>
      <c:catAx>
        <c:axId val="1498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44384"/>
        <c:crosses val="autoZero"/>
        <c:auto val="1"/>
        <c:lblAlgn val="ctr"/>
        <c:lblOffset val="100"/>
        <c:noMultiLvlLbl val="0"/>
      </c:catAx>
      <c:valAx>
        <c:axId val="150544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8598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GWBW075!$D$33:$D$35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GWBW075!$E$33:$E$35</c:f>
              <c:numCache>
                <c:formatCode>General</c:formatCode>
                <c:ptCount val="3"/>
                <c:pt idx="0">
                  <c:v>1</c:v>
                </c:pt>
                <c:pt idx="1">
                  <c:v>0.99921599999999999</c:v>
                </c:pt>
                <c:pt idx="2">
                  <c:v>0.972549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GWBW075!$F$33:$F$35</c:f>
              <c:numCache>
                <c:formatCode>General</c:formatCode>
                <c:ptCount val="3"/>
                <c:pt idx="0">
                  <c:v>0.27019799999999999</c:v>
                </c:pt>
                <c:pt idx="1">
                  <c:v>0.26477899999999999</c:v>
                </c:pt>
                <c:pt idx="2">
                  <c:v>0.23568800000000001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GWBW075!$G$33:$G$35</c:f>
              <c:numCache>
                <c:formatCode>General</c:formatCode>
                <c:ptCount val="3"/>
                <c:pt idx="0">
                  <c:v>0.92047500000000004</c:v>
                </c:pt>
                <c:pt idx="1">
                  <c:v>0.83884599999999998</c:v>
                </c:pt>
                <c:pt idx="2">
                  <c:v>0.76760700000000004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4144"/>
        <c:axId val="150546688"/>
      </c:barChart>
      <c:catAx>
        <c:axId val="1470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46688"/>
        <c:crosses val="autoZero"/>
        <c:auto val="1"/>
        <c:lblAlgn val="ctr"/>
        <c:lblOffset val="100"/>
        <c:noMultiLvlLbl val="0"/>
      </c:catAx>
      <c:valAx>
        <c:axId val="150546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GWBW075!$L$13:$L$15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GWBW075!$M$13:$M$15</c:f>
              <c:numCache>
                <c:formatCode>General</c:formatCode>
                <c:ptCount val="3"/>
                <c:pt idx="0">
                  <c:v>0.84979882313574751</c:v>
                </c:pt>
                <c:pt idx="1">
                  <c:v>0.6302152834651531</c:v>
                </c:pt>
                <c:pt idx="2">
                  <c:v>0.66559901867248195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GWBW075!$N$13:$N$15</c:f>
              <c:numCache>
                <c:formatCode>General</c:formatCode>
                <c:ptCount val="3"/>
                <c:pt idx="0">
                  <c:v>0.83381893266083951</c:v>
                </c:pt>
                <c:pt idx="1">
                  <c:v>0.58497082018475777</c:v>
                </c:pt>
                <c:pt idx="2">
                  <c:v>0.58131161691881339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GWBW075!$O$13:$O$15</c:f>
              <c:numCache>
                <c:formatCode>General</c:formatCode>
                <c:ptCount val="3"/>
                <c:pt idx="0">
                  <c:v>0.95120338858555942</c:v>
                </c:pt>
                <c:pt idx="1">
                  <c:v>0.7412646686558958</c:v>
                </c:pt>
                <c:pt idx="2">
                  <c:v>0.78167734314660853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4768"/>
        <c:axId val="150548992"/>
      </c:barChart>
      <c:catAx>
        <c:axId val="147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48992"/>
        <c:crosses val="autoZero"/>
        <c:auto val="1"/>
        <c:lblAlgn val="ctr"/>
        <c:lblOffset val="100"/>
        <c:noMultiLvlLbl val="0"/>
      </c:catAx>
      <c:valAx>
        <c:axId val="150548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047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GWBW075!$D$24:$D$26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GWBW075!$E$24:$E$26</c:f>
              <c:numCache>
                <c:formatCode>General</c:formatCode>
                <c:ptCount val="3"/>
                <c:pt idx="0">
                  <c:v>1</c:v>
                </c:pt>
                <c:pt idx="1">
                  <c:v>0.99357600000000001</c:v>
                </c:pt>
                <c:pt idx="2">
                  <c:v>0.95936500000000002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GWBW075!$F$24:$F$26</c:f>
              <c:numCache>
                <c:formatCode>General</c:formatCode>
                <c:ptCount val="3"/>
                <c:pt idx="0">
                  <c:v>0.67966800000000005</c:v>
                </c:pt>
                <c:pt idx="1">
                  <c:v>0.73178799999999999</c:v>
                </c:pt>
                <c:pt idx="2">
                  <c:v>0.70970299999999997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GWBW075!$G$24:$G$26</c:f>
              <c:numCache>
                <c:formatCode>General</c:formatCode>
                <c:ptCount val="3"/>
                <c:pt idx="0">
                  <c:v>0.97059700000000004</c:v>
                </c:pt>
                <c:pt idx="1">
                  <c:v>0.932033</c:v>
                </c:pt>
                <c:pt idx="2">
                  <c:v>0.83322799999999997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5280"/>
        <c:axId val="150551296"/>
      </c:barChart>
      <c:catAx>
        <c:axId val="1471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51296"/>
        <c:crosses val="autoZero"/>
        <c:auto val="1"/>
        <c:lblAlgn val="ctr"/>
        <c:lblOffset val="100"/>
        <c:noMultiLvlLbl val="0"/>
      </c:catAx>
      <c:valAx>
        <c:axId val="150551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GWBW075!$L$4:$L$6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GWBW075!$M$4:$M$6</c:f>
              <c:numCache>
                <c:formatCode>General</c:formatCode>
                <c:ptCount val="3"/>
                <c:pt idx="0">
                  <c:v>0.77603168426002489</c:v>
                </c:pt>
                <c:pt idx="1">
                  <c:v>0.55986187782289343</c:v>
                </c:pt>
                <c:pt idx="2">
                  <c:v>0.59342487846985603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GWBW075!$N$4:$N$6</c:f>
              <c:numCache>
                <c:formatCode>General</c:formatCode>
                <c:ptCount val="3"/>
                <c:pt idx="0">
                  <c:v>0.7896531595077102</c:v>
                </c:pt>
                <c:pt idx="1">
                  <c:v>0.55135099685204614</c:v>
                </c:pt>
                <c:pt idx="2">
                  <c:v>0.55167700240788708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GWBW075!$O$4:$O$6</c:f>
              <c:numCache>
                <c:formatCode>General</c:formatCode>
                <c:ptCount val="3"/>
                <c:pt idx="0">
                  <c:v>0.89312642895364103</c:v>
                </c:pt>
                <c:pt idx="1">
                  <c:v>0.68973265203704548</c:v>
                </c:pt>
                <c:pt idx="2">
                  <c:v>0.72245695334151117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6304"/>
        <c:axId val="150160512"/>
      </c:barChart>
      <c:catAx>
        <c:axId val="1471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60512"/>
        <c:crosses val="autoZero"/>
        <c:auto val="1"/>
        <c:lblAlgn val="ctr"/>
        <c:lblOffset val="100"/>
        <c:noMultiLvlLbl val="0"/>
      </c:catAx>
      <c:valAx>
        <c:axId val="150160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063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GWBW075!$D$27:$D$29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GWBW075!$E$27:$E$29</c:f>
              <c:numCache>
                <c:formatCode>General</c:formatCode>
                <c:ptCount val="3"/>
                <c:pt idx="0">
                  <c:v>1</c:v>
                </c:pt>
                <c:pt idx="1">
                  <c:v>0.99740899999999999</c:v>
                </c:pt>
                <c:pt idx="2">
                  <c:v>0.96282800000000002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GWBW075!$F$27:$F$29</c:f>
              <c:numCache>
                <c:formatCode>General</c:formatCode>
                <c:ptCount val="3"/>
                <c:pt idx="0">
                  <c:v>0.51263099999999995</c:v>
                </c:pt>
                <c:pt idx="1">
                  <c:v>0.54371999999999998</c:v>
                </c:pt>
                <c:pt idx="2">
                  <c:v>0.55518100000000004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GWBW075!$G$27:$G$29</c:f>
              <c:numCache>
                <c:formatCode>General</c:formatCode>
                <c:ptCount val="3"/>
                <c:pt idx="0">
                  <c:v>0.95050100000000004</c:v>
                </c:pt>
                <c:pt idx="1">
                  <c:v>0.88433099999999998</c:v>
                </c:pt>
                <c:pt idx="2">
                  <c:v>0.81729600000000002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7328"/>
        <c:axId val="150162816"/>
      </c:barChart>
      <c:catAx>
        <c:axId val="1471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62816"/>
        <c:crosses val="autoZero"/>
        <c:auto val="1"/>
        <c:lblAlgn val="ctr"/>
        <c:lblOffset val="100"/>
        <c:noMultiLvlLbl val="0"/>
      </c:catAx>
      <c:valAx>
        <c:axId val="150162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GWBW075!$L$7:$L$9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GWBW075!$M$7:$M$9</c:f>
              <c:numCache>
                <c:formatCode>General</c:formatCode>
                <c:ptCount val="3"/>
                <c:pt idx="0">
                  <c:v>0.794221005515796</c:v>
                </c:pt>
                <c:pt idx="1">
                  <c:v>0.58732886488461578</c:v>
                </c:pt>
                <c:pt idx="2">
                  <c:v>0.60611739584753077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GWBW075!$N$7:$N$9</c:f>
              <c:numCache>
                <c:formatCode>General</c:formatCode>
                <c:ptCount val="3"/>
                <c:pt idx="0">
                  <c:v>0.81207545024004668</c:v>
                </c:pt>
                <c:pt idx="1">
                  <c:v>0.56878689610285804</c:v>
                </c:pt>
                <c:pt idx="2">
                  <c:v>0.56523045295534058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GWBW075!$O$7:$O$9</c:f>
              <c:numCache>
                <c:formatCode>General</c:formatCode>
                <c:ptCount val="3"/>
                <c:pt idx="0">
                  <c:v>0.91299014630262953</c:v>
                </c:pt>
                <c:pt idx="1">
                  <c:v>0.70251321694052082</c:v>
                </c:pt>
                <c:pt idx="2">
                  <c:v>0.74211757757484897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5264"/>
        <c:axId val="150165120"/>
      </c:barChart>
      <c:catAx>
        <c:axId val="1504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65120"/>
        <c:crosses val="autoZero"/>
        <c:auto val="1"/>
        <c:lblAlgn val="ctr"/>
        <c:lblOffset val="100"/>
        <c:noMultiLvlLbl val="0"/>
      </c:catAx>
      <c:valAx>
        <c:axId val="150165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75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GWBW075!$E$30:$E$32</c:f>
              <c:numCache>
                <c:formatCode>General</c:formatCode>
                <c:ptCount val="3"/>
                <c:pt idx="0">
                  <c:v>1</c:v>
                </c:pt>
                <c:pt idx="1">
                  <c:v>0.99882800000000005</c:v>
                </c:pt>
                <c:pt idx="2">
                  <c:v>0.974804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GWBW075!$F$30:$F$32</c:f>
              <c:numCache>
                <c:formatCode>General</c:formatCode>
                <c:ptCount val="3"/>
                <c:pt idx="0">
                  <c:v>0.362954</c:v>
                </c:pt>
                <c:pt idx="1">
                  <c:v>0.333395</c:v>
                </c:pt>
                <c:pt idx="2">
                  <c:v>0.40473599999999998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GWBW075!$G$30:$G$32</c:f>
              <c:numCache>
                <c:formatCode>General</c:formatCode>
                <c:ptCount val="3"/>
                <c:pt idx="0">
                  <c:v>0.93481700000000001</c:v>
                </c:pt>
                <c:pt idx="1">
                  <c:v>0.87154399999999999</c:v>
                </c:pt>
                <c:pt idx="2">
                  <c:v>0.79668399999999995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6288"/>
        <c:axId val="150454272"/>
      </c:barChart>
      <c:catAx>
        <c:axId val="1504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54272"/>
        <c:crosses val="autoZero"/>
        <c:auto val="1"/>
        <c:lblAlgn val="ctr"/>
        <c:lblOffset val="100"/>
        <c:noMultiLvlLbl val="0"/>
      </c:catAx>
      <c:valAx>
        <c:axId val="150454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7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'GWm05'!$L$10:$L$12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'GWm05'!$M$10:$M$12</c:f>
              <c:numCache>
                <c:formatCode>General</c:formatCode>
                <c:ptCount val="3"/>
                <c:pt idx="0">
                  <c:v>0.82635276495632559</c:v>
                </c:pt>
                <c:pt idx="1">
                  <c:v>0.59608280436895988</c:v>
                </c:pt>
                <c:pt idx="2">
                  <c:v>0.61771387033755853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'GWm05'!$N$10:$N$12</c:f>
              <c:numCache>
                <c:formatCode>General</c:formatCode>
                <c:ptCount val="3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'GWm05'!$O$10:$O$12</c:f>
              <c:numCache>
                <c:formatCode>General</c:formatCode>
                <c:ptCount val="3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30784"/>
        <c:axId val="139888320"/>
      </c:barChart>
      <c:catAx>
        <c:axId val="1398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88320"/>
        <c:crosses val="autoZero"/>
        <c:auto val="1"/>
        <c:lblAlgn val="ctr"/>
        <c:lblOffset val="100"/>
        <c:noMultiLvlLbl val="0"/>
      </c:catAx>
      <c:valAx>
        <c:axId val="139888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307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GWBW075!$L$10:$L$12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GWBW075!$M$10:$M$12</c:f>
              <c:numCache>
                <c:formatCode>General</c:formatCode>
                <c:ptCount val="3"/>
                <c:pt idx="0">
                  <c:v>0.82918569532973507</c:v>
                </c:pt>
                <c:pt idx="1">
                  <c:v>0.60277348887745186</c:v>
                </c:pt>
                <c:pt idx="2">
                  <c:v>0.63076984235155154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GWBW075!$N$10:$N$12</c:f>
              <c:numCache>
                <c:formatCode>General</c:formatCode>
                <c:ptCount val="3"/>
                <c:pt idx="0">
                  <c:v>0.82634462435180434</c:v>
                </c:pt>
                <c:pt idx="1">
                  <c:v>0.58168925487505008</c:v>
                </c:pt>
                <c:pt idx="2">
                  <c:v>0.57689337149607012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GWBW075!$O$10:$O$12</c:f>
              <c:numCache>
                <c:formatCode>General</c:formatCode>
                <c:ptCount val="3"/>
                <c:pt idx="0">
                  <c:v>0.93467164871663366</c:v>
                </c:pt>
                <c:pt idx="1">
                  <c:v>0.71383313318465136</c:v>
                </c:pt>
                <c:pt idx="2">
                  <c:v>0.7629083185679888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7312"/>
        <c:axId val="150456576"/>
      </c:barChart>
      <c:catAx>
        <c:axId val="1504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56576"/>
        <c:crosses val="autoZero"/>
        <c:auto val="1"/>
        <c:lblAlgn val="ctr"/>
        <c:lblOffset val="100"/>
        <c:noMultiLvlLbl val="0"/>
      </c:catAx>
      <c:valAx>
        <c:axId val="150456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773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(GWBW075!$D$24,GWBW075!$D$27,GWBW075!$D$30,GWBW075!$D$33,GWBW075!$D$36,GWBW075!$D$39)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(GWBW075!$E$24,GWBW075!$E$27,GWBW075!$E$30,GWBW075!$E$33,GWBW075!$E$36,GWBW075!$E$39)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(GWBW075!$F$24,GWBW075!$F$27,GWBW075!$F$30,GWBW075!$F$33,GWBW075!$F$36,GWBW075!$F$39)</c:f>
              <c:numCache>
                <c:formatCode>General</c:formatCode>
                <c:ptCount val="6"/>
                <c:pt idx="0">
                  <c:v>0.67966800000000005</c:v>
                </c:pt>
                <c:pt idx="1">
                  <c:v>0.51263099999999995</c:v>
                </c:pt>
                <c:pt idx="2">
                  <c:v>0.362954</c:v>
                </c:pt>
                <c:pt idx="3">
                  <c:v>0.27019799999999999</c:v>
                </c:pt>
                <c:pt idx="4">
                  <c:v>0.122624</c:v>
                </c:pt>
                <c:pt idx="5">
                  <c:v>7.39982E-2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(GWBW075!$G$24,GWBW075!$G$27,GWBW075!$G$30,GWBW075!$G$33,GWBW075!$G$36,GWBW075!$G$39)</c:f>
              <c:numCache>
                <c:formatCode>General</c:formatCode>
                <c:ptCount val="6"/>
                <c:pt idx="0">
                  <c:v>0.97059700000000004</c:v>
                </c:pt>
                <c:pt idx="1">
                  <c:v>0.95050100000000004</c:v>
                </c:pt>
                <c:pt idx="2">
                  <c:v>0.93481700000000001</c:v>
                </c:pt>
                <c:pt idx="3">
                  <c:v>0.92047500000000004</c:v>
                </c:pt>
                <c:pt idx="4">
                  <c:v>0.90825100000000003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984"/>
        <c:axId val="150458304"/>
      </c:barChart>
      <c:catAx>
        <c:axId val="2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58304"/>
        <c:crosses val="autoZero"/>
        <c:auto val="1"/>
        <c:lblAlgn val="ctr"/>
        <c:lblOffset val="100"/>
        <c:noMultiLvlLbl val="0"/>
      </c:catAx>
      <c:valAx>
        <c:axId val="150458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(GWBW075!$L$4,GWBW075!$L$7,GWBW075!$L$10,GWBW075!$L$13,GWBW075!$L$16,GWBW075!$L$19)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(GWBW075!$M$4,GWBW075!$M$7,GWBW075!$M$10,GWBW075!$M$13,GWBW075!$M$16,GWBW075!$M$19)</c:f>
              <c:numCache>
                <c:formatCode>General</c:formatCode>
                <c:ptCount val="6"/>
                <c:pt idx="0">
                  <c:v>0.77603168426002489</c:v>
                </c:pt>
                <c:pt idx="1">
                  <c:v>0.794221005515796</c:v>
                </c:pt>
                <c:pt idx="2">
                  <c:v>0.82918569532973507</c:v>
                </c:pt>
                <c:pt idx="3">
                  <c:v>0.84979882313574751</c:v>
                </c:pt>
                <c:pt idx="4">
                  <c:v>0.89122899245946341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(GWBW075!$N$4,GWBW075!$N$7,GWBW075!$N$10,GWBW075!$N$13,GWBW075!$N$16,GWBW075!$N$19)</c:f>
              <c:numCache>
                <c:formatCode>General</c:formatCode>
                <c:ptCount val="6"/>
                <c:pt idx="0">
                  <c:v>0.7896531595077102</c:v>
                </c:pt>
                <c:pt idx="1">
                  <c:v>0.81207545024004668</c:v>
                </c:pt>
                <c:pt idx="2">
                  <c:v>0.82634462435180434</c:v>
                </c:pt>
                <c:pt idx="3">
                  <c:v>0.83381893266083951</c:v>
                </c:pt>
                <c:pt idx="4">
                  <c:v>0.84208407944669872</c:v>
                </c:pt>
                <c:pt idx="5">
                  <c:v>0.84970379883176606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(GWBW075!$O$4,GWBW075!$O$7,GWBW075!$O$10,GWBW075!$O$13,GWBW075!$O$16,GWBW075!$O$19)</c:f>
              <c:numCache>
                <c:formatCode>General</c:formatCode>
                <c:ptCount val="6"/>
                <c:pt idx="0">
                  <c:v>0.89312642895364103</c:v>
                </c:pt>
                <c:pt idx="1">
                  <c:v>0.91299014630262953</c:v>
                </c:pt>
                <c:pt idx="2">
                  <c:v>0.93467164871663366</c:v>
                </c:pt>
                <c:pt idx="3">
                  <c:v>0.95120338858555942</c:v>
                </c:pt>
                <c:pt idx="4">
                  <c:v>0.97479095135614646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520"/>
        <c:axId val="150460608"/>
      </c:barChart>
      <c:catAx>
        <c:axId val="24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60608"/>
        <c:crosses val="autoZero"/>
        <c:auto val="1"/>
        <c:lblAlgn val="ctr"/>
        <c:lblOffset val="100"/>
        <c:noMultiLvlLbl val="0"/>
      </c:catAx>
      <c:valAx>
        <c:axId val="150460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55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(GWBW075!$D$25,GWBW075!$D$28,GWBW075!$D$31,GWBW075!$D$34,GWBW075!$D$37,GWBW075!$D$40)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(GWBW075!$E$25,GWBW075!$E$28,GWBW075!$E$31,GWBW075!$E$34,GWBW075!$E$37,GWBW075!$E$40)</c:f>
              <c:numCache>
                <c:formatCode>General</c:formatCode>
                <c:ptCount val="6"/>
                <c:pt idx="0">
                  <c:v>0.99357600000000001</c:v>
                </c:pt>
                <c:pt idx="1">
                  <c:v>0.99740899999999999</c:v>
                </c:pt>
                <c:pt idx="2">
                  <c:v>0.99882800000000005</c:v>
                </c:pt>
                <c:pt idx="3">
                  <c:v>0.99921599999999999</c:v>
                </c:pt>
                <c:pt idx="4">
                  <c:v>0.99971200000000005</c:v>
                </c:pt>
                <c:pt idx="5">
                  <c:v>0.99962499999999999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(GWBW075!$F$25,GWBW075!$F$28,GWBW075!$F$31,GWBW075!$F$34,GWBW075!$F$37,GWBW075!$F$40)</c:f>
              <c:numCache>
                <c:formatCode>General</c:formatCode>
                <c:ptCount val="6"/>
                <c:pt idx="0">
                  <c:v>0.73178799999999999</c:v>
                </c:pt>
                <c:pt idx="1">
                  <c:v>0.54371999999999998</c:v>
                </c:pt>
                <c:pt idx="2">
                  <c:v>0.333395</c:v>
                </c:pt>
                <c:pt idx="3">
                  <c:v>0.26477899999999999</c:v>
                </c:pt>
                <c:pt idx="4">
                  <c:v>0.128354</c:v>
                </c:pt>
                <c:pt idx="5">
                  <c:v>8.1186800000000003E-2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(GWBW075!$G$25,GWBW075!$G$28,GWBW075!$G$31,GWBW075!$G$34,GWBW075!$G$37,GWBW075!$G$40)</c:f>
              <c:numCache>
                <c:formatCode>General</c:formatCode>
                <c:ptCount val="6"/>
                <c:pt idx="0">
                  <c:v>0.932033</c:v>
                </c:pt>
                <c:pt idx="1">
                  <c:v>0.88433099999999998</c:v>
                </c:pt>
                <c:pt idx="2">
                  <c:v>0.87154399999999999</c:v>
                </c:pt>
                <c:pt idx="3">
                  <c:v>0.83884599999999998</c:v>
                </c:pt>
                <c:pt idx="4">
                  <c:v>0.79195599999999999</c:v>
                </c:pt>
                <c:pt idx="5">
                  <c:v>0.75963899999999995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60896"/>
        <c:axId val="149381696"/>
      </c:barChart>
      <c:catAx>
        <c:axId val="1517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381696"/>
        <c:crosses val="autoZero"/>
        <c:auto val="1"/>
        <c:lblAlgn val="ctr"/>
        <c:lblOffset val="100"/>
        <c:noMultiLvlLbl val="0"/>
      </c:catAx>
      <c:valAx>
        <c:axId val="149381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(GWBW075!$L$5,GWBW075!$L$8,GWBW075!$L$11,GWBW075!$L$14,GWBW075!$L$17,GWBW075!$L$20)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(GWBW075!$M$5,GWBW075!$M$8,GWBW075!$M$11,GWBW075!$M$14,GWBW075!$M$17,GWBW075!$M$20)</c:f>
              <c:numCache>
                <c:formatCode>General</c:formatCode>
                <c:ptCount val="6"/>
                <c:pt idx="0">
                  <c:v>0.55986187782289343</c:v>
                </c:pt>
                <c:pt idx="1">
                  <c:v>0.58732886488461578</c:v>
                </c:pt>
                <c:pt idx="2">
                  <c:v>0.60277348887745186</c:v>
                </c:pt>
                <c:pt idx="3">
                  <c:v>0.6302152834651531</c:v>
                </c:pt>
                <c:pt idx="4">
                  <c:v>0.67338667954333808</c:v>
                </c:pt>
                <c:pt idx="5">
                  <c:v>0.70307757993976394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(GWBW075!$N$5,GWBW075!$N$8,GWBW075!$N$11,GWBW075!$N$14,GWBW075!$N$17,GWBW075!$N$20)</c:f>
              <c:numCache>
                <c:formatCode>General</c:formatCode>
                <c:ptCount val="6"/>
                <c:pt idx="0">
                  <c:v>0.55135099685204614</c:v>
                </c:pt>
                <c:pt idx="1">
                  <c:v>0.56878689610285804</c:v>
                </c:pt>
                <c:pt idx="2">
                  <c:v>0.58168925487505008</c:v>
                </c:pt>
                <c:pt idx="3">
                  <c:v>0.58497082018475777</c:v>
                </c:pt>
                <c:pt idx="4">
                  <c:v>0.58905597902942097</c:v>
                </c:pt>
                <c:pt idx="5">
                  <c:v>0.59117344995903487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(GWBW075!$O$5,GWBW075!$O$8,GWBW075!$O$11,GWBW075!$O$14,GWBW075!$O$17,GWBW075!$O$20)</c:f>
              <c:numCache>
                <c:formatCode>General</c:formatCode>
                <c:ptCount val="6"/>
                <c:pt idx="0">
                  <c:v>0.68973265203704548</c:v>
                </c:pt>
                <c:pt idx="1">
                  <c:v>0.70251321694052082</c:v>
                </c:pt>
                <c:pt idx="2">
                  <c:v>0.71383313318465136</c:v>
                </c:pt>
                <c:pt idx="3">
                  <c:v>0.7412646686558958</c:v>
                </c:pt>
                <c:pt idx="4">
                  <c:v>0.77873969578863866</c:v>
                </c:pt>
                <c:pt idx="5">
                  <c:v>0.80084584405543568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61408"/>
        <c:axId val="149384000"/>
      </c:barChart>
      <c:catAx>
        <c:axId val="1517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384000"/>
        <c:crosses val="autoZero"/>
        <c:auto val="1"/>
        <c:lblAlgn val="ctr"/>
        <c:lblOffset val="100"/>
        <c:noMultiLvlLbl val="0"/>
      </c:catAx>
      <c:valAx>
        <c:axId val="149384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614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(GWBW075!$D$26,GWBW075!$D$29,GWBW075!$D$32,GWBW075!$D$35,GWBW075!$D$38,GWBW075!$D$41)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(GWBW075!$E$26,GWBW075!$E$29,GWBW075!$E$32,GWBW075!$E$35,GWBW075!$E$38,GWBW075!$E$41)</c:f>
              <c:numCache>
                <c:formatCode>General</c:formatCode>
                <c:ptCount val="6"/>
                <c:pt idx="0">
                  <c:v>0.95936500000000002</c:v>
                </c:pt>
                <c:pt idx="1">
                  <c:v>0.96282800000000002</c:v>
                </c:pt>
                <c:pt idx="2">
                  <c:v>0.974804</c:v>
                </c:pt>
                <c:pt idx="3">
                  <c:v>0.972549</c:v>
                </c:pt>
                <c:pt idx="4">
                  <c:v>0.97899800000000003</c:v>
                </c:pt>
                <c:pt idx="5">
                  <c:v>0.97925899999999999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(GWBW075!$F$26,GWBW075!$F$29,GWBW075!$F$32,GWBW075!$F$35,GWBW075!$F$38,GWBW075!$F$41)</c:f>
              <c:numCache>
                <c:formatCode>General</c:formatCode>
                <c:ptCount val="6"/>
                <c:pt idx="0">
                  <c:v>0.70970299999999997</c:v>
                </c:pt>
                <c:pt idx="1">
                  <c:v>0.55518100000000004</c:v>
                </c:pt>
                <c:pt idx="2">
                  <c:v>0.40473599999999998</c:v>
                </c:pt>
                <c:pt idx="3">
                  <c:v>0.23568800000000001</c:v>
                </c:pt>
                <c:pt idx="4">
                  <c:v>0.131935</c:v>
                </c:pt>
                <c:pt idx="5">
                  <c:v>8.1958400000000001E-2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(GWBW075!$C$24,GWBW075!$C$27,GWBW075!$C$30,GWBW075!$C$33,GWBW075!$C$36,GWBW075!$C$39)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(GWBW075!$G$26,GWBW075!$G$29,GWBW075!$G$32,GWBW075!$G$35,GWBW075!$G$38,GWBW075!$G$41)</c:f>
              <c:numCache>
                <c:formatCode>General</c:formatCode>
                <c:ptCount val="6"/>
                <c:pt idx="0">
                  <c:v>0.83322799999999997</c:v>
                </c:pt>
                <c:pt idx="1">
                  <c:v>0.81729600000000002</c:v>
                </c:pt>
                <c:pt idx="2">
                  <c:v>0.79668399999999995</c:v>
                </c:pt>
                <c:pt idx="3">
                  <c:v>0.76760700000000004</c:v>
                </c:pt>
                <c:pt idx="4">
                  <c:v>0.73019900000000004</c:v>
                </c:pt>
                <c:pt idx="5">
                  <c:v>0.70388300000000004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82656"/>
        <c:axId val="149386304"/>
      </c:barChart>
      <c:catAx>
        <c:axId val="150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386304"/>
        <c:crosses val="autoZero"/>
        <c:auto val="1"/>
        <c:lblAlgn val="ctr"/>
        <c:lblOffset val="100"/>
        <c:noMultiLvlLbl val="0"/>
      </c:catAx>
      <c:valAx>
        <c:axId val="149386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9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(GWBW075!$L$6,GWBW075!$L$9,GWBW075!$L$12,GWBW075!$L$15,GWBW075!$L$18,GWBW075!$L$21)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(GWBW075!$M$6,GWBW075!$M$9,GWBW075!$M$12,GWBW075!$M$15,GWBW075!$M$18,GWBW075!$M$21)</c:f>
              <c:numCache>
                <c:formatCode>General</c:formatCode>
                <c:ptCount val="6"/>
                <c:pt idx="0">
                  <c:v>0.59342487846985603</c:v>
                </c:pt>
                <c:pt idx="1">
                  <c:v>0.60611739584753077</c:v>
                </c:pt>
                <c:pt idx="2">
                  <c:v>0.63076984235155154</c:v>
                </c:pt>
                <c:pt idx="3">
                  <c:v>0.66559901867248195</c:v>
                </c:pt>
                <c:pt idx="4">
                  <c:v>0.6918699741038572</c:v>
                </c:pt>
                <c:pt idx="5">
                  <c:v>0.72306460406160555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(GWBW075!$N$6,GWBW075!$N$9,GWBW075!$N$12,GWBW075!$N$15,GWBW075!$N$18,GWBW075!$N$21)</c:f>
              <c:numCache>
                <c:formatCode>General</c:formatCode>
                <c:ptCount val="6"/>
                <c:pt idx="0">
                  <c:v>0.55167700240788708</c:v>
                </c:pt>
                <c:pt idx="1">
                  <c:v>0.56523045295534058</c:v>
                </c:pt>
                <c:pt idx="2">
                  <c:v>0.57689337149607012</c:v>
                </c:pt>
                <c:pt idx="3">
                  <c:v>0.58131161691881339</c:v>
                </c:pt>
                <c:pt idx="4">
                  <c:v>0.58189087274544549</c:v>
                </c:pt>
                <c:pt idx="5">
                  <c:v>0.58187383580936813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(GWBW075!$K$4,GWBW075!$K$7,GWBW075!$K$10,GWBW075!$K$13,GWBW075!$K$16,GWBW075!$K$19)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(GWBW075!$O$6,GWBW075!$O$9,GWBW075!$O$12,GWBW075!$O$15,GWBW075!$O$18,GWBW075!$O$21)</c:f>
              <c:numCache>
                <c:formatCode>General</c:formatCode>
                <c:ptCount val="6"/>
                <c:pt idx="0">
                  <c:v>0.72245695334151117</c:v>
                </c:pt>
                <c:pt idx="1">
                  <c:v>0.74211757757484897</c:v>
                </c:pt>
                <c:pt idx="2">
                  <c:v>0.7629083185679888</c:v>
                </c:pt>
                <c:pt idx="3">
                  <c:v>0.78167734314660853</c:v>
                </c:pt>
                <c:pt idx="4">
                  <c:v>0.7909340784153378</c:v>
                </c:pt>
                <c:pt idx="5">
                  <c:v>0.80640361637363134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84192"/>
        <c:axId val="149388608"/>
      </c:barChart>
      <c:catAx>
        <c:axId val="1509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388608"/>
        <c:crosses val="autoZero"/>
        <c:auto val="1"/>
        <c:lblAlgn val="ctr"/>
        <c:lblOffset val="100"/>
        <c:noMultiLvlLbl val="0"/>
      </c:catAx>
      <c:valAx>
        <c:axId val="149388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9841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GWBW075!$D$36:$D$38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GWBW075!$E$36:$E$38</c:f>
              <c:numCache>
                <c:formatCode>General</c:formatCode>
                <c:ptCount val="3"/>
                <c:pt idx="0">
                  <c:v>1</c:v>
                </c:pt>
                <c:pt idx="1">
                  <c:v>0.99971200000000005</c:v>
                </c:pt>
                <c:pt idx="2">
                  <c:v>0.97899800000000003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GWBW075!$F$36:$F$38</c:f>
              <c:numCache>
                <c:formatCode>General</c:formatCode>
                <c:ptCount val="3"/>
                <c:pt idx="0">
                  <c:v>0.122624</c:v>
                </c:pt>
                <c:pt idx="1">
                  <c:v>0.128354</c:v>
                </c:pt>
                <c:pt idx="2">
                  <c:v>0.131935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GWBW075!$G$36:$G$38</c:f>
              <c:numCache>
                <c:formatCode>General</c:formatCode>
                <c:ptCount val="3"/>
                <c:pt idx="0">
                  <c:v>0.90825100000000003</c:v>
                </c:pt>
                <c:pt idx="1">
                  <c:v>0.79195599999999999</c:v>
                </c:pt>
                <c:pt idx="2">
                  <c:v>0.73019900000000004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83168"/>
        <c:axId val="151059776"/>
      </c:barChart>
      <c:catAx>
        <c:axId val="1509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59776"/>
        <c:crosses val="autoZero"/>
        <c:auto val="1"/>
        <c:lblAlgn val="ctr"/>
        <c:lblOffset val="100"/>
        <c:noMultiLvlLbl val="0"/>
      </c:catAx>
      <c:valAx>
        <c:axId val="151059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9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GWBW075!$L$16:$L$18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GWBW075!$M$16:$M$18</c:f>
              <c:numCache>
                <c:formatCode>General</c:formatCode>
                <c:ptCount val="3"/>
                <c:pt idx="0">
                  <c:v>0.89122899245946341</c:v>
                </c:pt>
                <c:pt idx="1">
                  <c:v>0.67338667954333808</c:v>
                </c:pt>
                <c:pt idx="2">
                  <c:v>0.6918699741038572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GWBW075!$N$16:$N$18</c:f>
              <c:numCache>
                <c:formatCode>General</c:formatCode>
                <c:ptCount val="3"/>
                <c:pt idx="0">
                  <c:v>0.84208407944669872</c:v>
                </c:pt>
                <c:pt idx="1">
                  <c:v>0.58905597902942097</c:v>
                </c:pt>
                <c:pt idx="2">
                  <c:v>0.58189087274544549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GWBW075!$O$16:$O$18</c:f>
              <c:numCache>
                <c:formatCode>General</c:formatCode>
                <c:ptCount val="3"/>
                <c:pt idx="0">
                  <c:v>0.97479095135614646</c:v>
                </c:pt>
                <c:pt idx="1">
                  <c:v>0.77873969578863866</c:v>
                </c:pt>
                <c:pt idx="2">
                  <c:v>0.7909340784153378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23200"/>
        <c:axId val="151832256"/>
      </c:barChart>
      <c:catAx>
        <c:axId val="151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32256"/>
        <c:crosses val="autoZero"/>
        <c:auto val="1"/>
        <c:lblAlgn val="ctr"/>
        <c:lblOffset val="100"/>
        <c:noMultiLvlLbl val="0"/>
      </c:catAx>
      <c:valAx>
        <c:axId val="15183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9232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GWBW075!$D$39:$D$41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GWBW075!$E$39:$E$41</c:f>
              <c:numCache>
                <c:formatCode>General</c:formatCode>
                <c:ptCount val="3"/>
                <c:pt idx="0">
                  <c:v>1</c:v>
                </c:pt>
                <c:pt idx="1">
                  <c:v>0.99962499999999999</c:v>
                </c:pt>
                <c:pt idx="2">
                  <c:v>0.97925899999999999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GWBW075!$F$39:$F$41</c:f>
              <c:numCache>
                <c:formatCode>General</c:formatCode>
                <c:ptCount val="3"/>
                <c:pt idx="0">
                  <c:v>7.39982E-2</c:v>
                </c:pt>
                <c:pt idx="1">
                  <c:v>8.1186800000000003E-2</c:v>
                </c:pt>
                <c:pt idx="2">
                  <c:v>8.1958400000000001E-2</c:v>
                </c:pt>
              </c:numCache>
            </c:numRef>
          </c:val>
        </c:ser>
        <c:ser>
          <c:idx val="2"/>
          <c:order val="3"/>
          <c:tx>
            <c:strRef>
              <c:f>GWBW075!$G$23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GWBW075!$G$39:$G$41</c:f>
              <c:numCache>
                <c:formatCode>General</c:formatCode>
                <c:ptCount val="3"/>
                <c:pt idx="0">
                  <c:v>0.91220900000000005</c:v>
                </c:pt>
                <c:pt idx="1">
                  <c:v>0.75963899999999995</c:v>
                </c:pt>
                <c:pt idx="2">
                  <c:v>0.70388300000000004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70144"/>
        <c:axId val="151833984"/>
      </c:barChart>
      <c:catAx>
        <c:axId val="432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33984"/>
        <c:crosses val="autoZero"/>
        <c:auto val="1"/>
        <c:lblAlgn val="ctr"/>
        <c:lblOffset val="100"/>
        <c:noMultiLvlLbl val="0"/>
      </c:catAx>
      <c:valAx>
        <c:axId val="151833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2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('GWm05'!$D$24,'GWm05'!$D$27,'GWm05'!$D$30,'GWm05'!$D$33,'GWm05'!$D$36,'GWm05'!$D$39)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('GWm05'!$E$24,'GWm05'!$E$27,'GWm05'!$E$30,'GWm05'!$E$33,'GWm05'!$E$36,'GWm05'!$E$39)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('GWm05'!$F$24,'GWm05'!$F$27,'GWm05'!$F$30,'GWm05'!$F$33,'GWm05'!$F$36,'GWm05'!$F$39)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('GWm05'!$C$24,'GWm05'!$C$27,'GWm05'!$C$30,'GWm05'!$C$33,'GWm05'!$C$36,'GWm05'!$C$39)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('GWm05'!$G$24,'GWm05'!$G$27,'GWm05'!$G$30,'GWm05'!$G$33,'GWm05'!$G$36,'GWm05'!$G$39)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79552"/>
        <c:axId val="139890624"/>
      </c:barChart>
      <c:catAx>
        <c:axId val="1170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90624"/>
        <c:crosses val="autoZero"/>
        <c:auto val="1"/>
        <c:lblAlgn val="ctr"/>
        <c:lblOffset val="100"/>
        <c:noMultiLvlLbl val="0"/>
      </c:catAx>
      <c:valAx>
        <c:axId val="139890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0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GWBW075!$L$19:$L$21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GWBW075!$M$19:$M$21</c:f>
              <c:numCache>
                <c:formatCode>General</c:formatCode>
                <c:ptCount val="3"/>
                <c:pt idx="0">
                  <c:v>0.91733708935747127</c:v>
                </c:pt>
                <c:pt idx="1">
                  <c:v>0.70307757993976394</c:v>
                </c:pt>
                <c:pt idx="2">
                  <c:v>0.72306460406160555</c:v>
                </c:pt>
              </c:numCache>
            </c:numRef>
          </c:val>
        </c:ser>
        <c:ser>
          <c:idx val="1"/>
          <c:order val="2"/>
          <c:tx>
            <c:strRef>
              <c:f>GWBW075!$F$23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GWBW075!$N$19:$N$21</c:f>
              <c:numCache>
                <c:formatCode>General</c:formatCode>
                <c:ptCount val="3"/>
                <c:pt idx="0">
                  <c:v>0.84970379883176606</c:v>
                </c:pt>
                <c:pt idx="1">
                  <c:v>0.59117344995903487</c:v>
                </c:pt>
                <c:pt idx="2">
                  <c:v>0.58187383580936813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GWBW075!$O$19:$O$21</c:f>
              <c:numCache>
                <c:formatCode>General</c:formatCode>
                <c:ptCount val="3"/>
                <c:pt idx="0">
                  <c:v>0.98476324619909694</c:v>
                </c:pt>
                <c:pt idx="1">
                  <c:v>0.80084584405543568</c:v>
                </c:pt>
                <c:pt idx="2">
                  <c:v>0.80640361637363134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71168"/>
        <c:axId val="151836864"/>
      </c:barChart>
      <c:catAx>
        <c:axId val="432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836864"/>
        <c:crosses val="autoZero"/>
        <c:auto val="1"/>
        <c:lblAlgn val="ctr"/>
        <c:lblOffset val="100"/>
        <c:noMultiLvlLbl val="0"/>
      </c:catAx>
      <c:valAx>
        <c:axId val="15183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2711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分布'!$D$4:$D$6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分布'!$E$4:$E$6</c:f>
              <c:numCache>
                <c:formatCode>General</c:formatCode>
                <c:ptCount val="3"/>
                <c:pt idx="0">
                  <c:v>1</c:v>
                </c:pt>
                <c:pt idx="1">
                  <c:v>0.99948899999999996</c:v>
                </c:pt>
                <c:pt idx="2">
                  <c:v>0.994811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分布'!$F$4:$F$6</c:f>
              <c:numCache>
                <c:formatCode>General</c:formatCode>
                <c:ptCount val="3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分布'!$G$4:$G$6</c:f>
              <c:numCache>
                <c:formatCode>General</c:formatCode>
                <c:ptCount val="3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1728"/>
        <c:axId val="151707648"/>
      </c:barChart>
      <c:catAx>
        <c:axId val="430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07648"/>
        <c:crosses val="autoZero"/>
        <c:auto val="1"/>
        <c:lblAlgn val="ctr"/>
        <c:lblOffset val="100"/>
        <c:noMultiLvlLbl val="0"/>
      </c:catAx>
      <c:valAx>
        <c:axId val="151707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分布'!$D$9:$D$11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分布'!$E$9:$E$11</c:f>
              <c:numCache>
                <c:formatCode>General</c:formatCode>
                <c:ptCount val="3"/>
                <c:pt idx="0">
                  <c:v>1</c:v>
                </c:pt>
                <c:pt idx="1">
                  <c:v>0.99882800000000005</c:v>
                </c:pt>
                <c:pt idx="2">
                  <c:v>0.974804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分布'!$F$9:$F$11</c:f>
              <c:numCache>
                <c:formatCode>General</c:formatCode>
                <c:ptCount val="3"/>
                <c:pt idx="0">
                  <c:v>0.362954</c:v>
                </c:pt>
                <c:pt idx="1">
                  <c:v>0.333395</c:v>
                </c:pt>
                <c:pt idx="2">
                  <c:v>0.40473599999999998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分布'!$G$9:$G$11</c:f>
              <c:numCache>
                <c:formatCode>General</c:formatCode>
                <c:ptCount val="3"/>
                <c:pt idx="0">
                  <c:v>0.93481700000000001</c:v>
                </c:pt>
                <c:pt idx="1">
                  <c:v>0.87154399999999999</c:v>
                </c:pt>
                <c:pt idx="2">
                  <c:v>0.79668399999999995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3264"/>
        <c:axId val="151709952"/>
      </c:barChart>
      <c:catAx>
        <c:axId val="430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09952"/>
        <c:crosses val="autoZero"/>
        <c:auto val="1"/>
        <c:lblAlgn val="ctr"/>
        <c:lblOffset val="100"/>
        <c:noMultiLvlLbl val="0"/>
      </c:catAx>
      <c:valAx>
        <c:axId val="151709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分布'!$D$14:$D$16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分布'!$E$14:$E$16</c:f>
              <c:numCache>
                <c:formatCode>General</c:formatCode>
                <c:ptCount val="3"/>
                <c:pt idx="0">
                  <c:v>1</c:v>
                </c:pt>
                <c:pt idx="1">
                  <c:v>0.99274600000000002</c:v>
                </c:pt>
                <c:pt idx="2">
                  <c:v>0.90630999999999995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分布'!$F$14:$F$16</c:f>
              <c:numCache>
                <c:formatCode>General</c:formatCode>
                <c:ptCount val="3"/>
                <c:pt idx="0">
                  <c:v>0.128774</c:v>
                </c:pt>
                <c:pt idx="1">
                  <c:v>0.108878</c:v>
                </c:pt>
                <c:pt idx="2">
                  <c:v>0.14008100000000001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GWBW05!$B$24:$B$26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'BW 分布'!$G$14:$G$16</c:f>
              <c:numCache>
                <c:formatCode>General</c:formatCode>
                <c:ptCount val="3"/>
                <c:pt idx="0">
                  <c:v>0.92607799999999996</c:v>
                </c:pt>
                <c:pt idx="1">
                  <c:v>0.83208899999999997</c:v>
                </c:pt>
                <c:pt idx="2">
                  <c:v>0.70519900000000002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4288"/>
        <c:axId val="151712256"/>
      </c:barChart>
      <c:catAx>
        <c:axId val="430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12256"/>
        <c:crosses val="autoZero"/>
        <c:auto val="1"/>
        <c:lblAlgn val="ctr"/>
        <c:lblOffset val="100"/>
        <c:noMultiLvlLbl val="0"/>
      </c:catAx>
      <c:valAx>
        <c:axId val="15171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Difference of 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func'!$D$30</c:f>
              <c:strCache>
                <c:ptCount val="1"/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('cost func'!$D$40,'cost func'!$H$40,'cost func'!$L$40)</c:f>
              <c:numCache>
                <c:formatCode>0.00_);[Red]\(0.00\)</c:formatCode>
                <c:ptCount val="3"/>
              </c:numCache>
            </c:numRef>
          </c:val>
        </c:ser>
        <c:ser>
          <c:idx val="1"/>
          <c:order val="1"/>
          <c:tx>
            <c:strRef>
              <c:f>'cost func'!$E$30</c:f>
              <c:strCache>
                <c:ptCount val="1"/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('cost func'!$E$40,'cost func'!$I$40,'cost func'!$M$40)</c:f>
              <c:numCache>
                <c:formatCode>0.00_);[Red]\(0.00\)</c:formatCode>
                <c:ptCount val="3"/>
              </c:numCache>
            </c:numRef>
          </c:val>
        </c:ser>
        <c:ser>
          <c:idx val="2"/>
          <c:order val="2"/>
          <c:tx>
            <c:strRef>
              <c:f>'cost func'!$F$30</c:f>
              <c:strCache>
                <c:ptCount val="1"/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('cost func'!$F$40,'cost func'!$J$40,'cost func'!$N$40)</c:f>
              <c:numCache>
                <c:formatCode>0.00_);[Red]\(0.00\)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78048"/>
        <c:axId val="151714560"/>
      </c:barChart>
      <c:catAx>
        <c:axId val="4377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14560"/>
        <c:crosses val="autoZero"/>
        <c:auto val="1"/>
        <c:lblAlgn val="ctr"/>
        <c:lblOffset val="100"/>
        <c:noMultiLvlLbl val="0"/>
      </c:catAx>
      <c:valAx>
        <c:axId val="15171456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37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func'!$D$5,'cost func'!$H$5,'cost func'!$L$5)</c:f>
              <c:numCache>
                <c:formatCode>General</c:formatCode>
                <c:ptCount val="3"/>
                <c:pt idx="0">
                  <c:v>10304.299999999999</c:v>
                </c:pt>
                <c:pt idx="1">
                  <c:v>10331.799999999999</c:v>
                </c:pt>
                <c:pt idx="2">
                  <c:v>10455.1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func'!$E$5,'cost func'!$I$5,'cost func'!$M$5)</c:f>
              <c:numCache>
                <c:formatCode>General</c:formatCode>
                <c:ptCount val="3"/>
                <c:pt idx="0">
                  <c:v>10470.5</c:v>
                </c:pt>
                <c:pt idx="1">
                  <c:v>10515.6</c:v>
                </c:pt>
                <c:pt idx="2">
                  <c:v>10652.6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func'!$F$5,'cost func'!$J$5,'cost func'!$N$5)</c:f>
              <c:numCache>
                <c:formatCode>General</c:formatCode>
                <c:ptCount val="3"/>
                <c:pt idx="0">
                  <c:v>10834.4</c:v>
                </c:pt>
                <c:pt idx="1">
                  <c:v>10761.1</c:v>
                </c:pt>
                <c:pt idx="2">
                  <c:v>10495.2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80096"/>
        <c:axId val="43033728"/>
      </c:barChart>
      <c:catAx>
        <c:axId val="437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33728"/>
        <c:crosses val="autoZero"/>
        <c:auto val="1"/>
        <c:lblAlgn val="ctr"/>
        <c:lblOffset val="100"/>
        <c:noMultiLvlLbl val="0"/>
      </c:catAx>
      <c:valAx>
        <c:axId val="4303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8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func'!$D$15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func'!$D$17,'cost func'!$H$17,'cost func'!$L$17)</c:f>
              <c:numCache>
                <c:formatCode>General</c:formatCode>
                <c:ptCount val="3"/>
                <c:pt idx="0">
                  <c:v>11633.1</c:v>
                </c:pt>
                <c:pt idx="1">
                  <c:v>12047.6</c:v>
                </c:pt>
                <c:pt idx="2">
                  <c:v>12068.7</c:v>
                </c:pt>
              </c:numCache>
            </c:numRef>
          </c:val>
        </c:ser>
        <c:ser>
          <c:idx val="1"/>
          <c:order val="1"/>
          <c:tx>
            <c:strRef>
              <c:f>'cost func'!$E$15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func'!$E$17,'cost func'!$I$17,'cost func'!$M$17)</c:f>
              <c:numCache>
                <c:formatCode>General</c:formatCode>
                <c:ptCount val="3"/>
                <c:pt idx="0">
                  <c:v>11262.3</c:v>
                </c:pt>
                <c:pt idx="1">
                  <c:v>11539.9</c:v>
                </c:pt>
                <c:pt idx="2">
                  <c:v>11643</c:v>
                </c:pt>
              </c:numCache>
            </c:numRef>
          </c:val>
        </c:ser>
        <c:ser>
          <c:idx val="2"/>
          <c:order val="2"/>
          <c:tx>
            <c:strRef>
              <c:f>'cost func'!$F$15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func'!$F$17,'cost func'!$J$17,'cost func'!$N$17)</c:f>
              <c:numCache>
                <c:formatCode>General</c:formatCode>
                <c:ptCount val="3"/>
                <c:pt idx="0">
                  <c:v>11426.7</c:v>
                </c:pt>
                <c:pt idx="1">
                  <c:v>10708.6</c:v>
                </c:pt>
                <c:pt idx="2">
                  <c:v>10580.6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80608"/>
        <c:axId val="43036032"/>
      </c:barChart>
      <c:catAx>
        <c:axId val="437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36032"/>
        <c:crosses val="autoZero"/>
        <c:auto val="1"/>
        <c:lblAlgn val="ctr"/>
        <c:lblOffset val="100"/>
        <c:noMultiLvlLbl val="0"/>
      </c:catAx>
      <c:valAx>
        <c:axId val="4303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8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func'!$A$2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'cost func'!$D$10</c:f>
              <c:numCache>
                <c:formatCode>General</c:formatCode>
                <c:ptCount val="1"/>
                <c:pt idx="0">
                  <c:v>0.99948899999999996</c:v>
                </c:pt>
              </c:numCache>
            </c:numRef>
          </c:val>
        </c:ser>
        <c:ser>
          <c:idx val="1"/>
          <c:order val="1"/>
          <c:tx>
            <c:strRef>
              <c:f>'cost func'!$G$2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'cost func'!$H$10</c:f>
              <c:numCache>
                <c:formatCode>General</c:formatCode>
                <c:ptCount val="1"/>
                <c:pt idx="0">
                  <c:v>0.99948899999999996</c:v>
                </c:pt>
              </c:numCache>
            </c:numRef>
          </c:val>
        </c:ser>
        <c:ser>
          <c:idx val="2"/>
          <c:order val="2"/>
          <c:tx>
            <c:strRef>
              <c:f>'cost func'!$K$2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'cost func'!$L$10</c:f>
              <c:numCache>
                <c:formatCode>General</c:formatCode>
                <c:ptCount val="1"/>
                <c:pt idx="0">
                  <c:v>0.99880000000000002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5712"/>
        <c:axId val="43038336"/>
      </c:barChart>
      <c:catAx>
        <c:axId val="439557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38336"/>
        <c:crosses val="autoZero"/>
        <c:auto val="1"/>
        <c:lblAlgn val="ctr"/>
        <c:lblOffset val="100"/>
        <c:noMultiLvlLbl val="0"/>
      </c:catAx>
      <c:valAx>
        <c:axId val="4303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func'!$A$14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val>
            <c:numRef>
              <c:f>'cost func'!$D$21</c:f>
              <c:numCache>
                <c:formatCode>General</c:formatCode>
                <c:ptCount val="1"/>
                <c:pt idx="0">
                  <c:v>0.99830799999999997</c:v>
                </c:pt>
              </c:numCache>
            </c:numRef>
          </c:val>
        </c:ser>
        <c:ser>
          <c:idx val="1"/>
          <c:order val="1"/>
          <c:tx>
            <c:strRef>
              <c:f>'cost func'!$G$14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val>
            <c:numRef>
              <c:f>'cost func'!$H$21</c:f>
              <c:numCache>
                <c:formatCode>General</c:formatCode>
                <c:ptCount val="1"/>
                <c:pt idx="0">
                  <c:v>0.99814000000000003</c:v>
                </c:pt>
              </c:numCache>
            </c:numRef>
          </c:val>
        </c:ser>
        <c:ser>
          <c:idx val="2"/>
          <c:order val="2"/>
          <c:tx>
            <c:strRef>
              <c:f>'cost func'!$K$14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val>
            <c:numRef>
              <c:f>'cost func'!$L$21</c:f>
              <c:numCache>
                <c:formatCode>General</c:formatCode>
                <c:ptCount val="1"/>
                <c:pt idx="0">
                  <c:v>0.99788900000000003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7760"/>
        <c:axId val="44318720"/>
      </c:barChart>
      <c:catAx>
        <c:axId val="439577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4318720"/>
        <c:crosses val="autoZero"/>
        <c:auto val="1"/>
        <c:lblAlgn val="ctr"/>
        <c:lblOffset val="100"/>
        <c:noMultiLvlLbl val="0"/>
      </c:catAx>
      <c:valAx>
        <c:axId val="44318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0.98099999999999998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0.51500000000000001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71808"/>
        <c:axId val="44321024"/>
      </c:barChart>
      <c:catAx>
        <c:axId val="444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321024"/>
        <c:crosses val="autoZero"/>
        <c:auto val="1"/>
        <c:lblAlgn val="ctr"/>
        <c:lblOffset val="100"/>
        <c:noMultiLvlLbl val="0"/>
      </c:catAx>
      <c:valAx>
        <c:axId val="44321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47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33</xdr:row>
      <xdr:rowOff>0</xdr:rowOff>
    </xdr:from>
    <xdr:to>
      <xdr:col>23</xdr:col>
      <xdr:colOff>457200</xdr:colOff>
      <xdr:row>44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30</xdr:col>
      <xdr:colOff>457200</xdr:colOff>
      <xdr:row>44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11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11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23</xdr:col>
      <xdr:colOff>457200</xdr:colOff>
      <xdr:row>21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30</xdr:col>
      <xdr:colOff>457200</xdr:colOff>
      <xdr:row>21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23</xdr:col>
      <xdr:colOff>457200</xdr:colOff>
      <xdr:row>32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457200</xdr:colOff>
      <xdr:row>32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0</xdr:colOff>
      <xdr:row>57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457200</xdr:colOff>
      <xdr:row>57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8</xdr:col>
      <xdr:colOff>0</xdr:colOff>
      <xdr:row>71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457200</xdr:colOff>
      <xdr:row>71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0</xdr:colOff>
      <xdr:row>85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15</xdr:col>
      <xdr:colOff>457200</xdr:colOff>
      <xdr:row>85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9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9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20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20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31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31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42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42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17</xdr:col>
      <xdr:colOff>0</xdr:colOff>
      <xdr:row>45</xdr:row>
      <xdr:rowOff>0</xdr:rowOff>
    </xdr:from>
    <xdr:to>
      <xdr:col>23</xdr:col>
      <xdr:colOff>457200</xdr:colOff>
      <xdr:row>58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30</xdr:col>
      <xdr:colOff>457200</xdr:colOff>
      <xdr:row>58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23</xdr:col>
      <xdr:colOff>457200</xdr:colOff>
      <xdr:row>72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30</xdr:col>
      <xdr:colOff>457200</xdr:colOff>
      <xdr:row>72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29</xdr:col>
      <xdr:colOff>285750</xdr:colOff>
      <xdr:row>56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56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70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70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33</xdr:row>
      <xdr:rowOff>0</xdr:rowOff>
    </xdr:from>
    <xdr:to>
      <xdr:col>23</xdr:col>
      <xdr:colOff>457200</xdr:colOff>
      <xdr:row>44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30</xdr:col>
      <xdr:colOff>457200</xdr:colOff>
      <xdr:row>44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11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23</xdr:col>
      <xdr:colOff>457200</xdr:colOff>
      <xdr:row>21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30</xdr:col>
      <xdr:colOff>457200</xdr:colOff>
      <xdr:row>21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23</xdr:col>
      <xdr:colOff>457200</xdr:colOff>
      <xdr:row>32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457200</xdr:colOff>
      <xdr:row>32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0</xdr:colOff>
      <xdr:row>57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457200</xdr:colOff>
      <xdr:row>57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8</xdr:col>
      <xdr:colOff>0</xdr:colOff>
      <xdr:row>71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457200</xdr:colOff>
      <xdr:row>71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0</xdr:colOff>
      <xdr:row>85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15</xdr:col>
      <xdr:colOff>457200</xdr:colOff>
      <xdr:row>85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9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9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20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20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31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31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42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42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55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55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69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83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83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17</xdr:col>
      <xdr:colOff>0</xdr:colOff>
      <xdr:row>45</xdr:row>
      <xdr:rowOff>0</xdr:rowOff>
    </xdr:from>
    <xdr:to>
      <xdr:col>23</xdr:col>
      <xdr:colOff>457200</xdr:colOff>
      <xdr:row>58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30</xdr:col>
      <xdr:colOff>457200</xdr:colOff>
      <xdr:row>58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23</xdr:col>
      <xdr:colOff>457200</xdr:colOff>
      <xdr:row>72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30</xdr:col>
      <xdr:colOff>457200</xdr:colOff>
      <xdr:row>72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29</xdr:col>
      <xdr:colOff>285750</xdr:colOff>
      <xdr:row>56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56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70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70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33</xdr:row>
      <xdr:rowOff>0</xdr:rowOff>
    </xdr:from>
    <xdr:to>
      <xdr:col>23</xdr:col>
      <xdr:colOff>457200</xdr:colOff>
      <xdr:row>44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30</xdr:col>
      <xdr:colOff>457200</xdr:colOff>
      <xdr:row>44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11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23</xdr:col>
      <xdr:colOff>457200</xdr:colOff>
      <xdr:row>21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30</xdr:col>
      <xdr:colOff>457200</xdr:colOff>
      <xdr:row>21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23</xdr:col>
      <xdr:colOff>457200</xdr:colOff>
      <xdr:row>32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457200</xdr:colOff>
      <xdr:row>32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0</xdr:colOff>
      <xdr:row>57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457200</xdr:colOff>
      <xdr:row>57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8</xdr:col>
      <xdr:colOff>0</xdr:colOff>
      <xdr:row>71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457200</xdr:colOff>
      <xdr:row>71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0</xdr:colOff>
      <xdr:row>85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15</xdr:col>
      <xdr:colOff>457200</xdr:colOff>
      <xdr:row>85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9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9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20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20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31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31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42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42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17</xdr:col>
      <xdr:colOff>0</xdr:colOff>
      <xdr:row>45</xdr:row>
      <xdr:rowOff>0</xdr:rowOff>
    </xdr:from>
    <xdr:to>
      <xdr:col>23</xdr:col>
      <xdr:colOff>457200</xdr:colOff>
      <xdr:row>58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30</xdr:col>
      <xdr:colOff>457200</xdr:colOff>
      <xdr:row>58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23</xdr:col>
      <xdr:colOff>457200</xdr:colOff>
      <xdr:row>72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30</xdr:col>
      <xdr:colOff>457200</xdr:colOff>
      <xdr:row>72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29</xdr:col>
      <xdr:colOff>285750</xdr:colOff>
      <xdr:row>56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56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70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70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33</xdr:row>
      <xdr:rowOff>0</xdr:rowOff>
    </xdr:from>
    <xdr:to>
      <xdr:col>23</xdr:col>
      <xdr:colOff>457200</xdr:colOff>
      <xdr:row>44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30</xdr:col>
      <xdr:colOff>457200</xdr:colOff>
      <xdr:row>44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11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23</xdr:col>
      <xdr:colOff>457200</xdr:colOff>
      <xdr:row>21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30</xdr:col>
      <xdr:colOff>457200</xdr:colOff>
      <xdr:row>21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23</xdr:col>
      <xdr:colOff>457200</xdr:colOff>
      <xdr:row>32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457200</xdr:colOff>
      <xdr:row>32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0</xdr:colOff>
      <xdr:row>57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457200</xdr:colOff>
      <xdr:row>57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8</xdr:col>
      <xdr:colOff>0</xdr:colOff>
      <xdr:row>71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457200</xdr:colOff>
      <xdr:row>71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0</xdr:colOff>
      <xdr:row>85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15</xdr:col>
      <xdr:colOff>457200</xdr:colOff>
      <xdr:row>85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9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9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20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20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31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31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42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42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17</xdr:col>
      <xdr:colOff>0</xdr:colOff>
      <xdr:row>45</xdr:row>
      <xdr:rowOff>0</xdr:rowOff>
    </xdr:from>
    <xdr:to>
      <xdr:col>23</xdr:col>
      <xdr:colOff>457200</xdr:colOff>
      <xdr:row>58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30</xdr:col>
      <xdr:colOff>457200</xdr:colOff>
      <xdr:row>58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23</xdr:col>
      <xdr:colOff>457200</xdr:colOff>
      <xdr:row>72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30</xdr:col>
      <xdr:colOff>457200</xdr:colOff>
      <xdr:row>72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29</xdr:col>
      <xdr:colOff>285750</xdr:colOff>
      <xdr:row>56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56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70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70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457200</xdr:colOff>
      <xdr:row>37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457200</xdr:colOff>
      <xdr:row>37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21</xdr:col>
      <xdr:colOff>457200</xdr:colOff>
      <xdr:row>37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128058</xdr:colOff>
      <xdr:row>37</xdr:row>
      <xdr:rowOff>71966</xdr:rowOff>
    </xdr:from>
    <xdr:to>
      <xdr:col>22</xdr:col>
      <xdr:colOff>168275</xdr:colOff>
      <xdr:row>53</xdr:row>
      <xdr:rowOff>188383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686858</xdr:colOff>
      <xdr:row>3</xdr:row>
      <xdr:rowOff>8467</xdr:rowOff>
    </xdr:from>
    <xdr:to>
      <xdr:col>23</xdr:col>
      <xdr:colOff>37041</xdr:colOff>
      <xdr:row>19</xdr:row>
      <xdr:rowOff>124884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216958</xdr:colOff>
      <xdr:row>3</xdr:row>
      <xdr:rowOff>14817</xdr:rowOff>
    </xdr:from>
    <xdr:to>
      <xdr:col>31</xdr:col>
      <xdr:colOff>255058</xdr:colOff>
      <xdr:row>19</xdr:row>
      <xdr:rowOff>131234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687916</xdr:colOff>
      <xdr:row>19</xdr:row>
      <xdr:rowOff>158752</xdr:rowOff>
    </xdr:from>
    <xdr:to>
      <xdr:col>21</xdr:col>
      <xdr:colOff>387349</xdr:colOff>
      <xdr:row>31</xdr:row>
      <xdr:rowOff>74086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211667</xdr:colOff>
      <xdr:row>19</xdr:row>
      <xdr:rowOff>179917</xdr:rowOff>
    </xdr:from>
    <xdr:to>
      <xdr:col>29</xdr:col>
      <xdr:colOff>599017</xdr:colOff>
      <xdr:row>31</xdr:row>
      <xdr:rowOff>95251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0.11336</cdr:x>
      <cdr:y>0.63043</cdr:y>
    </cdr:from>
    <cdr:to>
      <cdr:x>0.87586</cdr:x>
      <cdr:y>0.63285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626269" y="2209800"/>
          <a:ext cx="4212431" cy="846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3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</xdr:row>
      <xdr:rowOff>104775</xdr:rowOff>
    </xdr:from>
    <xdr:to>
      <xdr:col>15</xdr:col>
      <xdr:colOff>76200</xdr:colOff>
      <xdr:row>28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0</xdr:rowOff>
    </xdr:from>
    <xdr:to>
      <xdr:col>23</xdr:col>
      <xdr:colOff>457200</xdr:colOff>
      <xdr:row>32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32</xdr:row>
      <xdr:rowOff>209549</xdr:rowOff>
    </xdr:from>
    <xdr:to>
      <xdr:col>23</xdr:col>
      <xdr:colOff>457200</xdr:colOff>
      <xdr:row>43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31</xdr:col>
      <xdr:colOff>457200</xdr:colOff>
      <xdr:row>32</xdr:row>
      <xdr:rowOff>38100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32</xdr:row>
      <xdr:rowOff>209549</xdr:rowOff>
    </xdr:from>
    <xdr:to>
      <xdr:col>31</xdr:col>
      <xdr:colOff>457200</xdr:colOff>
      <xdr:row>43</xdr:row>
      <xdr:rowOff>180974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30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41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41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30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8</xdr:col>
      <xdr:colOff>0</xdr:colOff>
      <xdr:row>47</xdr:row>
      <xdr:rowOff>0</xdr:rowOff>
    </xdr:from>
    <xdr:to>
      <xdr:col>15</xdr:col>
      <xdr:colOff>419100</xdr:colOff>
      <xdr:row>57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419100</xdr:colOff>
      <xdr:row>69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647700</xdr:colOff>
      <xdr:row>47</xdr:row>
      <xdr:rowOff>0</xdr:rowOff>
    </xdr:from>
    <xdr:to>
      <xdr:col>23</xdr:col>
      <xdr:colOff>419100</xdr:colOff>
      <xdr:row>57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59</xdr:row>
      <xdr:rowOff>0</xdr:rowOff>
    </xdr:from>
    <xdr:to>
      <xdr:col>23</xdr:col>
      <xdr:colOff>419100</xdr:colOff>
      <xdr:row>69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33</xdr:row>
      <xdr:rowOff>0</xdr:rowOff>
    </xdr:from>
    <xdr:to>
      <xdr:col>23</xdr:col>
      <xdr:colOff>457200</xdr:colOff>
      <xdr:row>44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30</xdr:col>
      <xdr:colOff>457200</xdr:colOff>
      <xdr:row>44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11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11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23</xdr:col>
      <xdr:colOff>457200</xdr:colOff>
      <xdr:row>21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30</xdr:col>
      <xdr:colOff>457200</xdr:colOff>
      <xdr:row>21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23</xdr:col>
      <xdr:colOff>457200</xdr:colOff>
      <xdr:row>32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457200</xdr:colOff>
      <xdr:row>32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0</xdr:colOff>
      <xdr:row>57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457200</xdr:colOff>
      <xdr:row>57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8</xdr:col>
      <xdr:colOff>0</xdr:colOff>
      <xdr:row>71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457200</xdr:colOff>
      <xdr:row>71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0</xdr:colOff>
      <xdr:row>85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15</xdr:col>
      <xdr:colOff>457200</xdr:colOff>
      <xdr:row>85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9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9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20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20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31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31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42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42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55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55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69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83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83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17</xdr:col>
      <xdr:colOff>0</xdr:colOff>
      <xdr:row>45</xdr:row>
      <xdr:rowOff>0</xdr:rowOff>
    </xdr:from>
    <xdr:to>
      <xdr:col>23</xdr:col>
      <xdr:colOff>457200</xdr:colOff>
      <xdr:row>58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30</xdr:col>
      <xdr:colOff>457200</xdr:colOff>
      <xdr:row>58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59</xdr:row>
      <xdr:rowOff>0</xdr:rowOff>
    </xdr:from>
    <xdr:to>
      <xdr:col>23</xdr:col>
      <xdr:colOff>457200</xdr:colOff>
      <xdr:row>72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30</xdr:col>
      <xdr:colOff>457200</xdr:colOff>
      <xdr:row>72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29</xdr:col>
      <xdr:colOff>285750</xdr:colOff>
      <xdr:row>56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56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70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70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34" workbookViewId="0">
      <selection activeCell="O33" sqref="O33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9526.2999999999993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0.77234842956981387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9681.69</v>
      </c>
      <c r="F5">
        <v>9544.2900000000009</v>
      </c>
      <c r="G5">
        <v>12041.1</v>
      </c>
      <c r="J5">
        <v>1</v>
      </c>
      <c r="K5">
        <v>3</v>
      </c>
      <c r="L5">
        <f t="shared" ref="L5:L21" si="0">D5/D5</f>
        <v>1</v>
      </c>
      <c r="M5">
        <f>E5/D5</f>
        <v>0.55212886080569368</v>
      </c>
      <c r="N5">
        <f t="shared" ref="N5:N21" si="1">F5/D5</f>
        <v>0.54429319312012414</v>
      </c>
      <c r="O5">
        <f t="shared" ref="O5:O21" si="2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9947.43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ref="M6:M21" si="3">E6/D6</f>
        <v>0.56491243014856207</v>
      </c>
      <c r="N6">
        <f t="shared" si="1"/>
        <v>0.54578051883149337</v>
      </c>
      <c r="O6">
        <f t="shared" si="2"/>
        <v>0.72366089682431511</v>
      </c>
    </row>
    <row r="7" spans="1:15" x14ac:dyDescent="0.25">
      <c r="B7">
        <v>0.5</v>
      </c>
      <c r="C7">
        <v>4</v>
      </c>
      <c r="D7">
        <v>12310.1</v>
      </c>
      <c r="E7">
        <v>9744.16</v>
      </c>
      <c r="F7">
        <v>10018.9</v>
      </c>
      <c r="G7">
        <v>11226.2</v>
      </c>
      <c r="J7">
        <v>0.5</v>
      </c>
      <c r="K7">
        <v>4</v>
      </c>
      <c r="L7">
        <f t="shared" si="0"/>
        <v>1</v>
      </c>
      <c r="M7">
        <f t="shared" si="3"/>
        <v>0.79155815143662522</v>
      </c>
      <c r="N7">
        <f t="shared" si="1"/>
        <v>0.81387641042721015</v>
      </c>
      <c r="O7">
        <f t="shared" si="2"/>
        <v>0.9119503497128375</v>
      </c>
    </row>
    <row r="8" spans="1:15" x14ac:dyDescent="0.25">
      <c r="B8">
        <v>1</v>
      </c>
      <c r="C8">
        <v>4</v>
      </c>
      <c r="D8">
        <v>17515.400000000001</v>
      </c>
      <c r="E8">
        <v>10156</v>
      </c>
      <c r="F8">
        <v>10002.6</v>
      </c>
      <c r="G8">
        <v>12291</v>
      </c>
      <c r="J8">
        <v>1</v>
      </c>
      <c r="K8">
        <v>4</v>
      </c>
      <c r="L8">
        <f t="shared" si="0"/>
        <v>1</v>
      </c>
      <c r="M8">
        <f t="shared" si="3"/>
        <v>0.57983260445094031</v>
      </c>
      <c r="N8">
        <f t="shared" si="1"/>
        <v>0.57107459721159659</v>
      </c>
      <c r="O8">
        <f t="shared" si="2"/>
        <v>0.70172533884467381</v>
      </c>
    </row>
    <row r="9" spans="1:15" x14ac:dyDescent="0.25">
      <c r="B9">
        <v>1.5</v>
      </c>
      <c r="C9">
        <v>4</v>
      </c>
      <c r="D9">
        <v>17608.8</v>
      </c>
      <c r="E9">
        <v>10455.6</v>
      </c>
      <c r="F9">
        <v>9965.68</v>
      </c>
      <c r="G9">
        <v>13095.4</v>
      </c>
      <c r="J9">
        <v>1.5</v>
      </c>
      <c r="K9">
        <v>4</v>
      </c>
      <c r="L9">
        <f t="shared" si="0"/>
        <v>1</v>
      </c>
      <c r="M9">
        <f t="shared" si="3"/>
        <v>0.59377129617009683</v>
      </c>
      <c r="N9">
        <f t="shared" si="1"/>
        <v>0.56594884375993826</v>
      </c>
      <c r="O9">
        <f t="shared" si="2"/>
        <v>0.74368497569397118</v>
      </c>
    </row>
    <row r="10" spans="1:15" x14ac:dyDescent="0.25">
      <c r="B10">
        <v>0.5</v>
      </c>
      <c r="C10">
        <v>5</v>
      </c>
      <c r="D10">
        <v>12284.1</v>
      </c>
      <c r="E10">
        <v>10151</v>
      </c>
      <c r="F10">
        <v>10304.700000000001</v>
      </c>
      <c r="G10">
        <v>11474.8</v>
      </c>
      <c r="J10">
        <v>0.5</v>
      </c>
      <c r="K10">
        <v>5</v>
      </c>
      <c r="L10">
        <f t="shared" si="0"/>
        <v>1</v>
      </c>
      <c r="M10">
        <f t="shared" si="3"/>
        <v>0.82635276495632559</v>
      </c>
      <c r="N10">
        <f t="shared" si="1"/>
        <v>0.83886487410555111</v>
      </c>
      <c r="O10">
        <f t="shared" si="2"/>
        <v>0.9341180876091858</v>
      </c>
    </row>
    <row r="11" spans="1:15" x14ac:dyDescent="0.25">
      <c r="B11">
        <v>1</v>
      </c>
      <c r="C11">
        <v>5</v>
      </c>
      <c r="D11">
        <v>17487</v>
      </c>
      <c r="E11">
        <v>10423.700000000001</v>
      </c>
      <c r="F11">
        <v>10334</v>
      </c>
      <c r="G11">
        <v>12469</v>
      </c>
      <c r="J11">
        <v>1</v>
      </c>
      <c r="K11">
        <v>5</v>
      </c>
      <c r="L11">
        <f t="shared" si="0"/>
        <v>1</v>
      </c>
      <c r="M11">
        <f t="shared" si="3"/>
        <v>0.59608280436895988</v>
      </c>
      <c r="N11">
        <f t="shared" si="1"/>
        <v>0.59095327957911592</v>
      </c>
      <c r="O11">
        <f t="shared" si="2"/>
        <v>0.71304397552467547</v>
      </c>
    </row>
    <row r="12" spans="1:15" x14ac:dyDescent="0.25">
      <c r="B12">
        <v>1.5</v>
      </c>
      <c r="C12">
        <v>5</v>
      </c>
      <c r="D12">
        <v>17608.8</v>
      </c>
      <c r="E12">
        <v>10877.2</v>
      </c>
      <c r="F12">
        <v>10305.200000000001</v>
      </c>
      <c r="G12">
        <v>13504.5</v>
      </c>
      <c r="J12">
        <v>1.5</v>
      </c>
      <c r="K12">
        <v>5</v>
      </c>
      <c r="L12">
        <f t="shared" si="0"/>
        <v>1</v>
      </c>
      <c r="M12">
        <f t="shared" si="3"/>
        <v>0.61771387033755853</v>
      </c>
      <c r="N12">
        <f t="shared" si="1"/>
        <v>0.58523011221661903</v>
      </c>
      <c r="O12">
        <f t="shared" si="2"/>
        <v>0.76691767752487394</v>
      </c>
    </row>
    <row r="13" spans="1:15" x14ac:dyDescent="0.25">
      <c r="B13">
        <v>0.5</v>
      </c>
      <c r="C13">
        <v>6</v>
      </c>
      <c r="D13">
        <v>12252.9</v>
      </c>
      <c r="E13">
        <v>10387.9</v>
      </c>
      <c r="F13">
        <v>10413.9</v>
      </c>
      <c r="G13">
        <v>11650.5</v>
      </c>
      <c r="J13">
        <v>0.5</v>
      </c>
      <c r="K13">
        <v>6</v>
      </c>
      <c r="L13">
        <f t="shared" si="0"/>
        <v>1</v>
      </c>
      <c r="M13">
        <f t="shared" si="3"/>
        <v>0.84779113515983973</v>
      </c>
      <c r="N13">
        <f t="shared" si="1"/>
        <v>0.84991308180104297</v>
      </c>
      <c r="O13">
        <f t="shared" si="2"/>
        <v>0.95083612858996647</v>
      </c>
    </row>
    <row r="14" spans="1:15" x14ac:dyDescent="0.25">
      <c r="B14">
        <v>1</v>
      </c>
      <c r="C14">
        <v>6</v>
      </c>
      <c r="D14">
        <v>17460.7</v>
      </c>
      <c r="E14">
        <v>10912.7</v>
      </c>
      <c r="F14">
        <v>10430</v>
      </c>
      <c r="G14">
        <v>12955.3</v>
      </c>
      <c r="J14">
        <v>1</v>
      </c>
      <c r="K14">
        <v>6</v>
      </c>
      <c r="L14">
        <f t="shared" si="0"/>
        <v>1</v>
      </c>
      <c r="M14">
        <f t="shared" si="3"/>
        <v>0.62498639802527967</v>
      </c>
      <c r="N14">
        <f t="shared" si="1"/>
        <v>0.59734145824623297</v>
      </c>
      <c r="O14">
        <f t="shared" si="2"/>
        <v>0.74196910776772973</v>
      </c>
    </row>
    <row r="15" spans="1:15" x14ac:dyDescent="0.25">
      <c r="B15">
        <v>1.5</v>
      </c>
      <c r="C15">
        <v>6</v>
      </c>
      <c r="D15">
        <v>17608.8</v>
      </c>
      <c r="E15">
        <v>11563.3</v>
      </c>
      <c r="F15">
        <v>10460.1</v>
      </c>
      <c r="G15">
        <v>13849.3</v>
      </c>
      <c r="J15">
        <v>1.5</v>
      </c>
      <c r="K15">
        <v>6</v>
      </c>
      <c r="L15">
        <f t="shared" si="0"/>
        <v>1</v>
      </c>
      <c r="M15">
        <f t="shared" si="3"/>
        <v>0.65667734314660853</v>
      </c>
      <c r="N15">
        <f t="shared" si="1"/>
        <v>0.59402685021125801</v>
      </c>
      <c r="O15">
        <f t="shared" si="2"/>
        <v>0.78649879605651718</v>
      </c>
    </row>
    <row r="16" spans="1:15" x14ac:dyDescent="0.25">
      <c r="B16">
        <v>0.5</v>
      </c>
      <c r="C16">
        <v>8</v>
      </c>
      <c r="D16">
        <v>12174.2</v>
      </c>
      <c r="E16">
        <v>10839.6</v>
      </c>
      <c r="F16">
        <v>10509.9</v>
      </c>
      <c r="G16">
        <v>11866.9</v>
      </c>
      <c r="J16">
        <v>0.5</v>
      </c>
      <c r="K16">
        <v>8</v>
      </c>
      <c r="L16">
        <f t="shared" si="0"/>
        <v>1</v>
      </c>
      <c r="M16">
        <f t="shared" si="3"/>
        <v>0.89037472688143782</v>
      </c>
      <c r="N16">
        <f t="shared" si="1"/>
        <v>0.86329286523960502</v>
      </c>
      <c r="O16">
        <f t="shared" si="2"/>
        <v>0.97475809498776089</v>
      </c>
    </row>
    <row r="17" spans="1:15" x14ac:dyDescent="0.25">
      <c r="B17">
        <v>1</v>
      </c>
      <c r="C17">
        <v>8</v>
      </c>
      <c r="D17">
        <v>17395.8</v>
      </c>
      <c r="E17">
        <v>11607.8</v>
      </c>
      <c r="F17">
        <v>10500.3</v>
      </c>
      <c r="G17">
        <v>13580.8</v>
      </c>
      <c r="J17">
        <v>1</v>
      </c>
      <c r="K17">
        <v>8</v>
      </c>
      <c r="L17">
        <f t="shared" si="0"/>
        <v>1</v>
      </c>
      <c r="M17">
        <f>E17/D17</f>
        <v>0.66727600915163432</v>
      </c>
      <c r="N17">
        <f t="shared" si="1"/>
        <v>0.60361121650053462</v>
      </c>
      <c r="O17">
        <f t="shared" si="2"/>
        <v>0.78069419055174238</v>
      </c>
    </row>
    <row r="18" spans="1:15" x14ac:dyDescent="0.25">
      <c r="B18">
        <v>1.5</v>
      </c>
      <c r="C18">
        <v>8</v>
      </c>
      <c r="D18">
        <v>17608.8</v>
      </c>
      <c r="E18">
        <v>12042.2</v>
      </c>
      <c r="F18">
        <v>10507.3</v>
      </c>
      <c r="G18">
        <v>14015.2</v>
      </c>
      <c r="J18">
        <v>1.5</v>
      </c>
      <c r="K18">
        <v>8</v>
      </c>
      <c r="L18">
        <f t="shared" si="0"/>
        <v>1</v>
      </c>
      <c r="M18">
        <f t="shared" si="3"/>
        <v>0.68387397210485679</v>
      </c>
      <c r="N18">
        <f t="shared" si="1"/>
        <v>0.59670732815410477</v>
      </c>
      <c r="O18">
        <f t="shared" si="2"/>
        <v>0.79592022170732823</v>
      </c>
    </row>
    <row r="19" spans="1:15" x14ac:dyDescent="0.25">
      <c r="B19">
        <v>0.5</v>
      </c>
      <c r="C19">
        <v>10</v>
      </c>
      <c r="D19">
        <v>12069.5</v>
      </c>
      <c r="E19">
        <v>11071.8</v>
      </c>
      <c r="F19">
        <v>10497.8</v>
      </c>
      <c r="G19">
        <v>11885.6</v>
      </c>
      <c r="J19">
        <v>0.5</v>
      </c>
      <c r="K19">
        <v>10</v>
      </c>
      <c r="L19">
        <f t="shared" si="0"/>
        <v>1</v>
      </c>
      <c r="M19">
        <f t="shared" si="3"/>
        <v>0.91733708935747127</v>
      </c>
      <c r="N19">
        <f t="shared" si="1"/>
        <v>0.86977919549277094</v>
      </c>
      <c r="O19">
        <f t="shared" si="2"/>
        <v>0.98476324619909694</v>
      </c>
    </row>
    <row r="20" spans="1:15" x14ac:dyDescent="0.25">
      <c r="B20">
        <v>1</v>
      </c>
      <c r="C20">
        <v>10</v>
      </c>
      <c r="D20">
        <v>17331.8</v>
      </c>
      <c r="E20">
        <v>12105.5</v>
      </c>
      <c r="F20">
        <v>10505.1</v>
      </c>
      <c r="G20">
        <v>13882.6</v>
      </c>
      <c r="J20">
        <v>1</v>
      </c>
      <c r="K20">
        <v>10</v>
      </c>
      <c r="L20">
        <f t="shared" si="0"/>
        <v>1</v>
      </c>
      <c r="M20">
        <f t="shared" si="3"/>
        <v>0.69845601726306561</v>
      </c>
      <c r="N20">
        <f t="shared" si="1"/>
        <v>0.60611707958780969</v>
      </c>
      <c r="O20">
        <f t="shared" si="2"/>
        <v>0.80099008758467105</v>
      </c>
    </row>
    <row r="21" spans="1:15" x14ac:dyDescent="0.25">
      <c r="B21">
        <v>1.5</v>
      </c>
      <c r="C21">
        <v>10</v>
      </c>
      <c r="D21">
        <v>17608.8</v>
      </c>
      <c r="E21">
        <v>12621.2</v>
      </c>
      <c r="F21">
        <v>10510.5</v>
      </c>
      <c r="G21">
        <v>14301</v>
      </c>
      <c r="J21">
        <v>1.5</v>
      </c>
      <c r="K21">
        <v>10</v>
      </c>
      <c r="L21">
        <f t="shared" si="0"/>
        <v>1</v>
      </c>
      <c r="M21">
        <f t="shared" si="3"/>
        <v>0.71675525873426926</v>
      </c>
      <c r="N21">
        <f t="shared" si="1"/>
        <v>0.5968890554722639</v>
      </c>
      <c r="O21">
        <f t="shared" si="2"/>
        <v>0.812150742810413</v>
      </c>
    </row>
    <row r="23" spans="1:15" x14ac:dyDescent="0.25">
      <c r="A23" t="s">
        <v>5</v>
      </c>
      <c r="B23" t="s">
        <v>7</v>
      </c>
      <c r="C23" t="s">
        <v>4</v>
      </c>
      <c r="D23" t="s">
        <v>19</v>
      </c>
      <c r="E23" t="s">
        <v>20</v>
      </c>
      <c r="F23" t="s">
        <v>21</v>
      </c>
      <c r="G23" t="s">
        <v>8</v>
      </c>
      <c r="I23" t="s">
        <v>39</v>
      </c>
      <c r="J23" t="s">
        <v>7</v>
      </c>
      <c r="K23" t="s">
        <v>4</v>
      </c>
      <c r="L23" t="s">
        <v>27</v>
      </c>
      <c r="M23" t="s">
        <v>28</v>
      </c>
      <c r="N23" t="s">
        <v>29</v>
      </c>
    </row>
    <row r="24" spans="1:15" x14ac:dyDescent="0.25">
      <c r="B24">
        <v>0.5</v>
      </c>
      <c r="C24">
        <v>3</v>
      </c>
      <c r="D24">
        <v>1</v>
      </c>
      <c r="E24">
        <v>1</v>
      </c>
      <c r="F24">
        <v>0.83263399999999999</v>
      </c>
      <c r="G24">
        <v>0.97537399999999996</v>
      </c>
      <c r="J24">
        <v>0.5</v>
      </c>
      <c r="K24">
        <v>3</v>
      </c>
      <c r="L24" s="4">
        <v>9483.35</v>
      </c>
      <c r="M24" s="4">
        <v>9569.25</v>
      </c>
      <c r="N24" s="4">
        <v>9546.23</v>
      </c>
    </row>
    <row r="25" spans="1:15" x14ac:dyDescent="0.25">
      <c r="B25">
        <v>1</v>
      </c>
      <c r="C25">
        <v>3</v>
      </c>
      <c r="D25">
        <v>1</v>
      </c>
      <c r="E25">
        <v>0.99988299999999997</v>
      </c>
      <c r="F25">
        <v>0.87584499999999998</v>
      </c>
      <c r="G25">
        <v>0.94136200000000003</v>
      </c>
      <c r="J25">
        <v>1</v>
      </c>
      <c r="K25">
        <v>3</v>
      </c>
      <c r="L25" s="4">
        <v>9737.1200000000008</v>
      </c>
      <c r="M25" s="4">
        <v>9626.26</v>
      </c>
      <c r="N25" s="4">
        <v>9998.0499999999993</v>
      </c>
    </row>
    <row r="26" spans="1:15" x14ac:dyDescent="0.25">
      <c r="B26">
        <v>1.5</v>
      </c>
      <c r="C26">
        <v>3</v>
      </c>
      <c r="D26">
        <v>0.62951699999999999</v>
      </c>
      <c r="E26">
        <v>0.991591</v>
      </c>
      <c r="F26">
        <v>0.87774300000000005</v>
      </c>
      <c r="G26">
        <v>0.85792900000000005</v>
      </c>
      <c r="J26">
        <v>1.5</v>
      </c>
      <c r="K26">
        <v>3</v>
      </c>
      <c r="L26" s="4">
        <v>9899.33</v>
      </c>
      <c r="M26" s="4">
        <v>9995.52</v>
      </c>
      <c r="N26" s="4">
        <v>9912.41</v>
      </c>
    </row>
    <row r="27" spans="1:15" x14ac:dyDescent="0.25">
      <c r="B27">
        <v>0.5</v>
      </c>
      <c r="C27">
        <v>4</v>
      </c>
      <c r="D27">
        <v>1</v>
      </c>
      <c r="E27">
        <v>1</v>
      </c>
      <c r="F27">
        <v>0.72153299999999998</v>
      </c>
      <c r="G27">
        <v>0.954349</v>
      </c>
      <c r="J27">
        <v>0.5</v>
      </c>
      <c r="K27">
        <v>4</v>
      </c>
      <c r="L27" s="4">
        <v>9636.2999999999993</v>
      </c>
      <c r="M27" s="4">
        <v>9852.01</v>
      </c>
      <c r="N27" s="4">
        <v>9679.06</v>
      </c>
    </row>
    <row r="28" spans="1:15" x14ac:dyDescent="0.25">
      <c r="B28">
        <v>1</v>
      </c>
      <c r="C28">
        <v>4</v>
      </c>
      <c r="D28">
        <v>1</v>
      </c>
      <c r="E28">
        <v>0.99858999999999998</v>
      </c>
      <c r="F28">
        <v>0.76790000000000003</v>
      </c>
      <c r="G28">
        <v>0.89847399999999999</v>
      </c>
      <c r="J28">
        <v>1</v>
      </c>
      <c r="K28">
        <v>4</v>
      </c>
      <c r="L28" s="4">
        <v>10330.1</v>
      </c>
      <c r="M28" s="4">
        <v>9981.77</v>
      </c>
      <c r="N28" s="4">
        <v>10227.799999999999</v>
      </c>
    </row>
    <row r="29" spans="1:15" x14ac:dyDescent="0.25">
      <c r="B29">
        <v>1.5</v>
      </c>
      <c r="C29">
        <v>4</v>
      </c>
      <c r="D29">
        <v>0.71170500000000003</v>
      </c>
      <c r="E29">
        <v>0.99060700000000002</v>
      </c>
      <c r="F29">
        <v>0.74492700000000001</v>
      </c>
      <c r="G29">
        <v>0.84659200000000001</v>
      </c>
      <c r="J29">
        <v>1.5</v>
      </c>
      <c r="K29">
        <v>4</v>
      </c>
      <c r="L29" s="4">
        <v>10340.1</v>
      </c>
      <c r="M29" s="4">
        <v>10571</v>
      </c>
      <c r="N29" s="4">
        <v>10525.5</v>
      </c>
    </row>
    <row r="30" spans="1:15" x14ac:dyDescent="0.25">
      <c r="B30">
        <v>0.5</v>
      </c>
      <c r="C30">
        <v>5</v>
      </c>
      <c r="D30">
        <v>1</v>
      </c>
      <c r="E30">
        <v>1</v>
      </c>
      <c r="F30">
        <v>0.58692599999999995</v>
      </c>
      <c r="G30">
        <v>0.93986899999999995</v>
      </c>
      <c r="J30">
        <v>0.5</v>
      </c>
      <c r="K30">
        <v>5</v>
      </c>
      <c r="L30" s="4">
        <v>10141.4</v>
      </c>
      <c r="M30" s="4">
        <v>10160.6</v>
      </c>
      <c r="N30" s="4">
        <v>9502.08</v>
      </c>
    </row>
    <row r="31" spans="1:15" x14ac:dyDescent="0.25">
      <c r="B31">
        <v>1</v>
      </c>
      <c r="C31">
        <v>5</v>
      </c>
      <c r="D31">
        <v>1</v>
      </c>
      <c r="E31">
        <v>0.99948899999999996</v>
      </c>
      <c r="F31">
        <v>0.55198400000000003</v>
      </c>
      <c r="G31">
        <v>0.88813500000000001</v>
      </c>
      <c r="J31">
        <v>1</v>
      </c>
      <c r="K31">
        <v>5</v>
      </c>
      <c r="L31">
        <v>10331.799999999999</v>
      </c>
      <c r="M31">
        <v>10515.6</v>
      </c>
      <c r="N31">
        <v>10761.1</v>
      </c>
    </row>
    <row r="32" spans="1:15" x14ac:dyDescent="0.25">
      <c r="B32">
        <v>1.5</v>
      </c>
      <c r="C32">
        <v>5</v>
      </c>
      <c r="D32">
        <v>0.76936000000000004</v>
      </c>
      <c r="E32">
        <v>0.994811</v>
      </c>
      <c r="F32">
        <v>0.62444299999999997</v>
      </c>
      <c r="G32">
        <v>0.82631299999999996</v>
      </c>
      <c r="J32">
        <v>1.5</v>
      </c>
      <c r="K32">
        <v>5</v>
      </c>
      <c r="L32">
        <v>10882.8</v>
      </c>
      <c r="M32">
        <v>10871.5</v>
      </c>
      <c r="N32">
        <v>10873</v>
      </c>
    </row>
    <row r="33" spans="2:14" x14ac:dyDescent="0.25">
      <c r="B33">
        <v>0.5</v>
      </c>
      <c r="C33">
        <v>6</v>
      </c>
      <c r="D33">
        <v>1</v>
      </c>
      <c r="E33">
        <v>1</v>
      </c>
      <c r="F33">
        <v>0.45124300000000001</v>
      </c>
      <c r="G33">
        <v>0.92276599999999998</v>
      </c>
      <c r="J33">
        <v>0.5</v>
      </c>
      <c r="K33">
        <v>6</v>
      </c>
      <c r="L33">
        <v>10402.5</v>
      </c>
      <c r="M33">
        <v>10373.4</v>
      </c>
      <c r="N33">
        <v>9604.86</v>
      </c>
    </row>
    <row r="34" spans="2:14" x14ac:dyDescent="0.25">
      <c r="B34">
        <v>1</v>
      </c>
      <c r="C34">
        <v>6</v>
      </c>
      <c r="D34">
        <v>1</v>
      </c>
      <c r="E34">
        <v>0.99976299999999996</v>
      </c>
      <c r="F34">
        <v>0.45207599999999998</v>
      </c>
      <c r="G34">
        <v>0.85894499999999996</v>
      </c>
      <c r="J34">
        <v>1</v>
      </c>
      <c r="K34">
        <v>6</v>
      </c>
      <c r="L34">
        <v>10946.1</v>
      </c>
      <c r="M34">
        <v>10879.2</v>
      </c>
      <c r="N34">
        <v>11031.1</v>
      </c>
    </row>
    <row r="35" spans="2:14" x14ac:dyDescent="0.25">
      <c r="B35">
        <v>1.5</v>
      </c>
      <c r="C35">
        <v>6</v>
      </c>
      <c r="D35">
        <v>0.79954000000000003</v>
      </c>
      <c r="E35">
        <v>0.99053999999999998</v>
      </c>
      <c r="F35">
        <v>0.418325</v>
      </c>
      <c r="G35">
        <v>0.796462</v>
      </c>
      <c r="J35">
        <v>1.5</v>
      </c>
      <c r="K35">
        <v>6</v>
      </c>
      <c r="L35">
        <v>11562.4</v>
      </c>
      <c r="M35">
        <v>11564.2</v>
      </c>
      <c r="N35">
        <v>11455.8</v>
      </c>
    </row>
    <row r="36" spans="2:14" x14ac:dyDescent="0.25">
      <c r="B36">
        <v>0.5</v>
      </c>
      <c r="C36">
        <v>8</v>
      </c>
      <c r="D36">
        <v>1</v>
      </c>
      <c r="E36">
        <v>1</v>
      </c>
      <c r="F36">
        <v>0.23072799999999999</v>
      </c>
      <c r="G36">
        <v>0.90948099999999998</v>
      </c>
      <c r="J36">
        <v>0.5</v>
      </c>
      <c r="K36">
        <v>8</v>
      </c>
      <c r="L36">
        <v>10789.6</v>
      </c>
      <c r="M36">
        <v>10889.6</v>
      </c>
      <c r="N36">
        <v>9731.01</v>
      </c>
    </row>
    <row r="37" spans="2:14" x14ac:dyDescent="0.25">
      <c r="B37">
        <v>1</v>
      </c>
      <c r="C37">
        <v>8</v>
      </c>
      <c r="D37">
        <v>1</v>
      </c>
      <c r="E37">
        <v>0.999502</v>
      </c>
      <c r="F37">
        <v>0.23988999999999999</v>
      </c>
      <c r="G37">
        <v>0.81024200000000002</v>
      </c>
      <c r="J37">
        <v>1</v>
      </c>
      <c r="K37">
        <v>8</v>
      </c>
      <c r="L37">
        <v>11577.3</v>
      </c>
      <c r="M37">
        <v>11638.3</v>
      </c>
      <c r="N37">
        <v>11582.6</v>
      </c>
    </row>
    <row r="38" spans="2:14" x14ac:dyDescent="0.25">
      <c r="B38">
        <v>1.5</v>
      </c>
      <c r="C38">
        <v>8</v>
      </c>
      <c r="D38">
        <v>0.82981700000000003</v>
      </c>
      <c r="E38">
        <v>0.99440499999999998</v>
      </c>
      <c r="F38">
        <v>0.24984500000000001</v>
      </c>
      <c r="G38">
        <v>0.75911499999999998</v>
      </c>
      <c r="J38">
        <v>1.5</v>
      </c>
      <c r="K38">
        <v>8</v>
      </c>
      <c r="L38">
        <v>12018.2</v>
      </c>
      <c r="M38">
        <v>12066.2</v>
      </c>
      <c r="N38">
        <v>11575.1</v>
      </c>
    </row>
    <row r="39" spans="2:14" x14ac:dyDescent="0.25">
      <c r="B39">
        <v>0.5</v>
      </c>
      <c r="C39">
        <v>10</v>
      </c>
      <c r="D39">
        <v>1</v>
      </c>
      <c r="E39">
        <v>1</v>
      </c>
      <c r="F39">
        <v>0.125967</v>
      </c>
      <c r="G39">
        <v>0.91220900000000005</v>
      </c>
      <c r="J39">
        <v>0.5</v>
      </c>
      <c r="K39">
        <v>10</v>
      </c>
      <c r="L39">
        <v>11037.2</v>
      </c>
      <c r="M39">
        <v>11106.4</v>
      </c>
      <c r="N39">
        <v>9672.85</v>
      </c>
    </row>
    <row r="40" spans="2:14" x14ac:dyDescent="0.25">
      <c r="B40">
        <v>1</v>
      </c>
      <c r="C40">
        <v>10</v>
      </c>
      <c r="D40">
        <v>1</v>
      </c>
      <c r="E40">
        <v>0.99987700000000002</v>
      </c>
      <c r="F40">
        <v>0.15598999999999999</v>
      </c>
      <c r="G40">
        <v>0.76791399999999999</v>
      </c>
      <c r="J40">
        <v>1</v>
      </c>
      <c r="K40">
        <v>10</v>
      </c>
      <c r="L40">
        <v>12156.9</v>
      </c>
      <c r="M40">
        <v>12054.1</v>
      </c>
      <c r="N40">
        <v>11603.8</v>
      </c>
    </row>
    <row r="41" spans="2:14" x14ac:dyDescent="0.25">
      <c r="B41">
        <v>1.5</v>
      </c>
      <c r="C41">
        <v>10</v>
      </c>
      <c r="D41">
        <v>0.857101</v>
      </c>
      <c r="E41">
        <v>0.993058</v>
      </c>
      <c r="F41">
        <v>0.16006000000000001</v>
      </c>
      <c r="G41">
        <v>0.733209</v>
      </c>
      <c r="J41">
        <v>1.5</v>
      </c>
      <c r="K41">
        <v>10</v>
      </c>
      <c r="L41">
        <v>12759.5</v>
      </c>
      <c r="M41">
        <v>12483</v>
      </c>
      <c r="N41">
        <v>12076.1</v>
      </c>
    </row>
    <row r="103" spans="1:15" x14ac:dyDescent="0.25">
      <c r="A103" t="s">
        <v>12</v>
      </c>
      <c r="B103" t="s">
        <v>7</v>
      </c>
      <c r="C103" t="s">
        <v>4</v>
      </c>
      <c r="D103" t="s">
        <v>1</v>
      </c>
      <c r="E103" t="s">
        <v>2</v>
      </c>
      <c r="F103" t="s">
        <v>0</v>
      </c>
      <c r="G103" t="s">
        <v>8</v>
      </c>
      <c r="I103" t="s">
        <v>15</v>
      </c>
      <c r="J103" t="s">
        <v>7</v>
      </c>
      <c r="K103" t="s">
        <v>4</v>
      </c>
      <c r="L103" t="s">
        <v>1</v>
      </c>
      <c r="M103" t="s">
        <v>2</v>
      </c>
      <c r="N103" t="s">
        <v>0</v>
      </c>
      <c r="O103" t="s">
        <v>8</v>
      </c>
    </row>
    <row r="104" spans="1:15" x14ac:dyDescent="0.25">
      <c r="B104">
        <v>0.5</v>
      </c>
      <c r="C104">
        <v>3</v>
      </c>
      <c r="D104" s="1">
        <f>(D24-E24)</f>
        <v>0</v>
      </c>
      <c r="E104" s="1">
        <v>0</v>
      </c>
      <c r="F104" s="1">
        <f>F24-E24</f>
        <v>-0.16736600000000001</v>
      </c>
      <c r="G104" s="1">
        <f>G24-E24</f>
        <v>-2.4626000000000037E-2</v>
      </c>
      <c r="J104">
        <v>0.5</v>
      </c>
      <c r="K104">
        <v>3</v>
      </c>
      <c r="L104" s="1">
        <v>0</v>
      </c>
      <c r="M104" s="1">
        <f>M4-L4</f>
        <v>-0.22765157043018613</v>
      </c>
      <c r="N104" s="1">
        <f>N4-L4</f>
        <v>-0.2198967099609217</v>
      </c>
      <c r="O104" s="1">
        <f>O4-L4</f>
        <v>-0.10840589580191662</v>
      </c>
    </row>
    <row r="105" spans="1:15" x14ac:dyDescent="0.25">
      <c r="B105">
        <v>1</v>
      </c>
      <c r="C105">
        <v>3</v>
      </c>
      <c r="D105" s="1">
        <f>(D25-E25)</f>
        <v>1.1700000000003374E-4</v>
      </c>
      <c r="E105" s="1">
        <v>0</v>
      </c>
      <c r="F105" s="1">
        <f>F25-E25</f>
        <v>-0.12403799999999998</v>
      </c>
      <c r="G105" s="1">
        <f>G25-E25</f>
        <v>-5.8520999999999934E-2</v>
      </c>
      <c r="J105">
        <v>1</v>
      </c>
      <c r="K105">
        <v>3</v>
      </c>
      <c r="L105" s="1">
        <v>0</v>
      </c>
      <c r="M105" s="1">
        <f>M5-L5</f>
        <v>-0.44787113919430632</v>
      </c>
      <c r="N105" s="1">
        <f>N5-L5</f>
        <v>-0.45570680687987586</v>
      </c>
      <c r="O105" s="1">
        <f>O5-L5</f>
        <v>-0.31331835393950458</v>
      </c>
    </row>
    <row r="106" spans="1:15" x14ac:dyDescent="0.25">
      <c r="B106">
        <v>1.5</v>
      </c>
      <c r="C106">
        <v>3</v>
      </c>
      <c r="D106" s="1">
        <f>(D26-E26)</f>
        <v>-0.36207400000000001</v>
      </c>
      <c r="E106" s="1">
        <v>0</v>
      </c>
      <c r="F106" s="1">
        <f>F26-E26</f>
        <v>-0.11384799999999995</v>
      </c>
      <c r="G106" s="1">
        <f>G26-E26</f>
        <v>-0.13366199999999995</v>
      </c>
      <c r="J106">
        <v>1.5</v>
      </c>
      <c r="K106">
        <v>3</v>
      </c>
      <c r="L106" s="1">
        <v>0</v>
      </c>
      <c r="M106" s="1">
        <f>M6-L6</f>
        <v>-0.43508756985143793</v>
      </c>
      <c r="N106" s="1">
        <f>N6-L6</f>
        <v>-0.45421948116850663</v>
      </c>
      <c r="O106" s="1">
        <f>O6-L6</f>
        <v>-0.27633910317568489</v>
      </c>
    </row>
    <row r="107" spans="1:15" x14ac:dyDescent="0.25">
      <c r="B107">
        <v>2</v>
      </c>
      <c r="C107">
        <v>3</v>
      </c>
      <c r="D107" s="1" t="e">
        <f>(#REF!-#REF!)</f>
        <v>#REF!</v>
      </c>
      <c r="E107" s="1">
        <v>0</v>
      </c>
      <c r="F107" s="1" t="e">
        <f>#REF!-#REF!</f>
        <v>#REF!</v>
      </c>
      <c r="G107" s="1" t="e">
        <f>#REF!-#REF!</f>
        <v>#REF!</v>
      </c>
      <c r="J107">
        <v>2</v>
      </c>
      <c r="K107">
        <v>3</v>
      </c>
      <c r="L107" s="1">
        <v>0</v>
      </c>
      <c r="M107" s="1" t="e">
        <f>#REF!-#REF!</f>
        <v>#REF!</v>
      </c>
      <c r="N107" s="1" t="e">
        <f>#REF!-#REF!</f>
        <v>#REF!</v>
      </c>
      <c r="O107" s="1" t="e">
        <f>#REF!-#REF!</f>
        <v>#REF!</v>
      </c>
    </row>
    <row r="108" spans="1:15" x14ac:dyDescent="0.25">
      <c r="B108">
        <v>0.5</v>
      </c>
      <c r="C108">
        <v>4</v>
      </c>
      <c r="D108" s="1">
        <f>(D27-E27)</f>
        <v>0</v>
      </c>
      <c r="E108" s="1">
        <v>0</v>
      </c>
      <c r="F108" s="1">
        <f>F27-E27</f>
        <v>-0.27846700000000002</v>
      </c>
      <c r="G108" s="1">
        <f>G27-E27</f>
        <v>-4.5650999999999997E-2</v>
      </c>
      <c r="J108">
        <v>0.5</v>
      </c>
      <c r="K108">
        <v>4</v>
      </c>
      <c r="L108" s="1">
        <v>0</v>
      </c>
      <c r="M108" s="1">
        <f>M7-L7</f>
        <v>-0.20844184856337478</v>
      </c>
      <c r="N108" s="1">
        <f>N7-L7</f>
        <v>-0.18612358957278985</v>
      </c>
      <c r="O108" s="1">
        <f>O7-L7</f>
        <v>-8.8049650287162495E-2</v>
      </c>
    </row>
    <row r="109" spans="1:15" x14ac:dyDescent="0.25">
      <c r="B109">
        <v>1</v>
      </c>
      <c r="C109">
        <v>4</v>
      </c>
      <c r="D109" s="1">
        <f>(D28-E28)</f>
        <v>1.4100000000000223E-3</v>
      </c>
      <c r="E109" s="1">
        <v>0</v>
      </c>
      <c r="F109" s="1">
        <f>F28-E28</f>
        <v>-0.23068999999999995</v>
      </c>
      <c r="G109" s="1">
        <f>G28-E28</f>
        <v>-0.10011599999999998</v>
      </c>
      <c r="J109">
        <v>1</v>
      </c>
      <c r="K109">
        <v>4</v>
      </c>
      <c r="L109" s="1">
        <v>0</v>
      </c>
      <c r="M109" s="1">
        <f>M8-L8</f>
        <v>-0.42016739554905969</v>
      </c>
      <c r="N109" s="1">
        <f>N8-L8</f>
        <v>-0.42892540278840341</v>
      </c>
      <c r="O109" s="1">
        <f>O8-L8</f>
        <v>-0.29827466115532619</v>
      </c>
    </row>
    <row r="110" spans="1:15" x14ac:dyDescent="0.25">
      <c r="B110">
        <v>1.5</v>
      </c>
      <c r="C110">
        <v>4</v>
      </c>
      <c r="D110" s="1">
        <f>(D29-E29)</f>
        <v>-0.27890199999999998</v>
      </c>
      <c r="E110" s="1">
        <v>0</v>
      </c>
      <c r="F110" s="1">
        <f>F29-E29</f>
        <v>-0.24568000000000001</v>
      </c>
      <c r="G110" s="1">
        <f>G29-E29</f>
        <v>-0.144015</v>
      </c>
      <c r="J110">
        <v>1.5</v>
      </c>
      <c r="K110">
        <v>4</v>
      </c>
      <c r="L110" s="1">
        <v>0</v>
      </c>
      <c r="M110" s="1">
        <f>M9-L9</f>
        <v>-0.40622870382990317</v>
      </c>
      <c r="N110" s="1">
        <f>N9-L9</f>
        <v>-0.43405115624006174</v>
      </c>
      <c r="O110" s="1">
        <f>O9-L9</f>
        <v>-0.25631502430602882</v>
      </c>
    </row>
    <row r="111" spans="1:15" x14ac:dyDescent="0.25">
      <c r="B111">
        <v>2</v>
      </c>
      <c r="C111">
        <v>4</v>
      </c>
      <c r="D111" s="1" t="e">
        <f>(#REF!-#REF!)</f>
        <v>#REF!</v>
      </c>
      <c r="E111" s="1">
        <v>0</v>
      </c>
      <c r="F111" s="1" t="e">
        <f>#REF!-#REF!</f>
        <v>#REF!</v>
      </c>
      <c r="G111" s="1" t="e">
        <f>#REF!-#REF!</f>
        <v>#REF!</v>
      </c>
      <c r="J111">
        <v>2</v>
      </c>
      <c r="K111">
        <v>4</v>
      </c>
      <c r="L111" s="1">
        <v>0</v>
      </c>
      <c r="M111" s="1" t="e">
        <f>#REF!-#REF!</f>
        <v>#REF!</v>
      </c>
      <c r="N111" s="1" t="e">
        <f>#REF!-#REF!</f>
        <v>#REF!</v>
      </c>
      <c r="O111" s="1" t="e">
        <f>#REF!-#REF!</f>
        <v>#REF!</v>
      </c>
    </row>
    <row r="112" spans="1:15" x14ac:dyDescent="0.25">
      <c r="B112">
        <v>0.5</v>
      </c>
      <c r="C112">
        <v>5</v>
      </c>
      <c r="D112" s="1">
        <f>(D30-E30)</f>
        <v>0</v>
      </c>
      <c r="E112" s="1">
        <v>0</v>
      </c>
      <c r="F112" s="1">
        <f>F30-E30</f>
        <v>-0.41307400000000005</v>
      </c>
      <c r="G112" s="1">
        <f>G30-E30</f>
        <v>-6.0131000000000046E-2</v>
      </c>
      <c r="J112">
        <v>0.5</v>
      </c>
      <c r="K112">
        <v>5</v>
      </c>
      <c r="L112" s="1">
        <v>0</v>
      </c>
      <c r="M112" s="1">
        <f>M10-L10</f>
        <v>-0.17364723504367441</v>
      </c>
      <c r="N112" s="1">
        <f>N10-L10</f>
        <v>-0.16113512589444889</v>
      </c>
      <c r="O112" s="1">
        <f>O10-L10</f>
        <v>-6.5881912390814201E-2</v>
      </c>
    </row>
    <row r="113" spans="2:15" x14ac:dyDescent="0.25">
      <c r="B113">
        <v>1</v>
      </c>
      <c r="C113">
        <v>5</v>
      </c>
      <c r="D113" s="1">
        <f>(D31-E31)</f>
        <v>5.110000000000392E-4</v>
      </c>
      <c r="E113" s="1">
        <v>0</v>
      </c>
      <c r="F113" s="1">
        <f>F31-E31</f>
        <v>-0.44750499999999993</v>
      </c>
      <c r="G113" s="1">
        <f>G31-E31</f>
        <v>-0.11135399999999995</v>
      </c>
      <c r="J113">
        <v>1</v>
      </c>
      <c r="K113">
        <v>5</v>
      </c>
      <c r="L113" s="1">
        <v>0</v>
      </c>
      <c r="M113" s="1">
        <f>M11-L11</f>
        <v>-0.40391719563104012</v>
      </c>
      <c r="N113" s="1">
        <f>N11-L11</f>
        <v>-0.40904672042088408</v>
      </c>
      <c r="O113" s="1">
        <f>O11-L11</f>
        <v>-0.28695602447532453</v>
      </c>
    </row>
    <row r="114" spans="2:15" x14ac:dyDescent="0.25">
      <c r="B114">
        <v>1.5</v>
      </c>
      <c r="C114">
        <v>5</v>
      </c>
      <c r="D114" s="1">
        <f>(D32-E32)</f>
        <v>-0.22545099999999996</v>
      </c>
      <c r="E114" s="1">
        <v>0</v>
      </c>
      <c r="F114" s="1">
        <f>F32-E32</f>
        <v>-0.37036800000000003</v>
      </c>
      <c r="G114" s="1">
        <f>G32-E32</f>
        <v>-0.16849800000000004</v>
      </c>
      <c r="J114">
        <v>1.5</v>
      </c>
      <c r="K114">
        <v>5</v>
      </c>
      <c r="L114" s="1">
        <v>0</v>
      </c>
      <c r="M114" s="1">
        <f>M12-L12</f>
        <v>-0.38228612966244147</v>
      </c>
      <c r="N114" s="1">
        <f>N12-L12</f>
        <v>-0.41476988778338097</v>
      </c>
      <c r="O114" s="1">
        <f>O12-L12</f>
        <v>-0.23308232247512606</v>
      </c>
    </row>
    <row r="115" spans="2:15" x14ac:dyDescent="0.25">
      <c r="B115">
        <v>2</v>
      </c>
      <c r="C115">
        <v>5</v>
      </c>
      <c r="D115" s="1" t="e">
        <f>(#REF!-#REF!)</f>
        <v>#REF!</v>
      </c>
      <c r="E115" s="1">
        <v>0</v>
      </c>
      <c r="F115" s="1" t="e">
        <f>#REF!-#REF!</f>
        <v>#REF!</v>
      </c>
      <c r="G115" s="1" t="e">
        <f>#REF!-#REF!</f>
        <v>#REF!</v>
      </c>
      <c r="J115">
        <v>2</v>
      </c>
      <c r="K115">
        <v>5</v>
      </c>
      <c r="L115" s="1">
        <v>0</v>
      </c>
      <c r="M115" s="1" t="e">
        <f>#REF!-#REF!</f>
        <v>#REF!</v>
      </c>
      <c r="N115" s="1" t="e">
        <f>#REF!-#REF!</f>
        <v>#REF!</v>
      </c>
      <c r="O115" s="1" t="e">
        <f>#REF!-#REF!</f>
        <v>#REF!</v>
      </c>
    </row>
    <row r="116" spans="2:15" x14ac:dyDescent="0.25">
      <c r="B116">
        <v>0.5</v>
      </c>
      <c r="C116">
        <v>6</v>
      </c>
      <c r="D116" s="1">
        <f>(D33-E33)</f>
        <v>0</v>
      </c>
      <c r="E116" s="1">
        <v>0</v>
      </c>
      <c r="F116" s="1">
        <f>F33-E33</f>
        <v>-0.54875699999999994</v>
      </c>
      <c r="G116" s="1">
        <f>G33-E33</f>
        <v>-7.7234000000000025E-2</v>
      </c>
      <c r="J116">
        <v>0.5</v>
      </c>
      <c r="K116">
        <v>6</v>
      </c>
      <c r="L116" s="1">
        <v>0</v>
      </c>
      <c r="M116" s="1">
        <f>M13-L13</f>
        <v>-0.15220886484016027</v>
      </c>
      <c r="N116" s="1">
        <f>N13-L13</f>
        <v>-0.15008691819895703</v>
      </c>
      <c r="O116" s="1">
        <f>O13-L13</f>
        <v>-4.9163871410033533E-2</v>
      </c>
    </row>
    <row r="117" spans="2:15" x14ac:dyDescent="0.25">
      <c r="B117">
        <v>1</v>
      </c>
      <c r="C117">
        <v>6</v>
      </c>
      <c r="D117" s="1">
        <f>(D34-E34)</f>
        <v>2.3700000000004273E-4</v>
      </c>
      <c r="E117" s="1">
        <v>0</v>
      </c>
      <c r="F117" s="1">
        <f>F34-E34</f>
        <v>-0.54768700000000003</v>
      </c>
      <c r="G117" s="1">
        <f>G34-E34</f>
        <v>-0.140818</v>
      </c>
      <c r="J117">
        <v>1</v>
      </c>
      <c r="K117">
        <v>6</v>
      </c>
      <c r="L117" s="1">
        <v>0</v>
      </c>
      <c r="M117" s="1">
        <f>M14-L14</f>
        <v>-0.37501360197472033</v>
      </c>
      <c r="N117" s="1">
        <f>N14-L14</f>
        <v>-0.40265854175376703</v>
      </c>
      <c r="O117" s="1">
        <f>O14-L14</f>
        <v>-0.25803089223227027</v>
      </c>
    </row>
    <row r="118" spans="2:15" x14ac:dyDescent="0.25">
      <c r="B118">
        <v>1.5</v>
      </c>
      <c r="C118">
        <v>6</v>
      </c>
      <c r="D118" s="1">
        <f>(D35-E35)</f>
        <v>-0.19099999999999995</v>
      </c>
      <c r="E118" s="1">
        <v>0</v>
      </c>
      <c r="F118" s="1">
        <f>F35-E35</f>
        <v>-0.57221499999999992</v>
      </c>
      <c r="G118" s="1">
        <f>G35-E35</f>
        <v>-0.19407799999999997</v>
      </c>
      <c r="J118">
        <v>1.5</v>
      </c>
      <c r="K118">
        <v>6</v>
      </c>
      <c r="L118" s="1">
        <v>0</v>
      </c>
      <c r="M118" s="1">
        <f>M15-L15</f>
        <v>-0.34332265685339147</v>
      </c>
      <c r="N118" s="1">
        <f>N15-L15</f>
        <v>-0.40597314978874199</v>
      </c>
      <c r="O118" s="1">
        <f>O15-L15</f>
        <v>-0.21350120394348282</v>
      </c>
    </row>
    <row r="119" spans="2:15" x14ac:dyDescent="0.25">
      <c r="B119">
        <v>2</v>
      </c>
      <c r="C119">
        <v>6</v>
      </c>
      <c r="D119" s="1" t="e">
        <f>(#REF!-#REF!)</f>
        <v>#REF!</v>
      </c>
      <c r="E119" s="1">
        <v>0</v>
      </c>
      <c r="F119" s="1" t="e">
        <f>#REF!-#REF!</f>
        <v>#REF!</v>
      </c>
      <c r="G119" s="1" t="e">
        <f>#REF!-#REF!</f>
        <v>#REF!</v>
      </c>
      <c r="J119">
        <v>2</v>
      </c>
      <c r="K119">
        <v>6</v>
      </c>
      <c r="L119" s="1">
        <v>0</v>
      </c>
      <c r="M119" s="1" t="e">
        <f>#REF!-#REF!</f>
        <v>#REF!</v>
      </c>
      <c r="N119" s="1" t="e">
        <f>#REF!-#REF!</f>
        <v>#REF!</v>
      </c>
      <c r="O119" s="1" t="e">
        <f>#REF!-#REF!</f>
        <v>#REF!</v>
      </c>
    </row>
    <row r="120" spans="2:15" x14ac:dyDescent="0.25">
      <c r="B120">
        <v>0.5</v>
      </c>
      <c r="C120">
        <v>8</v>
      </c>
      <c r="D120" s="1">
        <f>(D36-E36)</f>
        <v>0</v>
      </c>
      <c r="E120" s="1">
        <v>0</v>
      </c>
      <c r="F120" s="1">
        <f>F36-E36</f>
        <v>-0.76927199999999996</v>
      </c>
      <c r="G120" s="1">
        <f>G36-E36</f>
        <v>-9.0519000000000016E-2</v>
      </c>
      <c r="J120">
        <v>0.5</v>
      </c>
      <c r="K120">
        <v>8</v>
      </c>
      <c r="L120" s="1">
        <v>0</v>
      </c>
      <c r="M120" s="1">
        <f>M16-L16</f>
        <v>-0.10962527311856218</v>
      </c>
      <c r="N120" s="1">
        <f>N16-L16</f>
        <v>-0.13670713476039498</v>
      </c>
      <c r="O120" s="1">
        <f>O16-L16</f>
        <v>-2.5241905012239108E-2</v>
      </c>
    </row>
    <row r="121" spans="2:15" x14ac:dyDescent="0.25">
      <c r="B121">
        <v>1</v>
      </c>
      <c r="C121">
        <v>8</v>
      </c>
      <c r="D121" s="1">
        <f>(D37-E37)</f>
        <v>4.9799999999999844E-4</v>
      </c>
      <c r="E121" s="1">
        <v>0</v>
      </c>
      <c r="F121" s="1">
        <f>F37-E37</f>
        <v>-0.75961199999999995</v>
      </c>
      <c r="G121" s="1">
        <f>G37-E37</f>
        <v>-0.18925999999999998</v>
      </c>
      <c r="J121">
        <v>1</v>
      </c>
      <c r="K121">
        <v>8</v>
      </c>
      <c r="L121" s="1">
        <v>0</v>
      </c>
      <c r="M121" s="1">
        <f>M17-L17</f>
        <v>-0.33272399084836568</v>
      </c>
      <c r="N121" s="1">
        <f>N17-L17</f>
        <v>-0.39638878349946538</v>
      </c>
      <c r="O121" s="1">
        <f>O17-L17</f>
        <v>-0.21930580944825762</v>
      </c>
    </row>
    <row r="122" spans="2:15" x14ac:dyDescent="0.25">
      <c r="B122">
        <v>1.5</v>
      </c>
      <c r="C122">
        <v>8</v>
      </c>
      <c r="D122" s="1">
        <f>(D38-E38)</f>
        <v>-0.16458799999999996</v>
      </c>
      <c r="E122" s="1">
        <v>0</v>
      </c>
      <c r="F122" s="1">
        <f>F38-E38</f>
        <v>-0.74456</v>
      </c>
      <c r="G122" s="1">
        <f>G38-E38</f>
        <v>-0.23529</v>
      </c>
      <c r="J122">
        <v>1.5</v>
      </c>
      <c r="K122">
        <v>8</v>
      </c>
      <c r="L122" s="1">
        <v>0</v>
      </c>
      <c r="M122" s="1">
        <f>M18-L18</f>
        <v>-0.31612602789514321</v>
      </c>
      <c r="N122" s="1">
        <f>N18-L18</f>
        <v>-0.40329267184589523</v>
      </c>
      <c r="O122" s="1">
        <f>O18-L18</f>
        <v>-0.20407977829267177</v>
      </c>
    </row>
    <row r="123" spans="2:15" x14ac:dyDescent="0.25">
      <c r="B123">
        <v>2</v>
      </c>
      <c r="C123">
        <v>8</v>
      </c>
      <c r="D123" s="1" t="e">
        <f>(#REF!-#REF!)</f>
        <v>#REF!</v>
      </c>
      <c r="E123" s="1">
        <v>0</v>
      </c>
      <c r="F123" s="1" t="e">
        <f>#REF!-#REF!</f>
        <v>#REF!</v>
      </c>
      <c r="G123" s="1" t="e">
        <f>#REF!-#REF!</f>
        <v>#REF!</v>
      </c>
      <c r="J123">
        <v>2</v>
      </c>
      <c r="K123">
        <v>8</v>
      </c>
      <c r="L123" s="1">
        <v>0</v>
      </c>
      <c r="M123" s="1" t="e">
        <f>#REF!-#REF!</f>
        <v>#REF!</v>
      </c>
      <c r="N123" s="1" t="e">
        <f>#REF!-#REF!</f>
        <v>#REF!</v>
      </c>
      <c r="O123" s="1" t="e">
        <f>#REF!-#REF!</f>
        <v>#REF!</v>
      </c>
    </row>
    <row r="124" spans="2:15" x14ac:dyDescent="0.25">
      <c r="B124">
        <v>0.5</v>
      </c>
      <c r="C124">
        <v>10</v>
      </c>
      <c r="D124" s="1">
        <f>(D39-E39)</f>
        <v>0</v>
      </c>
      <c r="E124" s="1">
        <v>0</v>
      </c>
      <c r="F124" s="1">
        <f>F39-E39</f>
        <v>-0.87403300000000006</v>
      </c>
      <c r="G124" s="1">
        <f>G39-E39</f>
        <v>-8.7790999999999952E-2</v>
      </c>
      <c r="J124">
        <v>0.5</v>
      </c>
      <c r="K124">
        <v>10</v>
      </c>
      <c r="L124" s="1">
        <v>0</v>
      </c>
      <c r="M124" s="1">
        <f>M19-L19</f>
        <v>-8.2662910642528731E-2</v>
      </c>
      <c r="N124" s="1">
        <f>N19-L19</f>
        <v>-0.13022080450722906</v>
      </c>
      <c r="O124" s="1">
        <f>O19-L19</f>
        <v>-1.5236753800903058E-2</v>
      </c>
    </row>
    <row r="125" spans="2:15" x14ac:dyDescent="0.25">
      <c r="B125">
        <v>1</v>
      </c>
      <c r="C125">
        <v>10</v>
      </c>
      <c r="D125" s="1">
        <f>(D40-E40)</f>
        <v>1.2299999999998423E-4</v>
      </c>
      <c r="E125" s="1">
        <v>0</v>
      </c>
      <c r="F125" s="1">
        <f>F40-E40</f>
        <v>-0.84388700000000005</v>
      </c>
      <c r="G125" s="1">
        <f>G40-E40</f>
        <v>-0.23196300000000003</v>
      </c>
      <c r="J125">
        <v>1</v>
      </c>
      <c r="K125">
        <v>10</v>
      </c>
      <c r="L125" s="1">
        <v>0</v>
      </c>
      <c r="M125" s="1">
        <f>M20-L20</f>
        <v>-0.30154398273693439</v>
      </c>
      <c r="N125" s="1">
        <f>N20-L20</f>
        <v>-0.39388292041219031</v>
      </c>
      <c r="O125" s="1">
        <f>O20-L20</f>
        <v>-0.19900991241532895</v>
      </c>
    </row>
    <row r="126" spans="2:15" x14ac:dyDescent="0.25">
      <c r="B126">
        <v>1.5</v>
      </c>
      <c r="C126">
        <v>10</v>
      </c>
      <c r="D126" s="1">
        <f>(D41-E41)</f>
        <v>-0.13595699999999999</v>
      </c>
      <c r="E126" s="1">
        <v>0</v>
      </c>
      <c r="F126" s="1">
        <f>F41-E41</f>
        <v>-0.83299800000000002</v>
      </c>
      <c r="G126" s="1">
        <f>G41-E41</f>
        <v>-0.259849</v>
      </c>
      <c r="J126">
        <v>1.5</v>
      </c>
      <c r="K126">
        <v>10</v>
      </c>
      <c r="L126" s="1">
        <v>0</v>
      </c>
      <c r="M126" s="1">
        <f>M21-L21</f>
        <v>-0.28324474126573074</v>
      </c>
      <c r="N126" s="1">
        <f>N21-L21</f>
        <v>-0.4031109445277361</v>
      </c>
      <c r="O126" s="1">
        <f>O21-L21</f>
        <v>-0.187849257189587</v>
      </c>
    </row>
    <row r="127" spans="2:15" x14ac:dyDescent="0.25">
      <c r="B127">
        <v>2</v>
      </c>
      <c r="C127">
        <v>10</v>
      </c>
      <c r="D127" s="1" t="e">
        <f>(#REF!-#REF!)</f>
        <v>#REF!</v>
      </c>
      <c r="E127" s="1">
        <v>0</v>
      </c>
      <c r="F127" s="1" t="e">
        <f>#REF!-#REF!</f>
        <v>#REF!</v>
      </c>
      <c r="G127" s="1" t="e">
        <f>#REF!-#REF!</f>
        <v>#REF!</v>
      </c>
      <c r="J127">
        <v>2</v>
      </c>
      <c r="K127">
        <v>10</v>
      </c>
      <c r="L127" s="1">
        <v>0</v>
      </c>
      <c r="M127" s="1" t="e">
        <f>#REF!-#REF!</f>
        <v>#REF!</v>
      </c>
      <c r="N127" s="1" t="e">
        <f>#REF!-#REF!</f>
        <v>#REF!</v>
      </c>
      <c r="O127" s="1" t="e">
        <f>#REF!-#REF!</f>
        <v>#REF!</v>
      </c>
    </row>
    <row r="128" spans="2:15" x14ac:dyDescent="0.25">
      <c r="B128" s="2" t="s">
        <v>13</v>
      </c>
      <c r="C128" s="2"/>
      <c r="D128" s="3" t="e">
        <f>MIN(D104:D127)</f>
        <v>#REF!</v>
      </c>
      <c r="E128" s="3">
        <f t="shared" ref="E128:G128" si="4">MIN(E104:E127)</f>
        <v>0</v>
      </c>
      <c r="F128" s="3" t="e">
        <f t="shared" si="4"/>
        <v>#REF!</v>
      </c>
      <c r="G128" s="3" t="e">
        <f t="shared" si="4"/>
        <v>#REF!</v>
      </c>
      <c r="J128" s="2" t="s">
        <v>13</v>
      </c>
      <c r="K128" s="2"/>
      <c r="L128" s="3">
        <f>MIN(L104:L127)</f>
        <v>0</v>
      </c>
      <c r="M128" s="3" t="e">
        <f t="shared" ref="M128:O128" si="5">MIN(M104:M127)</f>
        <v>#REF!</v>
      </c>
      <c r="N128" s="3" t="e">
        <f t="shared" si="5"/>
        <v>#REF!</v>
      </c>
      <c r="O128" s="3" t="e">
        <f t="shared" si="5"/>
        <v>#REF!</v>
      </c>
    </row>
    <row r="129" spans="2:15" x14ac:dyDescent="0.25">
      <c r="B129" s="2" t="s">
        <v>14</v>
      </c>
      <c r="C129" s="2"/>
      <c r="D129" s="3" t="e">
        <f>MAX(D104:D127)</f>
        <v>#REF!</v>
      </c>
      <c r="E129" s="3">
        <f t="shared" ref="E129:G129" si="6">MAX(E104:E127)</f>
        <v>0</v>
      </c>
      <c r="F129" s="3" t="e">
        <f t="shared" si="6"/>
        <v>#REF!</v>
      </c>
      <c r="G129" s="3" t="e">
        <f t="shared" si="6"/>
        <v>#REF!</v>
      </c>
      <c r="J129" s="2" t="s">
        <v>14</v>
      </c>
      <c r="K129" s="2"/>
      <c r="L129" s="3">
        <f>MAX(L104:L127)</f>
        <v>0</v>
      </c>
      <c r="M129" s="3" t="e">
        <f t="shared" ref="M129:O129" si="7">MAX(M104:M127)</f>
        <v>#REF!</v>
      </c>
      <c r="N129" s="3" t="e">
        <f t="shared" si="7"/>
        <v>#REF!</v>
      </c>
      <c r="O129" s="3" t="e">
        <f t="shared" si="7"/>
        <v>#REF!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16" zoomScaleNormal="100" workbookViewId="0">
      <selection activeCell="L24" sqref="L24:N41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9461.43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0.76708906941674371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9620.7999999999993</v>
      </c>
      <c r="F5">
        <v>9544.2900000000009</v>
      </c>
      <c r="G5">
        <v>12041.1</v>
      </c>
      <c r="J5">
        <v>1</v>
      </c>
      <c r="K5">
        <v>3</v>
      </c>
      <c r="L5">
        <f t="shared" ref="L5:L21" si="0">D5/D5</f>
        <v>1</v>
      </c>
      <c r="M5">
        <f t="shared" ref="M5:M21" si="1">E5/D5</f>
        <v>0.54865641680733601</v>
      </c>
      <c r="N5">
        <f t="shared" ref="N5:N21" si="2">F5/D5</f>
        <v>0.54429319312012414</v>
      </c>
      <c r="O5">
        <f t="shared" ref="O5:O21" si="3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9922.42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si="1"/>
        <v>0.56349211757757489</v>
      </c>
      <c r="N6">
        <f t="shared" si="2"/>
        <v>0.54578051883149337</v>
      </c>
      <c r="O6">
        <f t="shared" si="3"/>
        <v>0.72366089682431511</v>
      </c>
    </row>
    <row r="7" spans="1:15" x14ac:dyDescent="0.25">
      <c r="B7">
        <v>0.5</v>
      </c>
      <c r="C7">
        <v>4</v>
      </c>
      <c r="D7">
        <v>12310.1</v>
      </c>
      <c r="E7">
        <v>9703.0499999999993</v>
      </c>
      <c r="F7">
        <v>10018.9</v>
      </c>
      <c r="G7">
        <v>11226.2</v>
      </c>
      <c r="J7">
        <v>0.5</v>
      </c>
      <c r="K7">
        <v>4</v>
      </c>
      <c r="L7">
        <f t="shared" si="0"/>
        <v>1</v>
      </c>
      <c r="M7">
        <f t="shared" si="1"/>
        <v>0.78821861723300368</v>
      </c>
      <c r="N7">
        <f t="shared" si="2"/>
        <v>0.81387641042721015</v>
      </c>
      <c r="O7">
        <f t="shared" si="3"/>
        <v>0.9119503497128375</v>
      </c>
    </row>
    <row r="8" spans="1:15" x14ac:dyDescent="0.25">
      <c r="B8">
        <v>1</v>
      </c>
      <c r="C8">
        <v>4</v>
      </c>
      <c r="D8">
        <v>17515.400000000001</v>
      </c>
      <c r="E8">
        <v>10107.299999999999</v>
      </c>
      <c r="F8">
        <v>10002.6</v>
      </c>
      <c r="G8">
        <v>12291</v>
      </c>
      <c r="J8">
        <v>1</v>
      </c>
      <c r="K8">
        <v>4</v>
      </c>
      <c r="L8">
        <f t="shared" si="0"/>
        <v>1</v>
      </c>
      <c r="M8">
        <f t="shared" si="1"/>
        <v>0.57705219406921904</v>
      </c>
      <c r="N8">
        <f t="shared" si="2"/>
        <v>0.57107459721159659</v>
      </c>
      <c r="O8">
        <f t="shared" si="3"/>
        <v>0.70172533884467381</v>
      </c>
    </row>
    <row r="9" spans="1:15" x14ac:dyDescent="0.25">
      <c r="B9">
        <v>1.5</v>
      </c>
      <c r="C9">
        <v>4</v>
      </c>
      <c r="D9">
        <v>17608.8</v>
      </c>
      <c r="E9">
        <v>10402.799999999999</v>
      </c>
      <c r="F9">
        <v>9965.68</v>
      </c>
      <c r="G9">
        <v>13095.4</v>
      </c>
      <c r="J9">
        <v>1.5</v>
      </c>
      <c r="K9">
        <v>4</v>
      </c>
      <c r="L9">
        <f t="shared" si="0"/>
        <v>1</v>
      </c>
      <c r="M9">
        <f t="shared" si="1"/>
        <v>0.59077279542047156</v>
      </c>
      <c r="N9">
        <f t="shared" si="2"/>
        <v>0.56594884375993826</v>
      </c>
      <c r="O9">
        <f t="shared" si="3"/>
        <v>0.74368497569397118</v>
      </c>
    </row>
    <row r="10" spans="1:15" x14ac:dyDescent="0.25">
      <c r="B10">
        <v>0.5</v>
      </c>
      <c r="C10">
        <v>5</v>
      </c>
      <c r="D10">
        <v>12284.1</v>
      </c>
      <c r="E10">
        <v>10143.6</v>
      </c>
      <c r="F10">
        <v>10304.700000000001</v>
      </c>
      <c r="G10">
        <v>11474.8</v>
      </c>
      <c r="J10">
        <v>0.5</v>
      </c>
      <c r="K10">
        <v>5</v>
      </c>
      <c r="L10">
        <f t="shared" si="0"/>
        <v>1</v>
      </c>
      <c r="M10">
        <f t="shared" si="1"/>
        <v>0.82575036022175008</v>
      </c>
      <c r="N10">
        <f t="shared" si="2"/>
        <v>0.83886487410555111</v>
      </c>
      <c r="O10">
        <f t="shared" si="3"/>
        <v>0.9341180876091858</v>
      </c>
    </row>
    <row r="11" spans="1:15" x14ac:dyDescent="0.25">
      <c r="B11">
        <v>1</v>
      </c>
      <c r="C11">
        <v>5</v>
      </c>
      <c r="D11">
        <v>17487</v>
      </c>
      <c r="E11">
        <v>10387.4</v>
      </c>
      <c r="F11">
        <v>10334</v>
      </c>
      <c r="G11">
        <v>12469</v>
      </c>
      <c r="J11">
        <v>1</v>
      </c>
      <c r="K11">
        <v>5</v>
      </c>
      <c r="L11">
        <f t="shared" si="0"/>
        <v>1</v>
      </c>
      <c r="M11">
        <f t="shared" si="1"/>
        <v>0.59400697661119684</v>
      </c>
      <c r="N11">
        <f t="shared" si="2"/>
        <v>0.59095327957911592</v>
      </c>
      <c r="O11">
        <f t="shared" si="3"/>
        <v>0.71304397552467547</v>
      </c>
    </row>
    <row r="12" spans="1:15" x14ac:dyDescent="0.25">
      <c r="B12">
        <v>1.5</v>
      </c>
      <c r="C12">
        <v>5</v>
      </c>
      <c r="D12">
        <v>17608.8</v>
      </c>
      <c r="E12">
        <v>10832.4</v>
      </c>
      <c r="F12">
        <v>10305.200000000001</v>
      </c>
      <c r="G12">
        <v>13504.5</v>
      </c>
      <c r="J12">
        <v>1.5</v>
      </c>
      <c r="K12">
        <v>5</v>
      </c>
      <c r="L12">
        <f t="shared" si="0"/>
        <v>1</v>
      </c>
      <c r="M12">
        <f t="shared" si="1"/>
        <v>0.61516968788333104</v>
      </c>
      <c r="N12">
        <f t="shared" si="2"/>
        <v>0.58523011221661903</v>
      </c>
      <c r="O12">
        <f t="shared" si="3"/>
        <v>0.76691767752487394</v>
      </c>
    </row>
    <row r="13" spans="1:15" x14ac:dyDescent="0.25">
      <c r="B13">
        <v>0.5</v>
      </c>
      <c r="C13">
        <v>6</v>
      </c>
      <c r="D13">
        <v>12252.9</v>
      </c>
      <c r="E13">
        <v>10380.299999999999</v>
      </c>
      <c r="F13">
        <v>10413.9</v>
      </c>
      <c r="G13">
        <v>11650.5</v>
      </c>
      <c r="J13">
        <v>0.5</v>
      </c>
      <c r="K13">
        <v>6</v>
      </c>
      <c r="L13">
        <f t="shared" si="0"/>
        <v>1</v>
      </c>
      <c r="M13">
        <f t="shared" si="1"/>
        <v>0.84717087383394951</v>
      </c>
      <c r="N13">
        <f t="shared" si="2"/>
        <v>0.84991308180104297</v>
      </c>
      <c r="O13">
        <f t="shared" si="3"/>
        <v>0.95083612858996647</v>
      </c>
    </row>
    <row r="14" spans="1:15" x14ac:dyDescent="0.25">
      <c r="B14">
        <v>1</v>
      </c>
      <c r="C14">
        <v>6</v>
      </c>
      <c r="D14">
        <v>17460.7</v>
      </c>
      <c r="E14">
        <v>10879.9</v>
      </c>
      <c r="F14">
        <v>10430</v>
      </c>
      <c r="G14">
        <v>12955.3</v>
      </c>
      <c r="J14">
        <v>1</v>
      </c>
      <c r="K14">
        <v>6</v>
      </c>
      <c r="L14">
        <f t="shared" si="0"/>
        <v>1</v>
      </c>
      <c r="M14">
        <f t="shared" si="1"/>
        <v>0.62310789372705555</v>
      </c>
      <c r="N14">
        <f t="shared" si="2"/>
        <v>0.59734145824623297</v>
      </c>
      <c r="O14">
        <f t="shared" si="3"/>
        <v>0.74196910776772973</v>
      </c>
    </row>
    <row r="15" spans="1:15" x14ac:dyDescent="0.25">
      <c r="B15">
        <v>1.5</v>
      </c>
      <c r="C15">
        <v>6</v>
      </c>
      <c r="D15">
        <v>17608.8</v>
      </c>
      <c r="E15">
        <v>11534.4</v>
      </c>
      <c r="F15">
        <v>10460.1</v>
      </c>
      <c r="G15">
        <v>13849.3</v>
      </c>
      <c r="J15">
        <v>1.5</v>
      </c>
      <c r="K15">
        <v>6</v>
      </c>
      <c r="L15">
        <f t="shared" si="0"/>
        <v>1</v>
      </c>
      <c r="M15">
        <f t="shared" si="1"/>
        <v>0.65503611830448416</v>
      </c>
      <c r="N15">
        <f t="shared" si="2"/>
        <v>0.59402685021125801</v>
      </c>
      <c r="O15">
        <f t="shared" si="3"/>
        <v>0.78649879605651718</v>
      </c>
    </row>
    <row r="16" spans="1:15" x14ac:dyDescent="0.25">
      <c r="B16">
        <v>0.5</v>
      </c>
      <c r="C16">
        <v>8</v>
      </c>
      <c r="D16">
        <v>12174.2</v>
      </c>
      <c r="E16">
        <v>10839.6</v>
      </c>
      <c r="F16">
        <v>10509.9</v>
      </c>
      <c r="G16">
        <v>11866.9</v>
      </c>
      <c r="J16">
        <v>0.5</v>
      </c>
      <c r="K16">
        <v>8</v>
      </c>
      <c r="L16">
        <f t="shared" si="0"/>
        <v>1</v>
      </c>
      <c r="M16">
        <f t="shared" si="1"/>
        <v>0.89037472688143782</v>
      </c>
      <c r="N16">
        <f t="shared" si="2"/>
        <v>0.86329286523960502</v>
      </c>
      <c r="O16">
        <f t="shared" si="3"/>
        <v>0.97475809498776089</v>
      </c>
    </row>
    <row r="17" spans="1:15" x14ac:dyDescent="0.25">
      <c r="B17">
        <v>1</v>
      </c>
      <c r="C17">
        <v>8</v>
      </c>
      <c r="D17">
        <v>17395.8</v>
      </c>
      <c r="E17">
        <v>11607.8</v>
      </c>
      <c r="F17">
        <v>10500.3</v>
      </c>
      <c r="G17">
        <v>13580.8</v>
      </c>
      <c r="J17">
        <v>1</v>
      </c>
      <c r="K17">
        <v>8</v>
      </c>
      <c r="L17">
        <f t="shared" si="0"/>
        <v>1</v>
      </c>
      <c r="M17">
        <f t="shared" si="1"/>
        <v>0.66727600915163432</v>
      </c>
      <c r="N17">
        <f t="shared" si="2"/>
        <v>0.60361121650053462</v>
      </c>
      <c r="O17">
        <f t="shared" si="3"/>
        <v>0.78069419055174238</v>
      </c>
    </row>
    <row r="18" spans="1:15" x14ac:dyDescent="0.25">
      <c r="B18">
        <v>1.5</v>
      </c>
      <c r="C18">
        <v>8</v>
      </c>
      <c r="D18">
        <v>17608.8</v>
      </c>
      <c r="E18">
        <v>12036.7</v>
      </c>
      <c r="F18">
        <v>10507.3</v>
      </c>
      <c r="G18">
        <v>14015.2</v>
      </c>
      <c r="J18">
        <v>1.5</v>
      </c>
      <c r="K18">
        <v>8</v>
      </c>
      <c r="L18">
        <f t="shared" si="0"/>
        <v>1</v>
      </c>
      <c r="M18">
        <f t="shared" si="1"/>
        <v>0.68356162827677081</v>
      </c>
      <c r="N18">
        <f t="shared" si="2"/>
        <v>0.59670732815410477</v>
      </c>
      <c r="O18">
        <f t="shared" si="3"/>
        <v>0.79592022170732823</v>
      </c>
    </row>
    <row r="19" spans="1:15" x14ac:dyDescent="0.25">
      <c r="B19">
        <v>0.5</v>
      </c>
      <c r="C19">
        <v>10</v>
      </c>
      <c r="D19">
        <v>12069.5</v>
      </c>
      <c r="E19">
        <v>11071.8</v>
      </c>
      <c r="F19">
        <v>10497.8</v>
      </c>
      <c r="G19">
        <v>11885.6</v>
      </c>
      <c r="J19">
        <v>0.5</v>
      </c>
      <c r="K19">
        <v>10</v>
      </c>
      <c r="L19">
        <f t="shared" si="0"/>
        <v>1</v>
      </c>
      <c r="M19">
        <f t="shared" si="1"/>
        <v>0.91733708935747127</v>
      </c>
      <c r="N19">
        <f t="shared" si="2"/>
        <v>0.86977919549277094</v>
      </c>
      <c r="O19">
        <f t="shared" si="3"/>
        <v>0.98476324619909694</v>
      </c>
    </row>
    <row r="20" spans="1:15" x14ac:dyDescent="0.25">
      <c r="B20">
        <v>1</v>
      </c>
      <c r="C20">
        <v>10</v>
      </c>
      <c r="D20">
        <v>17331.8</v>
      </c>
      <c r="E20">
        <v>12104.5</v>
      </c>
      <c r="F20">
        <v>10505.1</v>
      </c>
      <c r="G20">
        <v>13882.6</v>
      </c>
      <c r="J20">
        <v>1</v>
      </c>
      <c r="K20">
        <v>10</v>
      </c>
      <c r="L20">
        <f t="shared" si="0"/>
        <v>1</v>
      </c>
      <c r="M20">
        <f t="shared" si="1"/>
        <v>0.69839831985137146</v>
      </c>
      <c r="N20">
        <f t="shared" si="2"/>
        <v>0.60611707958780969</v>
      </c>
      <c r="O20">
        <f t="shared" si="3"/>
        <v>0.80099008758467105</v>
      </c>
    </row>
    <row r="21" spans="1:15" x14ac:dyDescent="0.25">
      <c r="B21">
        <v>1.5</v>
      </c>
      <c r="C21">
        <v>10</v>
      </c>
      <c r="D21">
        <v>17608.8</v>
      </c>
      <c r="E21">
        <v>12621.2</v>
      </c>
      <c r="F21">
        <v>10510.5</v>
      </c>
      <c r="G21">
        <v>14301</v>
      </c>
      <c r="J21">
        <v>1.5</v>
      </c>
      <c r="K21">
        <v>10</v>
      </c>
      <c r="L21">
        <f t="shared" si="0"/>
        <v>1</v>
      </c>
      <c r="M21">
        <f t="shared" si="1"/>
        <v>0.71675525873426926</v>
      </c>
      <c r="N21">
        <f t="shared" si="2"/>
        <v>0.5968890554722639</v>
      </c>
      <c r="O21">
        <f t="shared" si="3"/>
        <v>0.812150742810413</v>
      </c>
    </row>
    <row r="23" spans="1:15" x14ac:dyDescent="0.25">
      <c r="A23" t="s">
        <v>5</v>
      </c>
      <c r="B23" t="s">
        <v>7</v>
      </c>
      <c r="C23" t="s">
        <v>4</v>
      </c>
      <c r="D23" t="s">
        <v>19</v>
      </c>
      <c r="E23" t="s">
        <v>20</v>
      </c>
      <c r="F23" t="s">
        <v>22</v>
      </c>
      <c r="G23" t="s">
        <v>8</v>
      </c>
      <c r="I23" t="s">
        <v>39</v>
      </c>
      <c r="J23" t="s">
        <v>7</v>
      </c>
      <c r="K23" t="s">
        <v>4</v>
      </c>
      <c r="L23" t="s">
        <v>27</v>
      </c>
      <c r="M23" t="s">
        <v>28</v>
      </c>
      <c r="N23" t="s">
        <v>29</v>
      </c>
    </row>
    <row r="24" spans="1:15" x14ac:dyDescent="0.25">
      <c r="B24">
        <v>0.5</v>
      </c>
      <c r="C24">
        <v>3</v>
      </c>
      <c r="D24">
        <v>1</v>
      </c>
      <c r="E24">
        <v>1</v>
      </c>
      <c r="F24">
        <v>0.83263399999999999</v>
      </c>
      <c r="G24">
        <v>0.97537399999999996</v>
      </c>
      <c r="J24">
        <v>0.5</v>
      </c>
      <c r="K24">
        <v>3</v>
      </c>
      <c r="L24" s="4">
        <v>9405.7199999999993</v>
      </c>
      <c r="M24" s="4">
        <v>9517.15</v>
      </c>
      <c r="N24" s="4">
        <v>9675.9699999999993</v>
      </c>
    </row>
    <row r="25" spans="1:15" x14ac:dyDescent="0.25">
      <c r="B25">
        <v>1</v>
      </c>
      <c r="C25">
        <v>3</v>
      </c>
      <c r="D25">
        <v>1</v>
      </c>
      <c r="E25">
        <v>0.99988299999999997</v>
      </c>
      <c r="F25">
        <v>0.87584499999999998</v>
      </c>
      <c r="G25">
        <v>0.94136200000000003</v>
      </c>
      <c r="J25">
        <v>1</v>
      </c>
      <c r="K25">
        <v>3</v>
      </c>
      <c r="L25" s="4">
        <v>9677.6299999999992</v>
      </c>
      <c r="M25" s="4">
        <v>9563.9599999999991</v>
      </c>
      <c r="N25" s="4">
        <v>10119.799999999999</v>
      </c>
    </row>
    <row r="26" spans="1:15" x14ac:dyDescent="0.25">
      <c r="B26">
        <v>1.5</v>
      </c>
      <c r="C26">
        <v>3</v>
      </c>
      <c r="D26">
        <v>0.62951699999999999</v>
      </c>
      <c r="E26">
        <v>0.99202000000000001</v>
      </c>
      <c r="F26">
        <v>0.87774300000000005</v>
      </c>
      <c r="G26">
        <v>0.85792900000000005</v>
      </c>
      <c r="J26">
        <v>1.5</v>
      </c>
      <c r="K26">
        <v>3</v>
      </c>
      <c r="L26" s="4">
        <v>9887.17</v>
      </c>
      <c r="M26" s="4">
        <v>9957.67</v>
      </c>
      <c r="N26" s="4">
        <v>9963.84</v>
      </c>
    </row>
    <row r="27" spans="1:15" x14ac:dyDescent="0.25">
      <c r="B27">
        <v>0.5</v>
      </c>
      <c r="C27">
        <v>4</v>
      </c>
      <c r="D27">
        <v>1</v>
      </c>
      <c r="E27">
        <v>1</v>
      </c>
      <c r="F27">
        <v>0.72153299999999998</v>
      </c>
      <c r="G27">
        <v>0.954349</v>
      </c>
      <c r="J27">
        <v>0.5</v>
      </c>
      <c r="K27">
        <v>4</v>
      </c>
      <c r="L27" s="4">
        <v>9590.1200000000008</v>
      </c>
      <c r="M27" s="4">
        <v>9815.98</v>
      </c>
      <c r="N27" s="4">
        <v>9761.27</v>
      </c>
    </row>
    <row r="28" spans="1:15" x14ac:dyDescent="0.25">
      <c r="B28">
        <v>1</v>
      </c>
      <c r="C28">
        <v>4</v>
      </c>
      <c r="D28">
        <v>1</v>
      </c>
      <c r="E28">
        <v>0.99858999999999998</v>
      </c>
      <c r="F28">
        <v>0.76790000000000003</v>
      </c>
      <c r="G28">
        <v>0.89847399999999999</v>
      </c>
      <c r="J28">
        <v>1</v>
      </c>
      <c r="K28">
        <v>4</v>
      </c>
      <c r="L28" s="4">
        <v>10285.299999999999</v>
      </c>
      <c r="M28" s="4">
        <v>9929.33</v>
      </c>
      <c r="N28" s="4">
        <v>10324.5</v>
      </c>
    </row>
    <row r="29" spans="1:15" x14ac:dyDescent="0.25">
      <c r="B29">
        <v>1.5</v>
      </c>
      <c r="C29">
        <v>4</v>
      </c>
      <c r="D29">
        <v>0.71170500000000003</v>
      </c>
      <c r="E29">
        <v>0.99084399999999995</v>
      </c>
      <c r="F29">
        <v>0.74492700000000001</v>
      </c>
      <c r="G29">
        <v>0.84659200000000001</v>
      </c>
      <c r="J29">
        <v>1.5</v>
      </c>
      <c r="K29">
        <v>4</v>
      </c>
      <c r="L29" s="4">
        <v>10325.200000000001</v>
      </c>
      <c r="M29" s="4">
        <v>10480.4</v>
      </c>
      <c r="N29" s="4">
        <v>10633.2</v>
      </c>
    </row>
    <row r="30" spans="1:15" x14ac:dyDescent="0.25">
      <c r="B30">
        <v>0.5</v>
      </c>
      <c r="C30">
        <v>5</v>
      </c>
      <c r="D30">
        <v>1</v>
      </c>
      <c r="E30">
        <v>1</v>
      </c>
      <c r="F30">
        <v>0.58692599999999995</v>
      </c>
      <c r="G30">
        <v>0.93986899999999995</v>
      </c>
      <c r="J30">
        <v>0.5</v>
      </c>
      <c r="K30">
        <v>5</v>
      </c>
      <c r="L30" s="4">
        <v>10132.700000000001</v>
      </c>
      <c r="M30" s="4">
        <v>10154.6</v>
      </c>
      <c r="N30" s="4">
        <v>9516.7900000000009</v>
      </c>
    </row>
    <row r="31" spans="1:15" x14ac:dyDescent="0.25">
      <c r="B31">
        <v>1</v>
      </c>
      <c r="C31">
        <v>5</v>
      </c>
      <c r="D31">
        <v>1</v>
      </c>
      <c r="E31">
        <v>0.99948899999999996</v>
      </c>
      <c r="F31">
        <v>0.55198400000000003</v>
      </c>
      <c r="G31">
        <v>0.88813500000000001</v>
      </c>
      <c r="J31">
        <v>1</v>
      </c>
      <c r="K31">
        <v>5</v>
      </c>
      <c r="L31">
        <v>10304.299999999999</v>
      </c>
      <c r="M31">
        <v>10470.5</v>
      </c>
      <c r="N31">
        <v>10834.4</v>
      </c>
    </row>
    <row r="32" spans="1:15" x14ac:dyDescent="0.25">
      <c r="B32">
        <v>1.5</v>
      </c>
      <c r="C32">
        <v>5</v>
      </c>
      <c r="D32">
        <v>0.76936000000000004</v>
      </c>
      <c r="E32">
        <v>0.99419400000000002</v>
      </c>
      <c r="F32">
        <v>0.62444299999999997</v>
      </c>
      <c r="G32">
        <v>0.82631299999999996</v>
      </c>
      <c r="J32">
        <v>1.5</v>
      </c>
      <c r="K32">
        <v>5</v>
      </c>
      <c r="L32">
        <v>10857</v>
      </c>
      <c r="M32">
        <v>10807.9</v>
      </c>
      <c r="N32">
        <v>10960.2</v>
      </c>
    </row>
    <row r="33" spans="2:14" x14ac:dyDescent="0.25">
      <c r="B33">
        <v>0.5</v>
      </c>
      <c r="C33">
        <v>6</v>
      </c>
      <c r="D33">
        <v>1</v>
      </c>
      <c r="E33">
        <v>1</v>
      </c>
      <c r="F33">
        <v>0.45124300000000001</v>
      </c>
      <c r="G33">
        <v>0.92276599999999998</v>
      </c>
      <c r="J33">
        <v>0.5</v>
      </c>
      <c r="K33">
        <v>6</v>
      </c>
      <c r="L33">
        <v>10391</v>
      </c>
      <c r="M33">
        <v>10369.6</v>
      </c>
      <c r="N33">
        <v>9620.07</v>
      </c>
    </row>
    <row r="34" spans="2:14" x14ac:dyDescent="0.25">
      <c r="B34">
        <v>1</v>
      </c>
      <c r="C34">
        <v>6</v>
      </c>
      <c r="D34">
        <v>1</v>
      </c>
      <c r="E34">
        <v>0.99976299999999996</v>
      </c>
      <c r="F34">
        <v>0.45207599999999998</v>
      </c>
      <c r="G34">
        <v>0.85894499999999996</v>
      </c>
      <c r="J34">
        <v>1</v>
      </c>
      <c r="K34">
        <v>6</v>
      </c>
      <c r="L34">
        <v>10901.5</v>
      </c>
      <c r="M34">
        <v>10858.4</v>
      </c>
      <c r="N34">
        <v>11097.5</v>
      </c>
    </row>
    <row r="35" spans="2:14" x14ac:dyDescent="0.25">
      <c r="B35">
        <v>1.5</v>
      </c>
      <c r="C35">
        <v>6</v>
      </c>
      <c r="D35">
        <v>0.79954000000000003</v>
      </c>
      <c r="E35">
        <v>0.99053999999999998</v>
      </c>
      <c r="F35">
        <v>0.418325</v>
      </c>
      <c r="G35">
        <v>0.796462</v>
      </c>
      <c r="J35">
        <v>1.5</v>
      </c>
      <c r="K35">
        <v>6</v>
      </c>
      <c r="L35">
        <v>11537.9</v>
      </c>
      <c r="M35">
        <v>11530.9</v>
      </c>
      <c r="N35">
        <v>11514.9</v>
      </c>
    </row>
    <row r="36" spans="2:14" x14ac:dyDescent="0.25">
      <c r="B36">
        <v>0.5</v>
      </c>
      <c r="C36">
        <v>8</v>
      </c>
      <c r="D36">
        <v>1</v>
      </c>
      <c r="E36">
        <v>1</v>
      </c>
      <c r="F36">
        <v>0.23072799999999999</v>
      </c>
      <c r="G36">
        <v>0.90948099999999998</v>
      </c>
      <c r="J36">
        <v>0.5</v>
      </c>
      <c r="K36">
        <v>8</v>
      </c>
      <c r="L36">
        <v>10789.6</v>
      </c>
      <c r="M36">
        <v>10889.6</v>
      </c>
      <c r="N36">
        <v>9731.01</v>
      </c>
    </row>
    <row r="37" spans="2:14" x14ac:dyDescent="0.25">
      <c r="B37">
        <v>1</v>
      </c>
      <c r="C37">
        <v>8</v>
      </c>
      <c r="D37">
        <v>1</v>
      </c>
      <c r="E37">
        <v>0.999502</v>
      </c>
      <c r="F37">
        <v>0.23988999999999999</v>
      </c>
      <c r="G37">
        <v>0.81024200000000002</v>
      </c>
      <c r="J37">
        <v>1</v>
      </c>
      <c r="K37">
        <v>8</v>
      </c>
      <c r="L37">
        <v>11577.3</v>
      </c>
      <c r="M37">
        <v>11638.3</v>
      </c>
      <c r="N37">
        <v>11582.6</v>
      </c>
    </row>
    <row r="38" spans="2:14" x14ac:dyDescent="0.25">
      <c r="B38">
        <v>1.5</v>
      </c>
      <c r="C38">
        <v>8</v>
      </c>
      <c r="D38">
        <v>0.82981700000000003</v>
      </c>
      <c r="E38">
        <v>0.99445300000000003</v>
      </c>
      <c r="F38">
        <v>0.24984500000000001</v>
      </c>
      <c r="G38">
        <v>0.75911499999999998</v>
      </c>
      <c r="J38">
        <v>1.5</v>
      </c>
      <c r="K38">
        <v>8</v>
      </c>
      <c r="L38">
        <v>12011.2</v>
      </c>
      <c r="M38">
        <v>12062.2</v>
      </c>
      <c r="N38">
        <v>11589.3</v>
      </c>
    </row>
    <row r="39" spans="2:14" x14ac:dyDescent="0.25">
      <c r="B39">
        <v>0.5</v>
      </c>
      <c r="C39">
        <v>10</v>
      </c>
      <c r="D39">
        <v>1</v>
      </c>
      <c r="E39">
        <v>1</v>
      </c>
      <c r="F39">
        <v>0.125967</v>
      </c>
      <c r="G39">
        <v>0.91220900000000005</v>
      </c>
      <c r="J39">
        <v>0.5</v>
      </c>
      <c r="K39">
        <v>10</v>
      </c>
      <c r="L39">
        <v>11037.2</v>
      </c>
      <c r="M39">
        <v>11106.4</v>
      </c>
      <c r="N39">
        <v>9672.82</v>
      </c>
    </row>
    <row r="40" spans="2:14" x14ac:dyDescent="0.25">
      <c r="B40">
        <v>1</v>
      </c>
      <c r="C40">
        <v>10</v>
      </c>
      <c r="D40">
        <v>1</v>
      </c>
      <c r="E40">
        <v>0.99987700000000002</v>
      </c>
      <c r="F40">
        <v>0.15598999999999999</v>
      </c>
      <c r="G40">
        <v>0.76791399999999999</v>
      </c>
      <c r="J40">
        <v>1</v>
      </c>
      <c r="K40">
        <v>10</v>
      </c>
      <c r="L40">
        <v>12156.9</v>
      </c>
      <c r="M40">
        <v>12052.1</v>
      </c>
      <c r="N40">
        <v>11605.9</v>
      </c>
    </row>
    <row r="41" spans="2:14" x14ac:dyDescent="0.25">
      <c r="B41">
        <v>1.5</v>
      </c>
      <c r="C41">
        <v>10</v>
      </c>
      <c r="D41">
        <v>0.857101</v>
      </c>
      <c r="E41">
        <v>0.993058</v>
      </c>
      <c r="F41">
        <v>0.16006000000000001</v>
      </c>
      <c r="G41">
        <v>0.733209</v>
      </c>
      <c r="J41">
        <v>1.5</v>
      </c>
      <c r="K41">
        <v>10</v>
      </c>
      <c r="L41">
        <v>12759.5</v>
      </c>
      <c r="M41">
        <v>12483</v>
      </c>
      <c r="N41">
        <v>12076.1</v>
      </c>
    </row>
    <row r="103" spans="1:15" x14ac:dyDescent="0.25">
      <c r="A103" t="s">
        <v>12</v>
      </c>
      <c r="B103" t="s">
        <v>7</v>
      </c>
      <c r="C103" t="s">
        <v>4</v>
      </c>
      <c r="D103" t="s">
        <v>1</v>
      </c>
      <c r="E103" t="s">
        <v>2</v>
      </c>
      <c r="F103" t="s">
        <v>0</v>
      </c>
      <c r="G103" t="s">
        <v>8</v>
      </c>
      <c r="I103" t="s">
        <v>15</v>
      </c>
      <c r="J103" t="s">
        <v>7</v>
      </c>
      <c r="K103" t="s">
        <v>4</v>
      </c>
      <c r="L103" t="s">
        <v>1</v>
      </c>
      <c r="M103" t="s">
        <v>2</v>
      </c>
      <c r="N103" t="s">
        <v>0</v>
      </c>
      <c r="O103" t="s">
        <v>8</v>
      </c>
    </row>
    <row r="104" spans="1:15" x14ac:dyDescent="0.25">
      <c r="B104">
        <v>0.5</v>
      </c>
      <c r="C104">
        <v>3</v>
      </c>
      <c r="D104" s="1">
        <f>(D24-E24)</f>
        <v>0</v>
      </c>
      <c r="E104" s="1">
        <v>0</v>
      </c>
      <c r="F104" s="1">
        <f>F24-E24</f>
        <v>-0.16736600000000001</v>
      </c>
      <c r="G104" s="1">
        <f>G24-E24</f>
        <v>-2.4626000000000037E-2</v>
      </c>
      <c r="J104">
        <v>0.5</v>
      </c>
      <c r="K104">
        <v>3</v>
      </c>
      <c r="L104" s="1">
        <v>0</v>
      </c>
      <c r="M104" s="1">
        <f>M4-L4</f>
        <v>-0.23291093058325629</v>
      </c>
      <c r="N104" s="1">
        <f>N4-L4</f>
        <v>-0.2198967099609217</v>
      </c>
      <c r="O104" s="1">
        <f>O4-L4</f>
        <v>-0.10840589580191662</v>
      </c>
    </row>
    <row r="105" spans="1:15" x14ac:dyDescent="0.25">
      <c r="B105">
        <v>1</v>
      </c>
      <c r="C105">
        <v>3</v>
      </c>
      <c r="D105" s="1">
        <f>(D25-E25)</f>
        <v>1.1700000000003374E-4</v>
      </c>
      <c r="E105" s="1">
        <v>0</v>
      </c>
      <c r="F105" s="1">
        <f>F25-E25</f>
        <v>-0.12403799999999998</v>
      </c>
      <c r="G105" s="1">
        <f>G25-E25</f>
        <v>-5.8520999999999934E-2</v>
      </c>
      <c r="J105">
        <v>1</v>
      </c>
      <c r="K105">
        <v>3</v>
      </c>
      <c r="L105" s="1">
        <v>0</v>
      </c>
      <c r="M105" s="1">
        <f>M5-L5</f>
        <v>-0.45134358319266399</v>
      </c>
      <c r="N105" s="1">
        <f>N5-L5</f>
        <v>-0.45570680687987586</v>
      </c>
      <c r="O105" s="1">
        <f>O5-L5</f>
        <v>-0.31331835393950458</v>
      </c>
    </row>
    <row r="106" spans="1:15" x14ac:dyDescent="0.25">
      <c r="B106">
        <v>1.5</v>
      </c>
      <c r="C106">
        <v>3</v>
      </c>
      <c r="D106" s="1">
        <f>(D26-E26)</f>
        <v>-0.36250300000000002</v>
      </c>
      <c r="E106" s="1">
        <v>0</v>
      </c>
      <c r="F106" s="1">
        <f>F26-E26</f>
        <v>-0.11427699999999996</v>
      </c>
      <c r="G106" s="1">
        <f>G26-E26</f>
        <v>-0.13409099999999996</v>
      </c>
      <c r="J106">
        <v>1.5</v>
      </c>
      <c r="K106">
        <v>3</v>
      </c>
      <c r="L106" s="1">
        <v>0</v>
      </c>
      <c r="M106" s="1">
        <f>M6-L6</f>
        <v>-0.43650788242242511</v>
      </c>
      <c r="N106" s="1">
        <f>N6-L6</f>
        <v>-0.45421948116850663</v>
      </c>
      <c r="O106" s="1">
        <f>O6-L6</f>
        <v>-0.27633910317568489</v>
      </c>
    </row>
    <row r="107" spans="1:15" x14ac:dyDescent="0.25">
      <c r="B107">
        <v>2</v>
      </c>
      <c r="C107">
        <v>3</v>
      </c>
      <c r="D107" s="1" t="e">
        <f>(#REF!-#REF!)</f>
        <v>#REF!</v>
      </c>
      <c r="E107" s="1">
        <v>0</v>
      </c>
      <c r="F107" s="1" t="e">
        <f>#REF!-#REF!</f>
        <v>#REF!</v>
      </c>
      <c r="G107" s="1" t="e">
        <f>#REF!-#REF!</f>
        <v>#REF!</v>
      </c>
      <c r="J107">
        <v>2</v>
      </c>
      <c r="K107">
        <v>3</v>
      </c>
      <c r="L107" s="1">
        <v>0</v>
      </c>
      <c r="M107" s="1" t="e">
        <f>#REF!-#REF!</f>
        <v>#REF!</v>
      </c>
      <c r="N107" s="1" t="e">
        <f>#REF!-#REF!</f>
        <v>#REF!</v>
      </c>
      <c r="O107" s="1" t="e">
        <f>#REF!-#REF!</f>
        <v>#REF!</v>
      </c>
    </row>
    <row r="108" spans="1:15" x14ac:dyDescent="0.25">
      <c r="B108">
        <v>0.5</v>
      </c>
      <c r="C108">
        <v>4</v>
      </c>
      <c r="D108" s="1">
        <f>(D27-E27)</f>
        <v>0</v>
      </c>
      <c r="E108" s="1">
        <v>0</v>
      </c>
      <c r="F108" s="1">
        <f>F27-E27</f>
        <v>-0.27846700000000002</v>
      </c>
      <c r="G108" s="1">
        <f>G27-E27</f>
        <v>-4.5650999999999997E-2</v>
      </c>
      <c r="J108">
        <v>0.5</v>
      </c>
      <c r="K108">
        <v>4</v>
      </c>
      <c r="L108" s="1">
        <v>0</v>
      </c>
      <c r="M108" s="1">
        <f>M7-L7</f>
        <v>-0.21178138276699632</v>
      </c>
      <c r="N108" s="1">
        <f>N7-L7</f>
        <v>-0.18612358957278985</v>
      </c>
      <c r="O108" s="1">
        <f>O7-L7</f>
        <v>-8.8049650287162495E-2</v>
      </c>
    </row>
    <row r="109" spans="1:15" x14ac:dyDescent="0.25">
      <c r="B109">
        <v>1</v>
      </c>
      <c r="C109">
        <v>4</v>
      </c>
      <c r="D109" s="1">
        <f>(D28-E28)</f>
        <v>1.4100000000000223E-3</v>
      </c>
      <c r="E109" s="1">
        <v>0</v>
      </c>
      <c r="F109" s="1">
        <f>F28-E28</f>
        <v>-0.23068999999999995</v>
      </c>
      <c r="G109" s="1">
        <f>G28-E28</f>
        <v>-0.10011599999999998</v>
      </c>
      <c r="J109">
        <v>1</v>
      </c>
      <c r="K109">
        <v>4</v>
      </c>
      <c r="L109" s="1">
        <v>0</v>
      </c>
      <c r="M109" s="1">
        <f>M8-L8</f>
        <v>-0.42294780593078096</v>
      </c>
      <c r="N109" s="1">
        <f>N8-L8</f>
        <v>-0.42892540278840341</v>
      </c>
      <c r="O109" s="1">
        <f>O8-L8</f>
        <v>-0.29827466115532619</v>
      </c>
    </row>
    <row r="110" spans="1:15" x14ac:dyDescent="0.25">
      <c r="B110">
        <v>1.5</v>
      </c>
      <c r="C110">
        <v>4</v>
      </c>
      <c r="D110" s="1">
        <f>(D29-E29)</f>
        <v>-0.27913899999999991</v>
      </c>
      <c r="E110" s="1">
        <v>0</v>
      </c>
      <c r="F110" s="1">
        <f>F29-E29</f>
        <v>-0.24591699999999994</v>
      </c>
      <c r="G110" s="1">
        <f>G29-E29</f>
        <v>-0.14425199999999994</v>
      </c>
      <c r="J110">
        <v>1.5</v>
      </c>
      <c r="K110">
        <v>4</v>
      </c>
      <c r="L110" s="1">
        <v>0</v>
      </c>
      <c r="M110" s="1">
        <f>M9-L9</f>
        <v>-0.40922720457952844</v>
      </c>
      <c r="N110" s="1">
        <f>N9-L9</f>
        <v>-0.43405115624006174</v>
      </c>
      <c r="O110" s="1">
        <f>O9-L9</f>
        <v>-0.25631502430602882</v>
      </c>
    </row>
    <row r="111" spans="1:15" x14ac:dyDescent="0.25">
      <c r="B111">
        <v>2</v>
      </c>
      <c r="C111">
        <v>4</v>
      </c>
      <c r="D111" s="1" t="e">
        <f>(#REF!-#REF!)</f>
        <v>#REF!</v>
      </c>
      <c r="E111" s="1">
        <v>0</v>
      </c>
      <c r="F111" s="1" t="e">
        <f>#REF!-#REF!</f>
        <v>#REF!</v>
      </c>
      <c r="G111" s="1" t="e">
        <f>#REF!-#REF!</f>
        <v>#REF!</v>
      </c>
      <c r="J111">
        <v>2</v>
      </c>
      <c r="K111">
        <v>4</v>
      </c>
      <c r="L111" s="1">
        <v>0</v>
      </c>
      <c r="M111" s="1" t="e">
        <f>#REF!-#REF!</f>
        <v>#REF!</v>
      </c>
      <c r="N111" s="1" t="e">
        <f>#REF!-#REF!</f>
        <v>#REF!</v>
      </c>
      <c r="O111" s="1" t="e">
        <f>#REF!-#REF!</f>
        <v>#REF!</v>
      </c>
    </row>
    <row r="112" spans="1:15" x14ac:dyDescent="0.25">
      <c r="B112">
        <v>0.5</v>
      </c>
      <c r="C112">
        <v>5</v>
      </c>
      <c r="D112" s="1">
        <f>(D30-E30)</f>
        <v>0</v>
      </c>
      <c r="E112" s="1">
        <v>0</v>
      </c>
      <c r="F112" s="1">
        <f>F30-E30</f>
        <v>-0.41307400000000005</v>
      </c>
      <c r="G112" s="1">
        <f>G30-E30</f>
        <v>-6.0131000000000046E-2</v>
      </c>
      <c r="J112">
        <v>0.5</v>
      </c>
      <c r="K112">
        <v>5</v>
      </c>
      <c r="L112" s="1">
        <v>0</v>
      </c>
      <c r="M112" s="1">
        <f>M10-L10</f>
        <v>-0.17424963977824992</v>
      </c>
      <c r="N112" s="1">
        <f>N10-L10</f>
        <v>-0.16113512589444889</v>
      </c>
      <c r="O112" s="1">
        <f>O10-L10</f>
        <v>-6.5881912390814201E-2</v>
      </c>
    </row>
    <row r="113" spans="2:15" x14ac:dyDescent="0.25">
      <c r="B113">
        <v>1</v>
      </c>
      <c r="C113">
        <v>5</v>
      </c>
      <c r="D113" s="1">
        <f>(D31-E31)</f>
        <v>5.110000000000392E-4</v>
      </c>
      <c r="E113" s="1">
        <v>0</v>
      </c>
      <c r="F113" s="1">
        <f>F31-E31</f>
        <v>-0.44750499999999993</v>
      </c>
      <c r="G113" s="1">
        <f>G31-E31</f>
        <v>-0.11135399999999995</v>
      </c>
      <c r="J113">
        <v>1</v>
      </c>
      <c r="K113">
        <v>5</v>
      </c>
      <c r="L113" s="1">
        <v>0</v>
      </c>
      <c r="M113" s="1">
        <f>M11-L11</f>
        <v>-0.40599302338880316</v>
      </c>
      <c r="N113" s="1">
        <f>N11-L11</f>
        <v>-0.40904672042088408</v>
      </c>
      <c r="O113" s="1">
        <f>O11-L11</f>
        <v>-0.28695602447532453</v>
      </c>
    </row>
    <row r="114" spans="2:15" x14ac:dyDescent="0.25">
      <c r="B114">
        <v>1.5</v>
      </c>
      <c r="C114">
        <v>5</v>
      </c>
      <c r="D114" s="1">
        <f>(D32-E32)</f>
        <v>-0.22483399999999998</v>
      </c>
      <c r="E114" s="1">
        <v>0</v>
      </c>
      <c r="F114" s="1">
        <f>F32-E32</f>
        <v>-0.36975100000000005</v>
      </c>
      <c r="G114" s="1">
        <f>G32-E32</f>
        <v>-0.16788100000000006</v>
      </c>
      <c r="J114">
        <v>1.5</v>
      </c>
      <c r="K114">
        <v>5</v>
      </c>
      <c r="L114" s="1">
        <v>0</v>
      </c>
      <c r="M114" s="1">
        <f>M12-L12</f>
        <v>-0.38483031211666896</v>
      </c>
      <c r="N114" s="1">
        <f>N12-L12</f>
        <v>-0.41476988778338097</v>
      </c>
      <c r="O114" s="1">
        <f>O12-L12</f>
        <v>-0.23308232247512606</v>
      </c>
    </row>
    <row r="115" spans="2:15" x14ac:dyDescent="0.25">
      <c r="B115">
        <v>2</v>
      </c>
      <c r="C115">
        <v>5</v>
      </c>
      <c r="D115" s="1" t="e">
        <f>(#REF!-#REF!)</f>
        <v>#REF!</v>
      </c>
      <c r="E115" s="1">
        <v>0</v>
      </c>
      <c r="F115" s="1" t="e">
        <f>#REF!-#REF!</f>
        <v>#REF!</v>
      </c>
      <c r="G115" s="1" t="e">
        <f>#REF!-#REF!</f>
        <v>#REF!</v>
      </c>
      <c r="J115">
        <v>2</v>
      </c>
      <c r="K115">
        <v>5</v>
      </c>
      <c r="L115" s="1">
        <v>0</v>
      </c>
      <c r="M115" s="1" t="e">
        <f>#REF!-#REF!</f>
        <v>#REF!</v>
      </c>
      <c r="N115" s="1" t="e">
        <f>#REF!-#REF!</f>
        <v>#REF!</v>
      </c>
      <c r="O115" s="1" t="e">
        <f>#REF!-#REF!</f>
        <v>#REF!</v>
      </c>
    </row>
    <row r="116" spans="2:15" x14ac:dyDescent="0.25">
      <c r="B116">
        <v>0.5</v>
      </c>
      <c r="C116">
        <v>6</v>
      </c>
      <c r="D116" s="1">
        <f>(D33-E33)</f>
        <v>0</v>
      </c>
      <c r="E116" s="1">
        <v>0</v>
      </c>
      <c r="F116" s="1">
        <f>F33-E33</f>
        <v>-0.54875699999999994</v>
      </c>
      <c r="G116" s="1">
        <f>G33-E33</f>
        <v>-7.7234000000000025E-2</v>
      </c>
      <c r="J116">
        <v>0.5</v>
      </c>
      <c r="K116">
        <v>6</v>
      </c>
      <c r="L116" s="1">
        <v>0</v>
      </c>
      <c r="M116" s="1">
        <f>M13-L13</f>
        <v>-0.15282912616605049</v>
      </c>
      <c r="N116" s="1">
        <f>N13-L13</f>
        <v>-0.15008691819895703</v>
      </c>
      <c r="O116" s="1">
        <f>O13-L13</f>
        <v>-4.9163871410033533E-2</v>
      </c>
    </row>
    <row r="117" spans="2:15" x14ac:dyDescent="0.25">
      <c r="B117">
        <v>1</v>
      </c>
      <c r="C117">
        <v>6</v>
      </c>
      <c r="D117" s="1">
        <f>(D34-E34)</f>
        <v>2.3700000000004273E-4</v>
      </c>
      <c r="E117" s="1">
        <v>0</v>
      </c>
      <c r="F117" s="1">
        <f>F34-E34</f>
        <v>-0.54768700000000003</v>
      </c>
      <c r="G117" s="1">
        <f>G34-E34</f>
        <v>-0.140818</v>
      </c>
      <c r="J117">
        <v>1</v>
      </c>
      <c r="K117">
        <v>6</v>
      </c>
      <c r="L117" s="1">
        <v>0</v>
      </c>
      <c r="M117" s="1">
        <f>M14-L14</f>
        <v>-0.37689210627294445</v>
      </c>
      <c r="N117" s="1">
        <f>N14-L14</f>
        <v>-0.40265854175376703</v>
      </c>
      <c r="O117" s="1">
        <f>O14-L14</f>
        <v>-0.25803089223227027</v>
      </c>
    </row>
    <row r="118" spans="2:15" x14ac:dyDescent="0.25">
      <c r="B118">
        <v>1.5</v>
      </c>
      <c r="C118">
        <v>6</v>
      </c>
      <c r="D118" s="1">
        <f>(D35-E35)</f>
        <v>-0.19099999999999995</v>
      </c>
      <c r="E118" s="1">
        <v>0</v>
      </c>
      <c r="F118" s="1">
        <f>F35-E35</f>
        <v>-0.57221499999999992</v>
      </c>
      <c r="G118" s="1">
        <f>G35-E35</f>
        <v>-0.19407799999999997</v>
      </c>
      <c r="J118">
        <v>1.5</v>
      </c>
      <c r="K118">
        <v>6</v>
      </c>
      <c r="L118" s="1">
        <v>0</v>
      </c>
      <c r="M118" s="1">
        <f>M15-L15</f>
        <v>-0.34496388169551584</v>
      </c>
      <c r="N118" s="1">
        <f>N15-L15</f>
        <v>-0.40597314978874199</v>
      </c>
      <c r="O118" s="1">
        <f>O15-L15</f>
        <v>-0.21350120394348282</v>
      </c>
    </row>
    <row r="119" spans="2:15" x14ac:dyDescent="0.25">
      <c r="B119">
        <v>2</v>
      </c>
      <c r="C119">
        <v>6</v>
      </c>
      <c r="D119" s="1" t="e">
        <f>(#REF!-#REF!)</f>
        <v>#REF!</v>
      </c>
      <c r="E119" s="1">
        <v>0</v>
      </c>
      <c r="F119" s="1" t="e">
        <f>#REF!-#REF!</f>
        <v>#REF!</v>
      </c>
      <c r="G119" s="1" t="e">
        <f>#REF!-#REF!</f>
        <v>#REF!</v>
      </c>
      <c r="J119">
        <v>2</v>
      </c>
      <c r="K119">
        <v>6</v>
      </c>
      <c r="L119" s="1">
        <v>0</v>
      </c>
      <c r="M119" s="1" t="e">
        <f>#REF!-#REF!</f>
        <v>#REF!</v>
      </c>
      <c r="N119" s="1" t="e">
        <f>#REF!-#REF!</f>
        <v>#REF!</v>
      </c>
      <c r="O119" s="1" t="e">
        <f>#REF!-#REF!</f>
        <v>#REF!</v>
      </c>
    </row>
    <row r="120" spans="2:15" x14ac:dyDescent="0.25">
      <c r="B120">
        <v>0.5</v>
      </c>
      <c r="C120">
        <v>8</v>
      </c>
      <c r="D120" s="1">
        <f>(D36-E36)</f>
        <v>0</v>
      </c>
      <c r="E120" s="1">
        <v>0</v>
      </c>
      <c r="F120" s="1">
        <f>F36-E36</f>
        <v>-0.76927199999999996</v>
      </c>
      <c r="G120" s="1">
        <f>G36-E36</f>
        <v>-9.0519000000000016E-2</v>
      </c>
      <c r="J120">
        <v>0.5</v>
      </c>
      <c r="K120">
        <v>8</v>
      </c>
      <c r="L120" s="1">
        <v>0</v>
      </c>
      <c r="M120" s="1">
        <f>M16-L16</f>
        <v>-0.10962527311856218</v>
      </c>
      <c r="N120" s="1">
        <f>N16-L16</f>
        <v>-0.13670713476039498</v>
      </c>
      <c r="O120" s="1">
        <f>O16-L16</f>
        <v>-2.5241905012239108E-2</v>
      </c>
    </row>
    <row r="121" spans="2:15" x14ac:dyDescent="0.25">
      <c r="B121">
        <v>1</v>
      </c>
      <c r="C121">
        <v>8</v>
      </c>
      <c r="D121" s="1">
        <f>(D37-E37)</f>
        <v>4.9799999999999844E-4</v>
      </c>
      <c r="E121" s="1">
        <v>0</v>
      </c>
      <c r="F121" s="1">
        <f>F37-E37</f>
        <v>-0.75961199999999995</v>
      </c>
      <c r="G121" s="1">
        <f>G37-E37</f>
        <v>-0.18925999999999998</v>
      </c>
      <c r="J121">
        <v>1</v>
      </c>
      <c r="K121">
        <v>8</v>
      </c>
      <c r="L121" s="1">
        <v>0</v>
      </c>
      <c r="M121" s="1">
        <f>M17-L17</f>
        <v>-0.33272399084836568</v>
      </c>
      <c r="N121" s="1">
        <f>N17-L17</f>
        <v>-0.39638878349946538</v>
      </c>
      <c r="O121" s="1">
        <f>O17-L17</f>
        <v>-0.21930580944825762</v>
      </c>
    </row>
    <row r="122" spans="2:15" x14ac:dyDescent="0.25">
      <c r="B122">
        <v>1.5</v>
      </c>
      <c r="C122">
        <v>8</v>
      </c>
      <c r="D122" s="1">
        <f>(D38-E38)</f>
        <v>-0.164636</v>
      </c>
      <c r="E122" s="1">
        <v>0</v>
      </c>
      <c r="F122" s="1">
        <f>F38-E38</f>
        <v>-0.74460800000000005</v>
      </c>
      <c r="G122" s="1">
        <f>G38-E38</f>
        <v>-0.23533800000000005</v>
      </c>
      <c r="J122">
        <v>1.5</v>
      </c>
      <c r="K122">
        <v>8</v>
      </c>
      <c r="L122" s="1">
        <v>0</v>
      </c>
      <c r="M122" s="1">
        <f>M18-L18</f>
        <v>-0.31643837172322919</v>
      </c>
      <c r="N122" s="1">
        <f>N18-L18</f>
        <v>-0.40329267184589523</v>
      </c>
      <c r="O122" s="1">
        <f>O18-L18</f>
        <v>-0.20407977829267177</v>
      </c>
    </row>
    <row r="123" spans="2:15" x14ac:dyDescent="0.25">
      <c r="B123">
        <v>2</v>
      </c>
      <c r="C123">
        <v>8</v>
      </c>
      <c r="D123" s="1" t="e">
        <f>(#REF!-#REF!)</f>
        <v>#REF!</v>
      </c>
      <c r="E123" s="1">
        <v>0</v>
      </c>
      <c r="F123" s="1" t="e">
        <f>#REF!-#REF!</f>
        <v>#REF!</v>
      </c>
      <c r="G123" s="1" t="e">
        <f>#REF!-#REF!</f>
        <v>#REF!</v>
      </c>
      <c r="J123">
        <v>2</v>
      </c>
      <c r="K123">
        <v>8</v>
      </c>
      <c r="L123" s="1">
        <v>0</v>
      </c>
      <c r="M123" s="1" t="e">
        <f>#REF!-#REF!</f>
        <v>#REF!</v>
      </c>
      <c r="N123" s="1" t="e">
        <f>#REF!-#REF!</f>
        <v>#REF!</v>
      </c>
      <c r="O123" s="1" t="e">
        <f>#REF!-#REF!</f>
        <v>#REF!</v>
      </c>
    </row>
    <row r="124" spans="2:15" x14ac:dyDescent="0.25">
      <c r="B124">
        <v>0.5</v>
      </c>
      <c r="C124">
        <v>10</v>
      </c>
      <c r="D124" s="1">
        <f>(D39-E39)</f>
        <v>0</v>
      </c>
      <c r="E124" s="1">
        <v>0</v>
      </c>
      <c r="F124" s="1">
        <f>F39-E39</f>
        <v>-0.87403300000000006</v>
      </c>
      <c r="G124" s="1">
        <f>G39-E39</f>
        <v>-8.7790999999999952E-2</v>
      </c>
      <c r="J124">
        <v>0.5</v>
      </c>
      <c r="K124">
        <v>10</v>
      </c>
      <c r="L124" s="1">
        <v>0</v>
      </c>
      <c r="M124" s="1">
        <f>M19-L19</f>
        <v>-8.2662910642528731E-2</v>
      </c>
      <c r="N124" s="1">
        <f>N19-L19</f>
        <v>-0.13022080450722906</v>
      </c>
      <c r="O124" s="1">
        <f>O19-L19</f>
        <v>-1.5236753800903058E-2</v>
      </c>
    </row>
    <row r="125" spans="2:15" x14ac:dyDescent="0.25">
      <c r="B125">
        <v>1</v>
      </c>
      <c r="C125">
        <v>10</v>
      </c>
      <c r="D125" s="1">
        <f>(D40-E40)</f>
        <v>1.2299999999998423E-4</v>
      </c>
      <c r="E125" s="1">
        <v>0</v>
      </c>
      <c r="F125" s="1">
        <f>F40-E40</f>
        <v>-0.84388700000000005</v>
      </c>
      <c r="G125" s="1">
        <f>G40-E40</f>
        <v>-0.23196300000000003</v>
      </c>
      <c r="J125">
        <v>1</v>
      </c>
      <c r="K125">
        <v>10</v>
      </c>
      <c r="L125" s="1">
        <v>0</v>
      </c>
      <c r="M125" s="1">
        <f>M20-L20</f>
        <v>-0.30160168014862854</v>
      </c>
      <c r="N125" s="1">
        <f>N20-L20</f>
        <v>-0.39388292041219031</v>
      </c>
      <c r="O125" s="1">
        <f>O20-L20</f>
        <v>-0.19900991241532895</v>
      </c>
    </row>
    <row r="126" spans="2:15" x14ac:dyDescent="0.25">
      <c r="B126">
        <v>1.5</v>
      </c>
      <c r="C126">
        <v>10</v>
      </c>
      <c r="D126" s="1">
        <f>(D41-E41)</f>
        <v>-0.13595699999999999</v>
      </c>
      <c r="E126" s="1">
        <v>0</v>
      </c>
      <c r="F126" s="1">
        <f>F41-E41</f>
        <v>-0.83299800000000002</v>
      </c>
      <c r="G126" s="1">
        <f>G41-E41</f>
        <v>-0.259849</v>
      </c>
      <c r="J126">
        <v>1.5</v>
      </c>
      <c r="K126">
        <v>10</v>
      </c>
      <c r="L126" s="1">
        <v>0</v>
      </c>
      <c r="M126" s="1">
        <f>M21-L21</f>
        <v>-0.28324474126573074</v>
      </c>
      <c r="N126" s="1">
        <f>N21-L21</f>
        <v>-0.4031109445277361</v>
      </c>
      <c r="O126" s="1">
        <f>O21-L21</f>
        <v>-0.187849257189587</v>
      </c>
    </row>
    <row r="127" spans="2:15" x14ac:dyDescent="0.25">
      <c r="B127">
        <v>2</v>
      </c>
      <c r="C127">
        <v>10</v>
      </c>
      <c r="D127" s="1" t="e">
        <f>(#REF!-#REF!)</f>
        <v>#REF!</v>
      </c>
      <c r="E127" s="1">
        <v>0</v>
      </c>
      <c r="F127" s="1" t="e">
        <f>#REF!-#REF!</f>
        <v>#REF!</v>
      </c>
      <c r="G127" s="1" t="e">
        <f>#REF!-#REF!</f>
        <v>#REF!</v>
      </c>
      <c r="J127">
        <v>2</v>
      </c>
      <c r="K127">
        <v>10</v>
      </c>
      <c r="L127" s="1">
        <v>0</v>
      </c>
      <c r="M127" s="1" t="e">
        <f>#REF!-#REF!</f>
        <v>#REF!</v>
      </c>
      <c r="N127" s="1" t="e">
        <f>#REF!-#REF!</f>
        <v>#REF!</v>
      </c>
      <c r="O127" s="1" t="e">
        <f>#REF!-#REF!</f>
        <v>#REF!</v>
      </c>
    </row>
    <row r="128" spans="2:15" x14ac:dyDescent="0.25">
      <c r="B128" s="2" t="s">
        <v>13</v>
      </c>
      <c r="C128" s="2"/>
      <c r="D128" s="3" t="e">
        <f>MIN(D104:D127)</f>
        <v>#REF!</v>
      </c>
      <c r="E128" s="3">
        <f t="shared" ref="E128:G128" si="4">MIN(E104:E127)</f>
        <v>0</v>
      </c>
      <c r="F128" s="3" t="e">
        <f t="shared" si="4"/>
        <v>#REF!</v>
      </c>
      <c r="G128" s="3" t="e">
        <f t="shared" si="4"/>
        <v>#REF!</v>
      </c>
      <c r="J128" s="2" t="s">
        <v>13</v>
      </c>
      <c r="K128" s="2"/>
      <c r="L128" s="3">
        <f>MIN(L104:L127)</f>
        <v>0</v>
      </c>
      <c r="M128" s="3" t="e">
        <f t="shared" ref="M128:O128" si="5">MIN(M104:M127)</f>
        <v>#REF!</v>
      </c>
      <c r="N128" s="3" t="e">
        <f t="shared" si="5"/>
        <v>#REF!</v>
      </c>
      <c r="O128" s="3" t="e">
        <f t="shared" si="5"/>
        <v>#REF!</v>
      </c>
    </row>
    <row r="129" spans="2:15" x14ac:dyDescent="0.25">
      <c r="B129" s="2" t="s">
        <v>14</v>
      </c>
      <c r="C129" s="2"/>
      <c r="D129" s="3" t="e">
        <f>MAX(D104:D127)</f>
        <v>#REF!</v>
      </c>
      <c r="E129" s="3">
        <f t="shared" ref="E129:G129" si="6">MAX(E104:E127)</f>
        <v>0</v>
      </c>
      <c r="F129" s="3" t="e">
        <f t="shared" si="6"/>
        <v>#REF!</v>
      </c>
      <c r="G129" s="3" t="e">
        <f t="shared" si="6"/>
        <v>#REF!</v>
      </c>
      <c r="J129" s="2" t="s">
        <v>14</v>
      </c>
      <c r="K129" s="2"/>
      <c r="L129" s="3">
        <f>MAX(L104:L127)</f>
        <v>0</v>
      </c>
      <c r="M129" s="3" t="e">
        <f t="shared" ref="M129:O129" si="7">MAX(M104:M127)</f>
        <v>#REF!</v>
      </c>
      <c r="N129" s="3" t="e">
        <f t="shared" si="7"/>
        <v>#REF!</v>
      </c>
      <c r="O129" s="3" t="e">
        <f t="shared" si="7"/>
        <v>#REF!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16" workbookViewId="0">
      <selection activeCell="O30" sqref="O30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9653.4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0.78265311086247991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9837.59</v>
      </c>
      <c r="F5">
        <v>9544.2900000000009</v>
      </c>
      <c r="G5">
        <v>12041.1</v>
      </c>
      <c r="J5">
        <v>1</v>
      </c>
      <c r="K5">
        <v>3</v>
      </c>
      <c r="L5">
        <f t="shared" ref="L5:L21" si="0">D5/D5</f>
        <v>1</v>
      </c>
      <c r="M5">
        <f t="shared" ref="M5:M21" si="1">E5/D5</f>
        <v>0.56101954924950959</v>
      </c>
      <c r="N5">
        <f t="shared" ref="N5:N21" si="2">F5/D5</f>
        <v>0.54429319312012414</v>
      </c>
      <c r="O5">
        <f t="shared" ref="O5:O21" si="3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10024.299999999999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si="1"/>
        <v>0.56927786106946521</v>
      </c>
      <c r="N6">
        <f t="shared" si="2"/>
        <v>0.54578051883149337</v>
      </c>
      <c r="O6">
        <f t="shared" si="3"/>
        <v>0.72366089682431511</v>
      </c>
    </row>
    <row r="7" spans="1:15" x14ac:dyDescent="0.25">
      <c r="B7">
        <v>0.5</v>
      </c>
      <c r="C7">
        <v>4</v>
      </c>
      <c r="D7">
        <v>12310.1</v>
      </c>
      <c r="E7">
        <v>9871.6299999999992</v>
      </c>
      <c r="F7">
        <v>10018.9</v>
      </c>
      <c r="G7">
        <v>11226.2</v>
      </c>
      <c r="J7">
        <v>0.5</v>
      </c>
      <c r="K7">
        <v>4</v>
      </c>
      <c r="L7">
        <f t="shared" si="0"/>
        <v>1</v>
      </c>
      <c r="M7">
        <f t="shared" si="1"/>
        <v>0.80191306325700029</v>
      </c>
      <c r="N7">
        <f t="shared" si="2"/>
        <v>0.81387641042721015</v>
      </c>
      <c r="O7">
        <f t="shared" si="3"/>
        <v>0.9119503497128375</v>
      </c>
    </row>
    <row r="8" spans="1:15" x14ac:dyDescent="0.25">
      <c r="B8">
        <v>1</v>
      </c>
      <c r="C8">
        <v>4</v>
      </c>
      <c r="D8">
        <v>17515.400000000001</v>
      </c>
      <c r="E8">
        <v>10269.799999999999</v>
      </c>
      <c r="F8">
        <v>10002.6</v>
      </c>
      <c r="G8">
        <v>12291</v>
      </c>
      <c r="J8">
        <v>1</v>
      </c>
      <c r="K8">
        <v>4</v>
      </c>
      <c r="L8">
        <f t="shared" si="0"/>
        <v>1</v>
      </c>
      <c r="M8">
        <f t="shared" si="1"/>
        <v>0.58632974411089656</v>
      </c>
      <c r="N8">
        <f t="shared" si="2"/>
        <v>0.57107459721159659</v>
      </c>
      <c r="O8">
        <f t="shared" si="3"/>
        <v>0.70172533884467381</v>
      </c>
    </row>
    <row r="9" spans="1:15" x14ac:dyDescent="0.25">
      <c r="B9">
        <v>1.5</v>
      </c>
      <c r="C9">
        <v>4</v>
      </c>
      <c r="D9">
        <v>17608.8</v>
      </c>
      <c r="E9">
        <v>10548.7</v>
      </c>
      <c r="F9">
        <v>9965.68</v>
      </c>
      <c r="G9">
        <v>13095.4</v>
      </c>
      <c r="J9">
        <v>1.5</v>
      </c>
      <c r="K9">
        <v>4</v>
      </c>
      <c r="L9">
        <f t="shared" si="0"/>
        <v>1</v>
      </c>
      <c r="M9">
        <f t="shared" si="1"/>
        <v>0.59905842533278819</v>
      </c>
      <c r="N9">
        <f t="shared" si="2"/>
        <v>0.56594884375993826</v>
      </c>
      <c r="O9">
        <f t="shared" si="3"/>
        <v>0.74368497569397118</v>
      </c>
    </row>
    <row r="10" spans="1:15" x14ac:dyDescent="0.25">
      <c r="B10">
        <v>0.5</v>
      </c>
      <c r="C10">
        <v>5</v>
      </c>
      <c r="D10">
        <v>12284.1</v>
      </c>
      <c r="E10">
        <v>10211.200000000001</v>
      </c>
      <c r="F10">
        <v>10304.700000000001</v>
      </c>
      <c r="G10">
        <v>11474.8</v>
      </c>
      <c r="J10">
        <v>0.5</v>
      </c>
      <c r="K10">
        <v>5</v>
      </c>
      <c r="L10">
        <f t="shared" si="0"/>
        <v>1</v>
      </c>
      <c r="M10">
        <f t="shared" si="1"/>
        <v>0.83125340887814336</v>
      </c>
      <c r="N10">
        <f t="shared" si="2"/>
        <v>0.83886487410555111</v>
      </c>
      <c r="O10">
        <f t="shared" si="3"/>
        <v>0.9341180876091858</v>
      </c>
    </row>
    <row r="11" spans="1:15" x14ac:dyDescent="0.25">
      <c r="B11">
        <v>1</v>
      </c>
      <c r="C11">
        <v>5</v>
      </c>
      <c r="D11">
        <v>17487</v>
      </c>
      <c r="E11">
        <v>10553.9</v>
      </c>
      <c r="F11">
        <v>10334</v>
      </c>
      <c r="G11">
        <v>12469</v>
      </c>
      <c r="J11">
        <v>1</v>
      </c>
      <c r="K11">
        <v>5</v>
      </c>
      <c r="L11">
        <f t="shared" si="0"/>
        <v>1</v>
      </c>
      <c r="M11">
        <f t="shared" si="1"/>
        <v>0.60352833533482009</v>
      </c>
      <c r="N11">
        <f t="shared" si="2"/>
        <v>0.59095327957911592</v>
      </c>
      <c r="O11">
        <f t="shared" si="3"/>
        <v>0.71304397552467547</v>
      </c>
    </row>
    <row r="12" spans="1:15" x14ac:dyDescent="0.25">
      <c r="B12">
        <v>1.5</v>
      </c>
      <c r="C12">
        <v>5</v>
      </c>
      <c r="D12">
        <v>17608.8</v>
      </c>
      <c r="E12">
        <v>11008.9</v>
      </c>
      <c r="F12">
        <v>10305.200000000001</v>
      </c>
      <c r="G12">
        <v>13504.5</v>
      </c>
      <c r="J12">
        <v>1.5</v>
      </c>
      <c r="K12">
        <v>5</v>
      </c>
      <c r="L12">
        <f t="shared" si="0"/>
        <v>1</v>
      </c>
      <c r="M12">
        <f t="shared" si="1"/>
        <v>0.62519308527554407</v>
      </c>
      <c r="N12">
        <f t="shared" si="2"/>
        <v>0.58523011221661903</v>
      </c>
      <c r="O12">
        <f t="shared" si="3"/>
        <v>0.76691767752487394</v>
      </c>
    </row>
    <row r="13" spans="1:15" x14ac:dyDescent="0.25">
      <c r="B13">
        <v>0.5</v>
      </c>
      <c r="C13">
        <v>6</v>
      </c>
      <c r="D13">
        <v>12252.9</v>
      </c>
      <c r="E13">
        <v>10450.6</v>
      </c>
      <c r="F13">
        <v>10413.9</v>
      </c>
      <c r="G13">
        <v>11650.5</v>
      </c>
      <c r="J13">
        <v>0.5</v>
      </c>
      <c r="K13">
        <v>6</v>
      </c>
      <c r="L13">
        <f t="shared" si="0"/>
        <v>1</v>
      </c>
      <c r="M13">
        <f t="shared" si="1"/>
        <v>0.85290829109843391</v>
      </c>
      <c r="N13">
        <f t="shared" si="2"/>
        <v>0.84991308180104297</v>
      </c>
      <c r="O13">
        <f t="shared" si="3"/>
        <v>0.95083612858996647</v>
      </c>
    </row>
    <row r="14" spans="1:15" x14ac:dyDescent="0.25">
      <c r="B14">
        <v>1</v>
      </c>
      <c r="C14">
        <v>6</v>
      </c>
      <c r="D14">
        <v>17460.7</v>
      </c>
      <c r="E14">
        <v>11077.8</v>
      </c>
      <c r="F14">
        <v>10430</v>
      </c>
      <c r="G14">
        <v>12955.3</v>
      </c>
      <c r="J14">
        <v>1</v>
      </c>
      <c r="K14">
        <v>6</v>
      </c>
      <c r="L14">
        <f t="shared" si="0"/>
        <v>1</v>
      </c>
      <c r="M14">
        <f t="shared" si="1"/>
        <v>0.63444191813615713</v>
      </c>
      <c r="N14">
        <f t="shared" si="2"/>
        <v>0.59734145824623297</v>
      </c>
      <c r="O14">
        <f t="shared" si="3"/>
        <v>0.74196910776772973</v>
      </c>
    </row>
    <row r="15" spans="1:15" x14ac:dyDescent="0.25">
      <c r="B15">
        <v>1.5</v>
      </c>
      <c r="C15">
        <v>6</v>
      </c>
      <c r="D15">
        <v>17608.8</v>
      </c>
      <c r="E15">
        <v>11676.4</v>
      </c>
      <c r="F15">
        <v>10460.1</v>
      </c>
      <c r="G15">
        <v>13849.3</v>
      </c>
      <c r="J15">
        <v>1.5</v>
      </c>
      <c r="K15">
        <v>6</v>
      </c>
      <c r="L15">
        <f t="shared" si="0"/>
        <v>1</v>
      </c>
      <c r="M15">
        <f t="shared" si="1"/>
        <v>0.66310026804779432</v>
      </c>
      <c r="N15">
        <f t="shared" si="2"/>
        <v>0.59402685021125801</v>
      </c>
      <c r="O15">
        <f t="shared" si="3"/>
        <v>0.78649879605651718</v>
      </c>
    </row>
    <row r="16" spans="1:15" x14ac:dyDescent="0.25">
      <c r="B16">
        <v>0.5</v>
      </c>
      <c r="C16">
        <v>8</v>
      </c>
      <c r="D16">
        <v>12174.2</v>
      </c>
      <c r="E16">
        <v>10861.6</v>
      </c>
      <c r="F16">
        <v>10509.9</v>
      </c>
      <c r="G16">
        <v>11866.9</v>
      </c>
      <c r="J16">
        <v>0.5</v>
      </c>
      <c r="K16">
        <v>8</v>
      </c>
      <c r="L16">
        <f t="shared" si="0"/>
        <v>1</v>
      </c>
      <c r="M16">
        <f t="shared" si="1"/>
        <v>0.89218182714264593</v>
      </c>
      <c r="N16">
        <f t="shared" si="2"/>
        <v>0.86329286523960502</v>
      </c>
      <c r="O16">
        <f t="shared" si="3"/>
        <v>0.97475809498776089</v>
      </c>
    </row>
    <row r="17" spans="1:15" x14ac:dyDescent="0.25">
      <c r="B17">
        <v>1</v>
      </c>
      <c r="C17">
        <v>8</v>
      </c>
      <c r="D17">
        <v>17395.8</v>
      </c>
      <c r="E17">
        <v>11700.4</v>
      </c>
      <c r="F17">
        <v>10500.3</v>
      </c>
      <c r="G17">
        <v>13580.8</v>
      </c>
      <c r="J17">
        <v>1</v>
      </c>
      <c r="K17">
        <v>8</v>
      </c>
      <c r="L17">
        <f t="shared" si="0"/>
        <v>1</v>
      </c>
      <c r="M17">
        <f t="shared" si="1"/>
        <v>0.67259913312408748</v>
      </c>
      <c r="N17">
        <f t="shared" si="2"/>
        <v>0.60361121650053462</v>
      </c>
      <c r="O17">
        <f t="shared" si="3"/>
        <v>0.78069419055174238</v>
      </c>
    </row>
    <row r="18" spans="1:15" x14ac:dyDescent="0.25">
      <c r="B18">
        <v>1.5</v>
      </c>
      <c r="C18">
        <v>8</v>
      </c>
      <c r="D18">
        <v>17608.8</v>
      </c>
      <c r="E18">
        <v>12118.1</v>
      </c>
      <c r="F18">
        <v>10507.3</v>
      </c>
      <c r="G18">
        <v>14015.2</v>
      </c>
      <c r="J18">
        <v>1.5</v>
      </c>
      <c r="K18">
        <v>8</v>
      </c>
      <c r="L18">
        <f t="shared" si="0"/>
        <v>1</v>
      </c>
      <c r="M18">
        <f t="shared" si="1"/>
        <v>0.68818431693244286</v>
      </c>
      <c r="N18">
        <f t="shared" si="2"/>
        <v>0.59670732815410477</v>
      </c>
      <c r="O18">
        <f t="shared" si="3"/>
        <v>0.79592022170732823</v>
      </c>
    </row>
    <row r="19" spans="1:15" x14ac:dyDescent="0.25">
      <c r="B19">
        <v>0.5</v>
      </c>
      <c r="C19">
        <v>10</v>
      </c>
      <c r="D19">
        <v>12069.5</v>
      </c>
      <c r="E19">
        <v>11075.4</v>
      </c>
      <c r="F19">
        <v>10497.8</v>
      </c>
      <c r="G19">
        <v>11885.6</v>
      </c>
      <c r="J19">
        <v>0.5</v>
      </c>
      <c r="K19">
        <v>10</v>
      </c>
      <c r="L19">
        <f t="shared" si="0"/>
        <v>1</v>
      </c>
      <c r="M19">
        <f t="shared" si="1"/>
        <v>0.91763536186254602</v>
      </c>
      <c r="N19">
        <f t="shared" si="2"/>
        <v>0.86977919549277094</v>
      </c>
      <c r="O19">
        <f t="shared" si="3"/>
        <v>0.98476324619909694</v>
      </c>
    </row>
    <row r="20" spans="1:15" x14ac:dyDescent="0.25">
      <c r="B20">
        <v>1</v>
      </c>
      <c r="C20">
        <v>10</v>
      </c>
      <c r="D20">
        <v>17331.8</v>
      </c>
      <c r="E20">
        <v>12155.7</v>
      </c>
      <c r="F20">
        <v>10505.1</v>
      </c>
      <c r="G20">
        <v>13882.6</v>
      </c>
      <c r="J20">
        <v>1</v>
      </c>
      <c r="K20">
        <v>10</v>
      </c>
      <c r="L20">
        <f t="shared" si="0"/>
        <v>1</v>
      </c>
      <c r="M20">
        <f t="shared" si="1"/>
        <v>0.70135242733011005</v>
      </c>
      <c r="N20">
        <f t="shared" si="2"/>
        <v>0.60611707958780969</v>
      </c>
      <c r="O20">
        <f t="shared" si="3"/>
        <v>0.80099008758467105</v>
      </c>
    </row>
    <row r="21" spans="1:15" x14ac:dyDescent="0.25">
      <c r="B21">
        <v>1.5</v>
      </c>
      <c r="C21">
        <v>10</v>
      </c>
      <c r="D21">
        <v>17608.8</v>
      </c>
      <c r="E21">
        <v>12663.4</v>
      </c>
      <c r="F21">
        <v>10510.5</v>
      </c>
      <c r="G21">
        <v>14301</v>
      </c>
      <c r="J21">
        <v>1.5</v>
      </c>
      <c r="K21">
        <v>10</v>
      </c>
      <c r="L21">
        <f t="shared" si="0"/>
        <v>1</v>
      </c>
      <c r="M21">
        <f t="shared" si="1"/>
        <v>0.71915178774249244</v>
      </c>
      <c r="N21">
        <f t="shared" si="2"/>
        <v>0.5968890554722639</v>
      </c>
      <c r="O21">
        <f t="shared" si="3"/>
        <v>0.812150742810413</v>
      </c>
    </row>
    <row r="23" spans="1:15" x14ac:dyDescent="0.25">
      <c r="A23" t="s">
        <v>5</v>
      </c>
      <c r="B23" t="s">
        <v>7</v>
      </c>
      <c r="C23" t="s">
        <v>4</v>
      </c>
      <c r="D23" t="s">
        <v>19</v>
      </c>
      <c r="E23" t="s">
        <v>20</v>
      </c>
      <c r="F23" t="s">
        <v>22</v>
      </c>
      <c r="G23" t="s">
        <v>8</v>
      </c>
      <c r="I23" t="s">
        <v>39</v>
      </c>
      <c r="J23" t="s">
        <v>7</v>
      </c>
      <c r="K23" t="s">
        <v>4</v>
      </c>
      <c r="L23" t="s">
        <v>27</v>
      </c>
      <c r="M23" t="s">
        <v>28</v>
      </c>
      <c r="N23" t="s">
        <v>29</v>
      </c>
    </row>
    <row r="24" spans="1:15" x14ac:dyDescent="0.25">
      <c r="B24">
        <v>0.5</v>
      </c>
      <c r="C24">
        <v>3</v>
      </c>
      <c r="D24">
        <v>1</v>
      </c>
      <c r="E24">
        <v>1</v>
      </c>
      <c r="F24">
        <v>0.83263399999999999</v>
      </c>
      <c r="G24">
        <v>0.97537399999999996</v>
      </c>
      <c r="J24">
        <v>0.5</v>
      </c>
      <c r="K24">
        <v>3</v>
      </c>
      <c r="L24" s="4">
        <v>9596.9699999999993</v>
      </c>
      <c r="M24" s="4">
        <v>9709.83</v>
      </c>
      <c r="N24" s="4">
        <v>9292.02</v>
      </c>
    </row>
    <row r="25" spans="1:15" x14ac:dyDescent="0.25">
      <c r="B25">
        <v>1</v>
      </c>
      <c r="C25">
        <v>3</v>
      </c>
      <c r="D25">
        <v>1</v>
      </c>
      <c r="E25">
        <v>0.99988299999999997</v>
      </c>
      <c r="F25">
        <v>0.87584499999999998</v>
      </c>
      <c r="G25">
        <v>0.94136200000000003</v>
      </c>
      <c r="J25">
        <v>1</v>
      </c>
      <c r="K25">
        <v>3</v>
      </c>
      <c r="L25" s="4">
        <v>9865.69</v>
      </c>
      <c r="M25" s="4">
        <v>9809.48</v>
      </c>
      <c r="N25" s="4">
        <v>9686.26</v>
      </c>
    </row>
    <row r="26" spans="1:15" x14ac:dyDescent="0.25">
      <c r="B26">
        <v>1.5</v>
      </c>
      <c r="C26">
        <v>3</v>
      </c>
      <c r="D26">
        <v>0.62951699999999999</v>
      </c>
      <c r="E26">
        <v>0.99032200000000004</v>
      </c>
      <c r="F26">
        <v>0.87774300000000005</v>
      </c>
      <c r="G26">
        <v>0.85792900000000005</v>
      </c>
      <c r="J26">
        <v>1.5</v>
      </c>
      <c r="K26">
        <v>3</v>
      </c>
      <c r="L26" s="4">
        <v>9971.7800000000007</v>
      </c>
      <c r="M26" s="4">
        <v>10076.9</v>
      </c>
      <c r="N26" s="4">
        <v>9751.2099999999991</v>
      </c>
    </row>
    <row r="27" spans="1:15" x14ac:dyDescent="0.25">
      <c r="B27">
        <v>0.5</v>
      </c>
      <c r="C27">
        <v>4</v>
      </c>
      <c r="D27">
        <v>1</v>
      </c>
      <c r="E27">
        <v>1</v>
      </c>
      <c r="F27">
        <v>0.72153299999999998</v>
      </c>
      <c r="G27">
        <v>0.954349</v>
      </c>
      <c r="J27">
        <v>0.5</v>
      </c>
      <c r="K27">
        <v>4</v>
      </c>
      <c r="L27" s="4">
        <v>9753.25</v>
      </c>
      <c r="M27" s="4">
        <v>9990.02</v>
      </c>
      <c r="N27" s="4">
        <v>9424.1</v>
      </c>
    </row>
    <row r="28" spans="1:15" x14ac:dyDescent="0.25">
      <c r="B28">
        <v>1</v>
      </c>
      <c r="C28">
        <v>4</v>
      </c>
      <c r="D28">
        <v>1</v>
      </c>
      <c r="E28">
        <v>0.99845300000000003</v>
      </c>
      <c r="F28">
        <v>0.76790000000000003</v>
      </c>
      <c r="G28">
        <v>0.89847399999999999</v>
      </c>
      <c r="J28">
        <v>1</v>
      </c>
      <c r="K28">
        <v>4</v>
      </c>
      <c r="L28" s="4">
        <v>10439.299999999999</v>
      </c>
      <c r="M28" s="4">
        <v>10100.299999999999</v>
      </c>
      <c r="N28" s="4">
        <v>9994.7999999999993</v>
      </c>
    </row>
    <row r="29" spans="1:15" x14ac:dyDescent="0.25">
      <c r="B29">
        <v>1.5</v>
      </c>
      <c r="C29">
        <v>4</v>
      </c>
      <c r="D29">
        <v>0.71170500000000003</v>
      </c>
      <c r="E29">
        <v>0.99008300000000005</v>
      </c>
      <c r="F29">
        <v>0.74492700000000001</v>
      </c>
      <c r="G29">
        <v>0.84659200000000001</v>
      </c>
      <c r="J29">
        <v>1.5</v>
      </c>
      <c r="K29">
        <v>4</v>
      </c>
      <c r="L29" s="4">
        <v>10396</v>
      </c>
      <c r="M29" s="4">
        <v>10701.4</v>
      </c>
      <c r="N29" s="4">
        <v>10333.299999999999</v>
      </c>
    </row>
    <row r="30" spans="1:15" x14ac:dyDescent="0.25">
      <c r="B30">
        <v>0.5</v>
      </c>
      <c r="C30">
        <v>5</v>
      </c>
      <c r="D30">
        <v>1</v>
      </c>
      <c r="E30">
        <v>1</v>
      </c>
      <c r="F30">
        <v>0.58692599999999995</v>
      </c>
      <c r="G30">
        <v>0.93986899999999995</v>
      </c>
      <c r="J30">
        <v>0.5</v>
      </c>
      <c r="K30">
        <v>5</v>
      </c>
      <c r="L30" s="4">
        <v>10219.4</v>
      </c>
      <c r="M30" s="4">
        <v>10202.9</v>
      </c>
      <c r="N30" s="4">
        <v>9381.7000000000007</v>
      </c>
    </row>
    <row r="31" spans="1:15" x14ac:dyDescent="0.25">
      <c r="B31">
        <v>1</v>
      </c>
      <c r="C31">
        <v>5</v>
      </c>
      <c r="D31">
        <v>1</v>
      </c>
      <c r="E31">
        <v>0.99880000000000002</v>
      </c>
      <c r="F31">
        <v>0.55198400000000003</v>
      </c>
      <c r="G31">
        <v>0.88813500000000001</v>
      </c>
      <c r="J31">
        <v>1</v>
      </c>
      <c r="K31">
        <v>5</v>
      </c>
      <c r="L31">
        <v>10455.1</v>
      </c>
      <c r="M31">
        <v>10652.6</v>
      </c>
      <c r="N31">
        <v>10495.2</v>
      </c>
    </row>
    <row r="32" spans="1:15" x14ac:dyDescent="0.25">
      <c r="B32">
        <v>1.5</v>
      </c>
      <c r="C32">
        <v>5</v>
      </c>
      <c r="D32">
        <v>0.76936000000000004</v>
      </c>
      <c r="E32">
        <v>0.99378299999999997</v>
      </c>
      <c r="F32">
        <v>0.62444299999999997</v>
      </c>
      <c r="G32">
        <v>0.82631299999999996</v>
      </c>
      <c r="J32">
        <v>1.5</v>
      </c>
      <c r="K32">
        <v>5</v>
      </c>
      <c r="L32">
        <v>10991.2</v>
      </c>
      <c r="M32">
        <v>11026.6</v>
      </c>
      <c r="N32">
        <v>10592.5</v>
      </c>
    </row>
    <row r="33" spans="2:14" x14ac:dyDescent="0.25">
      <c r="B33">
        <v>0.5</v>
      </c>
      <c r="C33">
        <v>6</v>
      </c>
      <c r="D33">
        <v>1</v>
      </c>
      <c r="E33">
        <v>1</v>
      </c>
      <c r="F33">
        <v>0.45124300000000001</v>
      </c>
      <c r="G33">
        <v>0.92276599999999998</v>
      </c>
      <c r="J33">
        <v>0.5</v>
      </c>
      <c r="K33">
        <v>6</v>
      </c>
      <c r="L33">
        <v>10471.4</v>
      </c>
      <c r="M33">
        <v>10429.9</v>
      </c>
      <c r="N33">
        <v>9479.43</v>
      </c>
    </row>
    <row r="34" spans="2:14" x14ac:dyDescent="0.25">
      <c r="B34">
        <v>1</v>
      </c>
      <c r="C34">
        <v>6</v>
      </c>
      <c r="D34">
        <v>1</v>
      </c>
      <c r="E34">
        <v>0.999722</v>
      </c>
      <c r="F34">
        <v>0.45207599999999998</v>
      </c>
      <c r="G34">
        <v>0.85894499999999996</v>
      </c>
      <c r="J34">
        <v>1</v>
      </c>
      <c r="K34">
        <v>6</v>
      </c>
      <c r="L34">
        <v>11103.8</v>
      </c>
      <c r="M34">
        <v>11051.8</v>
      </c>
      <c r="N34">
        <v>10698.1</v>
      </c>
    </row>
    <row r="35" spans="2:14" x14ac:dyDescent="0.25">
      <c r="B35">
        <v>1.5</v>
      </c>
      <c r="C35">
        <v>6</v>
      </c>
      <c r="D35">
        <v>0.79954000000000003</v>
      </c>
      <c r="E35">
        <v>0.99012699999999998</v>
      </c>
      <c r="F35">
        <v>0.418325</v>
      </c>
      <c r="G35">
        <v>0.796462</v>
      </c>
      <c r="J35">
        <v>1.5</v>
      </c>
      <c r="K35">
        <v>6</v>
      </c>
      <c r="L35">
        <v>11646.7</v>
      </c>
      <c r="M35">
        <v>11706.1</v>
      </c>
      <c r="N35">
        <v>11225.1</v>
      </c>
    </row>
    <row r="36" spans="2:14" x14ac:dyDescent="0.25">
      <c r="B36">
        <v>0.5</v>
      </c>
      <c r="C36">
        <v>8</v>
      </c>
      <c r="D36">
        <v>1</v>
      </c>
      <c r="E36">
        <v>1</v>
      </c>
      <c r="F36">
        <v>0.23072799999999999</v>
      </c>
      <c r="G36">
        <v>0.90948099999999998</v>
      </c>
      <c r="J36">
        <v>0.5</v>
      </c>
      <c r="K36">
        <v>8</v>
      </c>
      <c r="L36">
        <v>10817.6</v>
      </c>
      <c r="M36">
        <v>10905.6</v>
      </c>
      <c r="N36">
        <v>9686.99</v>
      </c>
    </row>
    <row r="37" spans="2:14" x14ac:dyDescent="0.25">
      <c r="B37">
        <v>1</v>
      </c>
      <c r="C37">
        <v>8</v>
      </c>
      <c r="D37">
        <v>1</v>
      </c>
      <c r="E37">
        <v>0.99954399999999999</v>
      </c>
      <c r="F37">
        <v>0.23988999999999999</v>
      </c>
      <c r="G37">
        <v>0.81024200000000002</v>
      </c>
      <c r="J37">
        <v>1</v>
      </c>
      <c r="K37">
        <v>8</v>
      </c>
      <c r="L37">
        <v>11653.5</v>
      </c>
      <c r="M37">
        <v>11747.4</v>
      </c>
      <c r="N37">
        <v>11396.3</v>
      </c>
    </row>
    <row r="38" spans="2:14" x14ac:dyDescent="0.25">
      <c r="B38">
        <v>1.5</v>
      </c>
      <c r="C38">
        <v>8</v>
      </c>
      <c r="D38">
        <v>0.82981700000000003</v>
      </c>
      <c r="E38">
        <v>0.99395599999999995</v>
      </c>
      <c r="F38">
        <v>0.24984500000000001</v>
      </c>
      <c r="G38">
        <v>0.75911499999999998</v>
      </c>
      <c r="J38">
        <v>1.5</v>
      </c>
      <c r="K38">
        <v>8</v>
      </c>
      <c r="L38">
        <v>12123.9</v>
      </c>
      <c r="M38">
        <v>12112.2</v>
      </c>
      <c r="N38">
        <v>11410.4</v>
      </c>
    </row>
    <row r="39" spans="2:14" x14ac:dyDescent="0.25">
      <c r="B39">
        <v>0.5</v>
      </c>
      <c r="C39">
        <v>10</v>
      </c>
      <c r="D39">
        <v>1</v>
      </c>
      <c r="E39">
        <v>1</v>
      </c>
      <c r="F39">
        <v>0.125967</v>
      </c>
      <c r="G39">
        <v>0.91220900000000005</v>
      </c>
      <c r="J39">
        <v>0.5</v>
      </c>
      <c r="K39">
        <v>10</v>
      </c>
      <c r="L39">
        <v>11041.4</v>
      </c>
      <c r="M39">
        <v>11109.4</v>
      </c>
      <c r="N39">
        <v>9665.59</v>
      </c>
    </row>
    <row r="40" spans="2:14" x14ac:dyDescent="0.25">
      <c r="B40">
        <v>1</v>
      </c>
      <c r="C40">
        <v>10</v>
      </c>
      <c r="D40">
        <v>1</v>
      </c>
      <c r="E40">
        <v>0.99987700000000002</v>
      </c>
      <c r="F40">
        <v>0.15598999999999999</v>
      </c>
      <c r="G40">
        <v>0.76791399999999999</v>
      </c>
      <c r="J40">
        <v>1</v>
      </c>
      <c r="K40">
        <v>10</v>
      </c>
      <c r="L40">
        <v>12203.3</v>
      </c>
      <c r="M40">
        <v>12108.1</v>
      </c>
      <c r="N40">
        <v>11502.8</v>
      </c>
    </row>
    <row r="41" spans="2:14" x14ac:dyDescent="0.25">
      <c r="B41">
        <v>1.5</v>
      </c>
      <c r="C41">
        <v>10</v>
      </c>
      <c r="D41">
        <v>0.857101</v>
      </c>
      <c r="E41">
        <v>0.99316899999999997</v>
      </c>
      <c r="F41">
        <v>0.16006000000000001</v>
      </c>
      <c r="G41">
        <v>0.733209</v>
      </c>
      <c r="J41">
        <v>1.5</v>
      </c>
      <c r="K41">
        <v>10</v>
      </c>
      <c r="L41">
        <v>12778.9</v>
      </c>
      <c r="M41">
        <v>12547.9</v>
      </c>
      <c r="N41">
        <v>11990.2</v>
      </c>
    </row>
    <row r="103" spans="1:15" x14ac:dyDescent="0.25">
      <c r="A103" t="s">
        <v>12</v>
      </c>
      <c r="B103" t="s">
        <v>7</v>
      </c>
      <c r="C103" t="s">
        <v>4</v>
      </c>
      <c r="D103" t="s">
        <v>1</v>
      </c>
      <c r="E103" t="s">
        <v>2</v>
      </c>
      <c r="F103" t="s">
        <v>0</v>
      </c>
      <c r="G103" t="s">
        <v>8</v>
      </c>
      <c r="I103" t="s">
        <v>15</v>
      </c>
      <c r="J103" t="s">
        <v>7</v>
      </c>
      <c r="K103" t="s">
        <v>4</v>
      </c>
      <c r="L103" t="s">
        <v>1</v>
      </c>
      <c r="M103" t="s">
        <v>2</v>
      </c>
      <c r="N103" t="s">
        <v>0</v>
      </c>
      <c r="O103" t="s">
        <v>8</v>
      </c>
    </row>
    <row r="104" spans="1:15" x14ac:dyDescent="0.25">
      <c r="B104">
        <v>0.5</v>
      </c>
      <c r="C104">
        <v>3</v>
      </c>
      <c r="D104" s="1">
        <f>(D24-E24)</f>
        <v>0</v>
      </c>
      <c r="E104" s="1">
        <v>0</v>
      </c>
      <c r="F104" s="1">
        <f>F24-E24</f>
        <v>-0.16736600000000001</v>
      </c>
      <c r="G104" s="1">
        <f>G24-E24</f>
        <v>-2.4626000000000037E-2</v>
      </c>
      <c r="J104">
        <v>0.5</v>
      </c>
      <c r="K104">
        <v>3</v>
      </c>
      <c r="L104" s="1">
        <v>0</v>
      </c>
      <c r="M104" s="1">
        <f>M4-L4</f>
        <v>-0.21734688913752009</v>
      </c>
      <c r="N104" s="1">
        <f>N4-L4</f>
        <v>-0.2198967099609217</v>
      </c>
      <c r="O104" s="1">
        <f>O4-L4</f>
        <v>-0.10840589580191662</v>
      </c>
    </row>
    <row r="105" spans="1:15" x14ac:dyDescent="0.25">
      <c r="B105">
        <v>1</v>
      </c>
      <c r="C105">
        <v>3</v>
      </c>
      <c r="D105" s="1">
        <f>(D25-E25)</f>
        <v>1.1700000000003374E-4</v>
      </c>
      <c r="E105" s="1">
        <v>0</v>
      </c>
      <c r="F105" s="1">
        <f>F25-E25</f>
        <v>-0.12403799999999998</v>
      </c>
      <c r="G105" s="1">
        <f>G25-E25</f>
        <v>-5.8520999999999934E-2</v>
      </c>
      <c r="J105">
        <v>1</v>
      </c>
      <c r="K105">
        <v>3</v>
      </c>
      <c r="L105" s="1">
        <v>0</v>
      </c>
      <c r="M105" s="1">
        <f>M5-L5</f>
        <v>-0.43898045075049041</v>
      </c>
      <c r="N105" s="1">
        <f>N5-L5</f>
        <v>-0.45570680687987586</v>
      </c>
      <c r="O105" s="1">
        <f>O5-L5</f>
        <v>-0.31331835393950458</v>
      </c>
    </row>
    <row r="106" spans="1:15" x14ac:dyDescent="0.25">
      <c r="B106">
        <v>1.5</v>
      </c>
      <c r="C106">
        <v>3</v>
      </c>
      <c r="D106" s="1">
        <f>(D26-E26)</f>
        <v>-0.36080500000000004</v>
      </c>
      <c r="E106" s="1">
        <v>0</v>
      </c>
      <c r="F106" s="1">
        <f>F26-E26</f>
        <v>-0.11257899999999998</v>
      </c>
      <c r="G106" s="1">
        <f>G26-E26</f>
        <v>-0.13239299999999998</v>
      </c>
      <c r="J106">
        <v>1.5</v>
      </c>
      <c r="K106">
        <v>3</v>
      </c>
      <c r="L106" s="1">
        <v>0</v>
      </c>
      <c r="M106" s="1">
        <f>M6-L6</f>
        <v>-0.43072213893053479</v>
      </c>
      <c r="N106" s="1">
        <f>N6-L6</f>
        <v>-0.45421948116850663</v>
      </c>
      <c r="O106" s="1">
        <f>O6-L6</f>
        <v>-0.27633910317568489</v>
      </c>
    </row>
    <row r="107" spans="1:15" x14ac:dyDescent="0.25">
      <c r="B107">
        <v>2</v>
      </c>
      <c r="C107">
        <v>3</v>
      </c>
      <c r="D107" s="1" t="e">
        <f>(#REF!-#REF!)</f>
        <v>#REF!</v>
      </c>
      <c r="E107" s="1">
        <v>0</v>
      </c>
      <c r="F107" s="1" t="e">
        <f>#REF!-#REF!</f>
        <v>#REF!</v>
      </c>
      <c r="G107" s="1" t="e">
        <f>#REF!-#REF!</f>
        <v>#REF!</v>
      </c>
      <c r="J107">
        <v>2</v>
      </c>
      <c r="K107">
        <v>3</v>
      </c>
      <c r="L107" s="1">
        <v>0</v>
      </c>
      <c r="M107" s="1" t="e">
        <f>#REF!-#REF!</f>
        <v>#REF!</v>
      </c>
      <c r="N107" s="1" t="e">
        <f>#REF!-#REF!</f>
        <v>#REF!</v>
      </c>
      <c r="O107" s="1" t="e">
        <f>#REF!-#REF!</f>
        <v>#REF!</v>
      </c>
    </row>
    <row r="108" spans="1:15" x14ac:dyDescent="0.25">
      <c r="B108">
        <v>0.5</v>
      </c>
      <c r="C108">
        <v>4</v>
      </c>
      <c r="D108" s="1">
        <f>(D27-E27)</f>
        <v>0</v>
      </c>
      <c r="E108" s="1">
        <v>0</v>
      </c>
      <c r="F108" s="1">
        <f>F27-E27</f>
        <v>-0.27846700000000002</v>
      </c>
      <c r="G108" s="1">
        <f>G27-E27</f>
        <v>-4.5650999999999997E-2</v>
      </c>
      <c r="J108">
        <v>0.5</v>
      </c>
      <c r="K108">
        <v>4</v>
      </c>
      <c r="L108" s="1">
        <v>0</v>
      </c>
      <c r="M108" s="1">
        <f>M7-L7</f>
        <v>-0.19808693674299971</v>
      </c>
      <c r="N108" s="1">
        <f>N7-L7</f>
        <v>-0.18612358957278985</v>
      </c>
      <c r="O108" s="1">
        <f>O7-L7</f>
        <v>-8.8049650287162495E-2</v>
      </c>
    </row>
    <row r="109" spans="1:15" x14ac:dyDescent="0.25">
      <c r="B109">
        <v>1</v>
      </c>
      <c r="C109">
        <v>4</v>
      </c>
      <c r="D109" s="1">
        <f>(D28-E28)</f>
        <v>1.5469999999999651E-3</v>
      </c>
      <c r="E109" s="1">
        <v>0</v>
      </c>
      <c r="F109" s="1">
        <f>F28-E28</f>
        <v>-0.23055300000000001</v>
      </c>
      <c r="G109" s="1">
        <f>G28-E28</f>
        <v>-9.997900000000004E-2</v>
      </c>
      <c r="J109">
        <v>1</v>
      </c>
      <c r="K109">
        <v>4</v>
      </c>
      <c r="L109" s="1">
        <v>0</v>
      </c>
      <c r="M109" s="1">
        <f>M8-L8</f>
        <v>-0.41367025588910344</v>
      </c>
      <c r="N109" s="1">
        <f>N8-L8</f>
        <v>-0.42892540278840341</v>
      </c>
      <c r="O109" s="1">
        <f>O8-L8</f>
        <v>-0.29827466115532619</v>
      </c>
    </row>
    <row r="110" spans="1:15" x14ac:dyDescent="0.25">
      <c r="B110">
        <v>1.5</v>
      </c>
      <c r="C110">
        <v>4</v>
      </c>
      <c r="D110" s="1">
        <f>(D29-E29)</f>
        <v>-0.27837800000000001</v>
      </c>
      <c r="E110" s="1">
        <v>0</v>
      </c>
      <c r="F110" s="1">
        <f>F29-E29</f>
        <v>-0.24515600000000004</v>
      </c>
      <c r="G110" s="1">
        <f>G29-E29</f>
        <v>-0.14349100000000004</v>
      </c>
      <c r="J110">
        <v>1.5</v>
      </c>
      <c r="K110">
        <v>4</v>
      </c>
      <c r="L110" s="1">
        <v>0</v>
      </c>
      <c r="M110" s="1">
        <f>M9-L9</f>
        <v>-0.40094157466721181</v>
      </c>
      <c r="N110" s="1">
        <f>N9-L9</f>
        <v>-0.43405115624006174</v>
      </c>
      <c r="O110" s="1">
        <f>O9-L9</f>
        <v>-0.25631502430602882</v>
      </c>
    </row>
    <row r="111" spans="1:15" x14ac:dyDescent="0.25">
      <c r="B111">
        <v>2</v>
      </c>
      <c r="C111">
        <v>4</v>
      </c>
      <c r="D111" s="1" t="e">
        <f>(#REF!-#REF!)</f>
        <v>#REF!</v>
      </c>
      <c r="E111" s="1">
        <v>0</v>
      </c>
      <c r="F111" s="1" t="e">
        <f>#REF!-#REF!</f>
        <v>#REF!</v>
      </c>
      <c r="G111" s="1" t="e">
        <f>#REF!-#REF!</f>
        <v>#REF!</v>
      </c>
      <c r="J111">
        <v>2</v>
      </c>
      <c r="K111">
        <v>4</v>
      </c>
      <c r="L111" s="1">
        <v>0</v>
      </c>
      <c r="M111" s="1" t="e">
        <f>#REF!-#REF!</f>
        <v>#REF!</v>
      </c>
      <c r="N111" s="1" t="e">
        <f>#REF!-#REF!</f>
        <v>#REF!</v>
      </c>
      <c r="O111" s="1" t="e">
        <f>#REF!-#REF!</f>
        <v>#REF!</v>
      </c>
    </row>
    <row r="112" spans="1:15" x14ac:dyDescent="0.25">
      <c r="B112">
        <v>0.5</v>
      </c>
      <c r="C112">
        <v>5</v>
      </c>
      <c r="D112" s="1">
        <f>(D30-E30)</f>
        <v>0</v>
      </c>
      <c r="E112" s="1">
        <v>0</v>
      </c>
      <c r="F112" s="1">
        <f>F30-E30</f>
        <v>-0.41307400000000005</v>
      </c>
      <c r="G112" s="1">
        <f>G30-E30</f>
        <v>-6.0131000000000046E-2</v>
      </c>
      <c r="J112">
        <v>0.5</v>
      </c>
      <c r="K112">
        <v>5</v>
      </c>
      <c r="L112" s="1">
        <v>0</v>
      </c>
      <c r="M112" s="1">
        <f>M10-L10</f>
        <v>-0.16874659112185664</v>
      </c>
      <c r="N112" s="1">
        <f>N10-L10</f>
        <v>-0.16113512589444889</v>
      </c>
      <c r="O112" s="1">
        <f>O10-L10</f>
        <v>-6.5881912390814201E-2</v>
      </c>
    </row>
    <row r="113" spans="2:15" x14ac:dyDescent="0.25">
      <c r="B113">
        <v>1</v>
      </c>
      <c r="C113">
        <v>5</v>
      </c>
      <c r="D113" s="1">
        <f>(D31-E31)</f>
        <v>1.1999999999999789E-3</v>
      </c>
      <c r="E113" s="1">
        <v>0</v>
      </c>
      <c r="F113" s="1">
        <f>F31-E31</f>
        <v>-0.44681599999999999</v>
      </c>
      <c r="G113" s="1">
        <f>G31-E31</f>
        <v>-0.11066500000000001</v>
      </c>
      <c r="J113">
        <v>1</v>
      </c>
      <c r="K113">
        <v>5</v>
      </c>
      <c r="L113" s="1">
        <v>0</v>
      </c>
      <c r="M113" s="1">
        <f>M11-L11</f>
        <v>-0.39647166466517991</v>
      </c>
      <c r="N113" s="1">
        <f>N11-L11</f>
        <v>-0.40904672042088408</v>
      </c>
      <c r="O113" s="1">
        <f>O11-L11</f>
        <v>-0.28695602447532453</v>
      </c>
    </row>
    <row r="114" spans="2:15" x14ac:dyDescent="0.25">
      <c r="B114">
        <v>1.5</v>
      </c>
      <c r="C114">
        <v>5</v>
      </c>
      <c r="D114" s="1">
        <f>(D32-E32)</f>
        <v>-0.22442299999999993</v>
      </c>
      <c r="E114" s="1">
        <v>0</v>
      </c>
      <c r="F114" s="1">
        <f>F32-E32</f>
        <v>-0.36934</v>
      </c>
      <c r="G114" s="1">
        <f>G32-E32</f>
        <v>-0.16747000000000001</v>
      </c>
      <c r="J114">
        <v>1.5</v>
      </c>
      <c r="K114">
        <v>5</v>
      </c>
      <c r="L114" s="1">
        <v>0</v>
      </c>
      <c r="M114" s="1">
        <f>M12-L12</f>
        <v>-0.37480691472445593</v>
      </c>
      <c r="N114" s="1">
        <f>N12-L12</f>
        <v>-0.41476988778338097</v>
      </c>
      <c r="O114" s="1">
        <f>O12-L12</f>
        <v>-0.23308232247512606</v>
      </c>
    </row>
    <row r="115" spans="2:15" x14ac:dyDescent="0.25">
      <c r="B115">
        <v>2</v>
      </c>
      <c r="C115">
        <v>5</v>
      </c>
      <c r="D115" s="1" t="e">
        <f>(#REF!-#REF!)</f>
        <v>#REF!</v>
      </c>
      <c r="E115" s="1">
        <v>0</v>
      </c>
      <c r="F115" s="1" t="e">
        <f>#REF!-#REF!</f>
        <v>#REF!</v>
      </c>
      <c r="G115" s="1" t="e">
        <f>#REF!-#REF!</f>
        <v>#REF!</v>
      </c>
      <c r="J115">
        <v>2</v>
      </c>
      <c r="K115">
        <v>5</v>
      </c>
      <c r="L115" s="1">
        <v>0</v>
      </c>
      <c r="M115" s="1" t="e">
        <f>#REF!-#REF!</f>
        <v>#REF!</v>
      </c>
      <c r="N115" s="1" t="e">
        <f>#REF!-#REF!</f>
        <v>#REF!</v>
      </c>
      <c r="O115" s="1" t="e">
        <f>#REF!-#REF!</f>
        <v>#REF!</v>
      </c>
    </row>
    <row r="116" spans="2:15" x14ac:dyDescent="0.25">
      <c r="B116">
        <v>0.5</v>
      </c>
      <c r="C116">
        <v>6</v>
      </c>
      <c r="D116" s="1">
        <f>(D33-E33)</f>
        <v>0</v>
      </c>
      <c r="E116" s="1">
        <v>0</v>
      </c>
      <c r="F116" s="1">
        <f>F33-E33</f>
        <v>-0.54875699999999994</v>
      </c>
      <c r="G116" s="1">
        <f>G33-E33</f>
        <v>-7.7234000000000025E-2</v>
      </c>
      <c r="J116">
        <v>0.5</v>
      </c>
      <c r="K116">
        <v>6</v>
      </c>
      <c r="L116" s="1">
        <v>0</v>
      </c>
      <c r="M116" s="1">
        <f>M13-L13</f>
        <v>-0.14709170890156609</v>
      </c>
      <c r="N116" s="1">
        <f>N13-L13</f>
        <v>-0.15008691819895703</v>
      </c>
      <c r="O116" s="1">
        <f>O13-L13</f>
        <v>-4.9163871410033533E-2</v>
      </c>
    </row>
    <row r="117" spans="2:15" x14ac:dyDescent="0.25">
      <c r="B117">
        <v>1</v>
      </c>
      <c r="C117">
        <v>6</v>
      </c>
      <c r="D117" s="1">
        <f>(D34-E34)</f>
        <v>2.7800000000000047E-4</v>
      </c>
      <c r="E117" s="1">
        <v>0</v>
      </c>
      <c r="F117" s="1">
        <f>F34-E34</f>
        <v>-0.54764600000000008</v>
      </c>
      <c r="G117" s="1">
        <f>G34-E34</f>
        <v>-0.14077700000000004</v>
      </c>
      <c r="J117">
        <v>1</v>
      </c>
      <c r="K117">
        <v>6</v>
      </c>
      <c r="L117" s="1">
        <v>0</v>
      </c>
      <c r="M117" s="1">
        <f>M14-L14</f>
        <v>-0.36555808186384287</v>
      </c>
      <c r="N117" s="1">
        <f>N14-L14</f>
        <v>-0.40265854175376703</v>
      </c>
      <c r="O117" s="1">
        <f>O14-L14</f>
        <v>-0.25803089223227027</v>
      </c>
    </row>
    <row r="118" spans="2:15" x14ac:dyDescent="0.25">
      <c r="B118">
        <v>1.5</v>
      </c>
      <c r="C118">
        <v>6</v>
      </c>
      <c r="D118" s="1">
        <f>(D35-E35)</f>
        <v>-0.19058699999999995</v>
      </c>
      <c r="E118" s="1">
        <v>0</v>
      </c>
      <c r="F118" s="1">
        <f>F35-E35</f>
        <v>-0.57180199999999992</v>
      </c>
      <c r="G118" s="1">
        <f>G35-E35</f>
        <v>-0.19366499999999998</v>
      </c>
      <c r="J118">
        <v>1.5</v>
      </c>
      <c r="K118">
        <v>6</v>
      </c>
      <c r="L118" s="1">
        <v>0</v>
      </c>
      <c r="M118" s="1">
        <f>M15-L15</f>
        <v>-0.33689973195220568</v>
      </c>
      <c r="N118" s="1">
        <f>N15-L15</f>
        <v>-0.40597314978874199</v>
      </c>
      <c r="O118" s="1">
        <f>O15-L15</f>
        <v>-0.21350120394348282</v>
      </c>
    </row>
    <row r="119" spans="2:15" x14ac:dyDescent="0.25">
      <c r="B119">
        <v>2</v>
      </c>
      <c r="C119">
        <v>6</v>
      </c>
      <c r="D119" s="1" t="e">
        <f>(#REF!-#REF!)</f>
        <v>#REF!</v>
      </c>
      <c r="E119" s="1">
        <v>0</v>
      </c>
      <c r="F119" s="1" t="e">
        <f>#REF!-#REF!</f>
        <v>#REF!</v>
      </c>
      <c r="G119" s="1" t="e">
        <f>#REF!-#REF!</f>
        <v>#REF!</v>
      </c>
      <c r="J119">
        <v>2</v>
      </c>
      <c r="K119">
        <v>6</v>
      </c>
      <c r="L119" s="1">
        <v>0</v>
      </c>
      <c r="M119" s="1" t="e">
        <f>#REF!-#REF!</f>
        <v>#REF!</v>
      </c>
      <c r="N119" s="1" t="e">
        <f>#REF!-#REF!</f>
        <v>#REF!</v>
      </c>
      <c r="O119" s="1" t="e">
        <f>#REF!-#REF!</f>
        <v>#REF!</v>
      </c>
    </row>
    <row r="120" spans="2:15" x14ac:dyDescent="0.25">
      <c r="B120">
        <v>0.5</v>
      </c>
      <c r="C120">
        <v>8</v>
      </c>
      <c r="D120" s="1">
        <f>(D36-E36)</f>
        <v>0</v>
      </c>
      <c r="E120" s="1">
        <v>0</v>
      </c>
      <c r="F120" s="1">
        <f>F36-E36</f>
        <v>-0.76927199999999996</v>
      </c>
      <c r="G120" s="1">
        <f>G36-E36</f>
        <v>-9.0519000000000016E-2</v>
      </c>
      <c r="J120">
        <v>0.5</v>
      </c>
      <c r="K120">
        <v>8</v>
      </c>
      <c r="L120" s="1">
        <v>0</v>
      </c>
      <c r="M120" s="1">
        <f>M16-L16</f>
        <v>-0.10781817285735407</v>
      </c>
      <c r="N120" s="1">
        <f>N16-L16</f>
        <v>-0.13670713476039498</v>
      </c>
      <c r="O120" s="1">
        <f>O16-L16</f>
        <v>-2.5241905012239108E-2</v>
      </c>
    </row>
    <row r="121" spans="2:15" x14ac:dyDescent="0.25">
      <c r="B121">
        <v>1</v>
      </c>
      <c r="C121">
        <v>8</v>
      </c>
      <c r="D121" s="1">
        <f>(D37-E37)</f>
        <v>4.5600000000001195E-4</v>
      </c>
      <c r="E121" s="1">
        <v>0</v>
      </c>
      <c r="F121" s="1">
        <f>F37-E37</f>
        <v>-0.75965400000000005</v>
      </c>
      <c r="G121" s="1">
        <f>G37-E37</f>
        <v>-0.18930199999999997</v>
      </c>
      <c r="J121">
        <v>1</v>
      </c>
      <c r="K121">
        <v>8</v>
      </c>
      <c r="L121" s="1">
        <v>0</v>
      </c>
      <c r="M121" s="1">
        <f>M17-L17</f>
        <v>-0.32740086687591252</v>
      </c>
      <c r="N121" s="1">
        <f>N17-L17</f>
        <v>-0.39638878349946538</v>
      </c>
      <c r="O121" s="1">
        <f>O17-L17</f>
        <v>-0.21930580944825762</v>
      </c>
    </row>
    <row r="122" spans="2:15" x14ac:dyDescent="0.25">
      <c r="B122">
        <v>1.5</v>
      </c>
      <c r="C122">
        <v>8</v>
      </c>
      <c r="D122" s="1">
        <f>(D38-E38)</f>
        <v>-0.16413899999999992</v>
      </c>
      <c r="E122" s="1">
        <v>0</v>
      </c>
      <c r="F122" s="1">
        <f>F38-E38</f>
        <v>-0.74411099999999997</v>
      </c>
      <c r="G122" s="1">
        <f>G38-E38</f>
        <v>-0.23484099999999997</v>
      </c>
      <c r="J122">
        <v>1.5</v>
      </c>
      <c r="K122">
        <v>8</v>
      </c>
      <c r="L122" s="1">
        <v>0</v>
      </c>
      <c r="M122" s="1">
        <f>M18-L18</f>
        <v>-0.31181568306755714</v>
      </c>
      <c r="N122" s="1">
        <f>N18-L18</f>
        <v>-0.40329267184589523</v>
      </c>
      <c r="O122" s="1">
        <f>O18-L18</f>
        <v>-0.20407977829267177</v>
      </c>
    </row>
    <row r="123" spans="2:15" x14ac:dyDescent="0.25">
      <c r="B123">
        <v>2</v>
      </c>
      <c r="C123">
        <v>8</v>
      </c>
      <c r="D123" s="1" t="e">
        <f>(#REF!-#REF!)</f>
        <v>#REF!</v>
      </c>
      <c r="E123" s="1">
        <v>0</v>
      </c>
      <c r="F123" s="1" t="e">
        <f>#REF!-#REF!</f>
        <v>#REF!</v>
      </c>
      <c r="G123" s="1" t="e">
        <f>#REF!-#REF!</f>
        <v>#REF!</v>
      </c>
      <c r="J123">
        <v>2</v>
      </c>
      <c r="K123">
        <v>8</v>
      </c>
      <c r="L123" s="1">
        <v>0</v>
      </c>
      <c r="M123" s="1" t="e">
        <f>#REF!-#REF!</f>
        <v>#REF!</v>
      </c>
      <c r="N123" s="1" t="e">
        <f>#REF!-#REF!</f>
        <v>#REF!</v>
      </c>
      <c r="O123" s="1" t="e">
        <f>#REF!-#REF!</f>
        <v>#REF!</v>
      </c>
    </row>
    <row r="124" spans="2:15" x14ac:dyDescent="0.25">
      <c r="B124">
        <v>0.5</v>
      </c>
      <c r="C124">
        <v>10</v>
      </c>
      <c r="D124" s="1">
        <f>(D39-E39)</f>
        <v>0</v>
      </c>
      <c r="E124" s="1">
        <v>0</v>
      </c>
      <c r="F124" s="1">
        <f>F39-E39</f>
        <v>-0.87403300000000006</v>
      </c>
      <c r="G124" s="1">
        <f>G39-E39</f>
        <v>-8.7790999999999952E-2</v>
      </c>
      <c r="J124">
        <v>0.5</v>
      </c>
      <c r="K124">
        <v>10</v>
      </c>
      <c r="L124" s="1">
        <v>0</v>
      </c>
      <c r="M124" s="1">
        <f>M19-L19</f>
        <v>-8.2364638137453983E-2</v>
      </c>
      <c r="N124" s="1">
        <f>N19-L19</f>
        <v>-0.13022080450722906</v>
      </c>
      <c r="O124" s="1">
        <f>O19-L19</f>
        <v>-1.5236753800903058E-2</v>
      </c>
    </row>
    <row r="125" spans="2:15" x14ac:dyDescent="0.25">
      <c r="B125">
        <v>1</v>
      </c>
      <c r="C125">
        <v>10</v>
      </c>
      <c r="D125" s="1">
        <f>(D40-E40)</f>
        <v>1.2299999999998423E-4</v>
      </c>
      <c r="E125" s="1">
        <v>0</v>
      </c>
      <c r="F125" s="1">
        <f>F40-E40</f>
        <v>-0.84388700000000005</v>
      </c>
      <c r="G125" s="1">
        <f>G40-E40</f>
        <v>-0.23196300000000003</v>
      </c>
      <c r="J125">
        <v>1</v>
      </c>
      <c r="K125">
        <v>10</v>
      </c>
      <c r="L125" s="1">
        <v>0</v>
      </c>
      <c r="M125" s="1">
        <f>M20-L20</f>
        <v>-0.29864757266988995</v>
      </c>
      <c r="N125" s="1">
        <f>N20-L20</f>
        <v>-0.39388292041219031</v>
      </c>
      <c r="O125" s="1">
        <f>O20-L20</f>
        <v>-0.19900991241532895</v>
      </c>
    </row>
    <row r="126" spans="2:15" x14ac:dyDescent="0.25">
      <c r="B126">
        <v>1.5</v>
      </c>
      <c r="C126">
        <v>10</v>
      </c>
      <c r="D126" s="1">
        <f>(D41-E41)</f>
        <v>-0.13606799999999997</v>
      </c>
      <c r="E126" s="1">
        <v>0</v>
      </c>
      <c r="F126" s="1">
        <f>F41-E41</f>
        <v>-0.83310899999999999</v>
      </c>
      <c r="G126" s="1">
        <f>G41-E41</f>
        <v>-0.25995999999999997</v>
      </c>
      <c r="J126">
        <v>1.5</v>
      </c>
      <c r="K126">
        <v>10</v>
      </c>
      <c r="L126" s="1">
        <v>0</v>
      </c>
      <c r="M126" s="1">
        <f>M21-L21</f>
        <v>-0.28084821225750756</v>
      </c>
      <c r="N126" s="1">
        <f>N21-L21</f>
        <v>-0.4031109445277361</v>
      </c>
      <c r="O126" s="1">
        <f>O21-L21</f>
        <v>-0.187849257189587</v>
      </c>
    </row>
    <row r="127" spans="2:15" x14ac:dyDescent="0.25">
      <c r="B127">
        <v>2</v>
      </c>
      <c r="C127">
        <v>10</v>
      </c>
      <c r="D127" s="1" t="e">
        <f>(#REF!-#REF!)</f>
        <v>#REF!</v>
      </c>
      <c r="E127" s="1">
        <v>0</v>
      </c>
      <c r="F127" s="1" t="e">
        <f>#REF!-#REF!</f>
        <v>#REF!</v>
      </c>
      <c r="G127" s="1" t="e">
        <f>#REF!-#REF!</f>
        <v>#REF!</v>
      </c>
      <c r="J127">
        <v>2</v>
      </c>
      <c r="K127">
        <v>10</v>
      </c>
      <c r="L127" s="1">
        <v>0</v>
      </c>
      <c r="M127" s="1" t="e">
        <f>#REF!-#REF!</f>
        <v>#REF!</v>
      </c>
      <c r="N127" s="1" t="e">
        <f>#REF!-#REF!</f>
        <v>#REF!</v>
      </c>
      <c r="O127" s="1" t="e">
        <f>#REF!-#REF!</f>
        <v>#REF!</v>
      </c>
    </row>
    <row r="128" spans="2:15" x14ac:dyDescent="0.25">
      <c r="B128" s="2" t="s">
        <v>13</v>
      </c>
      <c r="C128" s="2"/>
      <c r="D128" s="3" t="e">
        <f>MIN(D104:D127)</f>
        <v>#REF!</v>
      </c>
      <c r="E128" s="3">
        <f t="shared" ref="E128:G128" si="4">MIN(E104:E127)</f>
        <v>0</v>
      </c>
      <c r="F128" s="3" t="e">
        <f t="shared" si="4"/>
        <v>#REF!</v>
      </c>
      <c r="G128" s="3" t="e">
        <f t="shared" si="4"/>
        <v>#REF!</v>
      </c>
      <c r="J128" s="2" t="s">
        <v>13</v>
      </c>
      <c r="K128" s="2"/>
      <c r="L128" s="3">
        <f>MIN(L104:L127)</f>
        <v>0</v>
      </c>
      <c r="M128" s="3" t="e">
        <f t="shared" ref="M128:O128" si="5">MIN(M104:M127)</f>
        <v>#REF!</v>
      </c>
      <c r="N128" s="3" t="e">
        <f t="shared" si="5"/>
        <v>#REF!</v>
      </c>
      <c r="O128" s="3" t="e">
        <f t="shared" si="5"/>
        <v>#REF!</v>
      </c>
    </row>
    <row r="129" spans="2:15" x14ac:dyDescent="0.25">
      <c r="B129" s="2" t="s">
        <v>14</v>
      </c>
      <c r="C129" s="2"/>
      <c r="D129" s="3" t="e">
        <f>MAX(D104:D127)</f>
        <v>#REF!</v>
      </c>
      <c r="E129" s="3">
        <f t="shared" ref="E129:G129" si="6">MAX(E104:E127)</f>
        <v>0</v>
      </c>
      <c r="F129" s="3" t="e">
        <f t="shared" si="6"/>
        <v>#REF!</v>
      </c>
      <c r="G129" s="3" t="e">
        <f t="shared" si="6"/>
        <v>#REF!</v>
      </c>
      <c r="J129" s="2" t="s">
        <v>14</v>
      </c>
      <c r="K129" s="2"/>
      <c r="L129" s="3">
        <f>MAX(L104:L127)</f>
        <v>0</v>
      </c>
      <c r="M129" s="3" t="e">
        <f t="shared" ref="M129:O129" si="7">MAX(M104:M127)</f>
        <v>#REF!</v>
      </c>
      <c r="N129" s="3" t="e">
        <f t="shared" si="7"/>
        <v>#REF!</v>
      </c>
      <c r="O129" s="3" t="e">
        <f t="shared" si="7"/>
        <v>#REF!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22" workbookViewId="0">
      <selection activeCell="J24" sqref="J24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  <c r="B1" t="s">
        <v>23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9659.58</v>
      </c>
      <c r="F4">
        <v>9657.7900000000009</v>
      </c>
      <c r="G4">
        <v>11060.1</v>
      </c>
      <c r="J4">
        <v>0.5</v>
      </c>
      <c r="K4">
        <v>3</v>
      </c>
      <c r="L4">
        <f>D4/D4</f>
        <v>1</v>
      </c>
      <c r="M4">
        <f>E4/D4</f>
        <v>0.78315415673493205</v>
      </c>
      <c r="N4">
        <f>F4/D4</f>
        <v>0.7830090317977656</v>
      </c>
      <c r="O4">
        <f>G4/D4</f>
        <v>0.89670185338327579</v>
      </c>
    </row>
    <row r="5" spans="1:15" x14ac:dyDescent="0.25">
      <c r="B5">
        <v>1</v>
      </c>
      <c r="C5">
        <v>3</v>
      </c>
      <c r="D5">
        <v>17535.2</v>
      </c>
      <c r="E5">
        <v>10551.6</v>
      </c>
      <c r="F5">
        <v>9617.9599999999991</v>
      </c>
      <c r="G5">
        <v>12142.9</v>
      </c>
      <c r="J5">
        <v>1</v>
      </c>
      <c r="K5">
        <v>3</v>
      </c>
      <c r="L5">
        <f t="shared" ref="L5:L21" si="0">D5/D5</f>
        <v>1</v>
      </c>
      <c r="M5">
        <f t="shared" ref="M5:M21" si="1">E5/D5</f>
        <v>0.60173821798439708</v>
      </c>
      <c r="N5">
        <f t="shared" ref="N5:N21" si="2">F5/D5</f>
        <v>0.54849445686390796</v>
      </c>
      <c r="O5">
        <f t="shared" ref="O5:O21" si="3">G5/D5</f>
        <v>0.69248711163830456</v>
      </c>
    </row>
    <row r="6" spans="1:15" x14ac:dyDescent="0.25">
      <c r="B6">
        <v>1.5</v>
      </c>
      <c r="C6">
        <v>3</v>
      </c>
      <c r="D6">
        <v>17608.8</v>
      </c>
      <c r="E6">
        <v>11165.3</v>
      </c>
      <c r="F6">
        <v>9634.5300000000007</v>
      </c>
      <c r="G6">
        <v>12508.7</v>
      </c>
      <c r="J6">
        <v>1.5</v>
      </c>
      <c r="K6">
        <v>3</v>
      </c>
      <c r="L6">
        <f t="shared" si="0"/>
        <v>1</v>
      </c>
      <c r="M6">
        <f t="shared" si="1"/>
        <v>0.63407500795057015</v>
      </c>
      <c r="N6">
        <f t="shared" si="2"/>
        <v>0.54714290581981739</v>
      </c>
      <c r="O6">
        <f t="shared" si="3"/>
        <v>0.7103664077052384</v>
      </c>
    </row>
    <row r="7" spans="1:15" x14ac:dyDescent="0.25">
      <c r="B7">
        <v>0.5</v>
      </c>
      <c r="C7">
        <v>4</v>
      </c>
      <c r="D7">
        <v>12310.1</v>
      </c>
      <c r="E7">
        <v>9864.49</v>
      </c>
      <c r="F7">
        <v>9772.42</v>
      </c>
      <c r="G7">
        <v>11265.8</v>
      </c>
      <c r="J7">
        <v>0.5</v>
      </c>
      <c r="K7">
        <v>4</v>
      </c>
      <c r="L7">
        <f t="shared" si="0"/>
        <v>1</v>
      </c>
      <c r="M7">
        <f t="shared" si="1"/>
        <v>0.80133305172175684</v>
      </c>
      <c r="N7">
        <f t="shared" si="2"/>
        <v>0.79385382734502563</v>
      </c>
      <c r="O7">
        <f t="shared" si="3"/>
        <v>0.91516722041250675</v>
      </c>
    </row>
    <row r="8" spans="1:15" x14ac:dyDescent="0.25">
      <c r="B8">
        <v>1</v>
      </c>
      <c r="C8">
        <v>4</v>
      </c>
      <c r="D8">
        <v>17515.400000000001</v>
      </c>
      <c r="E8">
        <v>10851.9</v>
      </c>
      <c r="F8">
        <v>9753.7900000000009</v>
      </c>
      <c r="G8">
        <v>12350.5</v>
      </c>
      <c r="J8">
        <v>1</v>
      </c>
      <c r="K8">
        <v>4</v>
      </c>
      <c r="L8">
        <f t="shared" si="0"/>
        <v>1</v>
      </c>
      <c r="M8">
        <f t="shared" si="1"/>
        <v>0.61956335567557685</v>
      </c>
      <c r="N8">
        <f t="shared" si="2"/>
        <v>0.55686938351393633</v>
      </c>
      <c r="O8">
        <f t="shared" si="3"/>
        <v>0.70512234947531882</v>
      </c>
    </row>
    <row r="9" spans="1:15" x14ac:dyDescent="0.25">
      <c r="B9">
        <v>1.5</v>
      </c>
      <c r="C9">
        <v>4</v>
      </c>
      <c r="D9">
        <v>17608.8</v>
      </c>
      <c r="E9">
        <v>11722.6</v>
      </c>
      <c r="F9">
        <v>9779.39</v>
      </c>
      <c r="G9">
        <v>12904.2</v>
      </c>
      <c r="J9">
        <v>1.5</v>
      </c>
      <c r="K9">
        <v>4</v>
      </c>
      <c r="L9">
        <f t="shared" si="0"/>
        <v>1</v>
      </c>
      <c r="M9">
        <f t="shared" si="1"/>
        <v>0.66572395620371638</v>
      </c>
      <c r="N9">
        <f t="shared" si="2"/>
        <v>0.55536947435373218</v>
      </c>
      <c r="O9">
        <f t="shared" si="3"/>
        <v>0.73282676843396488</v>
      </c>
    </row>
    <row r="10" spans="1:15" x14ac:dyDescent="0.25">
      <c r="B10">
        <v>0.5</v>
      </c>
      <c r="C10">
        <v>5</v>
      </c>
      <c r="D10">
        <v>12284.1</v>
      </c>
      <c r="E10">
        <v>10263.799999999999</v>
      </c>
      <c r="F10">
        <v>9845.2800000000007</v>
      </c>
      <c r="G10">
        <v>11494.4</v>
      </c>
      <c r="J10">
        <v>0.5</v>
      </c>
      <c r="K10">
        <v>5</v>
      </c>
      <c r="L10">
        <f t="shared" si="0"/>
        <v>1</v>
      </c>
      <c r="M10">
        <f t="shared" si="1"/>
        <v>0.83553536685634267</v>
      </c>
      <c r="N10">
        <f t="shared" si="2"/>
        <v>0.8014653088138326</v>
      </c>
      <c r="O10">
        <f t="shared" si="3"/>
        <v>0.93571364609535901</v>
      </c>
    </row>
    <row r="11" spans="1:15" x14ac:dyDescent="0.25">
      <c r="B11">
        <v>1</v>
      </c>
      <c r="C11">
        <v>5</v>
      </c>
      <c r="D11">
        <v>17487</v>
      </c>
      <c r="E11">
        <v>10975</v>
      </c>
      <c r="F11">
        <v>9843.4</v>
      </c>
      <c r="G11">
        <v>12489.5</v>
      </c>
      <c r="J11">
        <v>1</v>
      </c>
      <c r="K11">
        <v>5</v>
      </c>
      <c r="L11">
        <f t="shared" si="0"/>
        <v>1</v>
      </c>
      <c r="M11">
        <f t="shared" si="1"/>
        <v>0.62760908103162349</v>
      </c>
      <c r="N11">
        <f t="shared" si="2"/>
        <v>0.56289815291359291</v>
      </c>
      <c r="O11">
        <f t="shared" si="3"/>
        <v>0.7142162749471036</v>
      </c>
    </row>
    <row r="12" spans="1:15" x14ac:dyDescent="0.25">
      <c r="B12">
        <v>1.5</v>
      </c>
      <c r="C12">
        <v>5</v>
      </c>
      <c r="D12">
        <v>17608.8</v>
      </c>
      <c r="E12">
        <v>11794.1</v>
      </c>
      <c r="F12">
        <v>9839.5300000000007</v>
      </c>
      <c r="G12">
        <v>13157.1</v>
      </c>
      <c r="J12">
        <v>1.5</v>
      </c>
      <c r="K12">
        <v>5</v>
      </c>
      <c r="L12">
        <f t="shared" si="0"/>
        <v>1</v>
      </c>
      <c r="M12">
        <f t="shared" si="1"/>
        <v>0.66978442596883381</v>
      </c>
      <c r="N12">
        <f t="shared" si="2"/>
        <v>0.55878481213938491</v>
      </c>
      <c r="O12">
        <f t="shared" si="3"/>
        <v>0.74718890554722639</v>
      </c>
    </row>
    <row r="13" spans="1:15" x14ac:dyDescent="0.25">
      <c r="B13">
        <v>0.5</v>
      </c>
      <c r="C13">
        <v>6</v>
      </c>
      <c r="D13">
        <v>12252.9</v>
      </c>
      <c r="E13">
        <v>10473.299999999999</v>
      </c>
      <c r="F13">
        <v>9868.1200000000008</v>
      </c>
      <c r="G13">
        <v>11659.5</v>
      </c>
      <c r="J13">
        <v>0.5</v>
      </c>
      <c r="K13">
        <v>6</v>
      </c>
      <c r="L13">
        <f t="shared" si="0"/>
        <v>1</v>
      </c>
      <c r="M13">
        <f t="shared" si="1"/>
        <v>0.854760913742869</v>
      </c>
      <c r="N13">
        <f t="shared" si="2"/>
        <v>0.8053701572688915</v>
      </c>
      <c r="O13">
        <f t="shared" si="3"/>
        <v>0.95157064858115226</v>
      </c>
    </row>
    <row r="14" spans="1:15" x14ac:dyDescent="0.25">
      <c r="B14">
        <v>1</v>
      </c>
      <c r="C14">
        <v>6</v>
      </c>
      <c r="D14">
        <v>17460.7</v>
      </c>
      <c r="E14">
        <v>11287.7</v>
      </c>
      <c r="F14">
        <v>9869.93</v>
      </c>
      <c r="G14">
        <v>12935</v>
      </c>
      <c r="J14">
        <v>1</v>
      </c>
      <c r="K14">
        <v>6</v>
      </c>
      <c r="L14">
        <f t="shared" si="0"/>
        <v>1</v>
      </c>
      <c r="M14">
        <f t="shared" si="1"/>
        <v>0.64646320021534076</v>
      </c>
      <c r="N14">
        <f t="shared" si="2"/>
        <v>0.56526542463933294</v>
      </c>
      <c r="O14">
        <f t="shared" si="3"/>
        <v>0.7408064968758411</v>
      </c>
    </row>
    <row r="15" spans="1:15" x14ac:dyDescent="0.25">
      <c r="B15">
        <v>1.5</v>
      </c>
      <c r="C15">
        <v>6</v>
      </c>
      <c r="D15">
        <v>17608.8</v>
      </c>
      <c r="E15">
        <v>12273.5</v>
      </c>
      <c r="F15">
        <v>9879.7900000000009</v>
      </c>
      <c r="G15">
        <v>13507</v>
      </c>
      <c r="J15">
        <v>1.5</v>
      </c>
      <c r="K15">
        <v>6</v>
      </c>
      <c r="L15">
        <f t="shared" si="0"/>
        <v>1</v>
      </c>
      <c r="M15">
        <f t="shared" si="1"/>
        <v>0.69700944982054425</v>
      </c>
      <c r="N15">
        <f t="shared" si="2"/>
        <v>0.56107116896097409</v>
      </c>
      <c r="O15">
        <f t="shared" si="3"/>
        <v>0.76705965199218573</v>
      </c>
    </row>
    <row r="16" spans="1:15" x14ac:dyDescent="0.25">
      <c r="B16">
        <v>0.5</v>
      </c>
      <c r="C16">
        <v>8</v>
      </c>
      <c r="D16">
        <v>12174.2</v>
      </c>
      <c r="E16">
        <v>10873.4</v>
      </c>
      <c r="F16">
        <v>9891.66</v>
      </c>
      <c r="G16">
        <v>11867.3</v>
      </c>
      <c r="J16">
        <v>0.5</v>
      </c>
      <c r="K16">
        <v>8</v>
      </c>
      <c r="L16">
        <f t="shared" si="0"/>
        <v>1</v>
      </c>
      <c r="M16">
        <f t="shared" si="1"/>
        <v>0.89315109001002113</v>
      </c>
      <c r="N16">
        <f t="shared" si="2"/>
        <v>0.81251006226281808</v>
      </c>
      <c r="O16">
        <f t="shared" si="3"/>
        <v>0.97479095135614646</v>
      </c>
    </row>
    <row r="17" spans="1:15" x14ac:dyDescent="0.25">
      <c r="B17">
        <v>1</v>
      </c>
      <c r="C17">
        <v>8</v>
      </c>
      <c r="D17">
        <v>17395.8</v>
      </c>
      <c r="E17">
        <v>11921.7</v>
      </c>
      <c r="F17">
        <v>9895.77</v>
      </c>
      <c r="G17">
        <v>13508.7</v>
      </c>
      <c r="J17">
        <v>1</v>
      </c>
      <c r="K17">
        <v>8</v>
      </c>
      <c r="L17">
        <f t="shared" si="0"/>
        <v>1</v>
      </c>
      <c r="M17">
        <f t="shared" si="1"/>
        <v>0.68532059462628914</v>
      </c>
      <c r="N17">
        <f t="shared" si="2"/>
        <v>0.56885972476114932</v>
      </c>
      <c r="O17">
        <f t="shared" si="3"/>
        <v>0.77654951195116073</v>
      </c>
    </row>
    <row r="18" spans="1:15" x14ac:dyDescent="0.25">
      <c r="B18">
        <v>1.5</v>
      </c>
      <c r="C18">
        <v>8</v>
      </c>
      <c r="D18">
        <v>17608.8</v>
      </c>
      <c r="E18">
        <v>12649.4</v>
      </c>
      <c r="F18">
        <v>9891.9699999999993</v>
      </c>
      <c r="G18">
        <v>13654</v>
      </c>
      <c r="J18">
        <v>1.5</v>
      </c>
      <c r="K18">
        <v>8</v>
      </c>
      <c r="L18">
        <f t="shared" si="0"/>
        <v>1</v>
      </c>
      <c r="M18">
        <f t="shared" si="1"/>
        <v>0.71835673072554629</v>
      </c>
      <c r="N18">
        <f t="shared" si="2"/>
        <v>0.56176286856571711</v>
      </c>
      <c r="O18">
        <f t="shared" si="3"/>
        <v>0.77540775067011947</v>
      </c>
    </row>
    <row r="19" spans="1:15" x14ac:dyDescent="0.25">
      <c r="B19">
        <v>0.5</v>
      </c>
      <c r="C19">
        <v>10</v>
      </c>
      <c r="D19">
        <v>12069.5</v>
      </c>
      <c r="E19">
        <v>11071.8</v>
      </c>
      <c r="F19">
        <v>9906.7199999999993</v>
      </c>
      <c r="G19">
        <v>11885.6</v>
      </c>
      <c r="J19">
        <v>0.5</v>
      </c>
      <c r="K19">
        <v>10</v>
      </c>
      <c r="L19">
        <f t="shared" si="0"/>
        <v>1</v>
      </c>
      <c r="M19">
        <f t="shared" si="1"/>
        <v>0.91733708935747127</v>
      </c>
      <c r="N19">
        <f t="shared" si="2"/>
        <v>0.82080616429843811</v>
      </c>
      <c r="O19">
        <f t="shared" si="3"/>
        <v>0.98476324619909694</v>
      </c>
    </row>
    <row r="20" spans="1:15" x14ac:dyDescent="0.25">
      <c r="B20">
        <v>1</v>
      </c>
      <c r="C20">
        <v>10</v>
      </c>
      <c r="D20">
        <v>17331.8</v>
      </c>
      <c r="E20">
        <v>12352.9</v>
      </c>
      <c r="F20">
        <v>9905.76</v>
      </c>
      <c r="G20">
        <v>13855.3</v>
      </c>
      <c r="J20">
        <v>1</v>
      </c>
      <c r="K20">
        <v>10</v>
      </c>
      <c r="L20">
        <f t="shared" si="0"/>
        <v>1</v>
      </c>
      <c r="M20">
        <f t="shared" si="1"/>
        <v>0.7127303569161888</v>
      </c>
      <c r="N20">
        <f t="shared" si="2"/>
        <v>0.57153671286306096</v>
      </c>
      <c r="O20">
        <f t="shared" si="3"/>
        <v>0.7994149482454217</v>
      </c>
    </row>
    <row r="21" spans="1:15" x14ac:dyDescent="0.25">
      <c r="B21">
        <v>1.5</v>
      </c>
      <c r="C21">
        <v>10</v>
      </c>
      <c r="D21">
        <v>17608.8</v>
      </c>
      <c r="E21">
        <v>13101.3</v>
      </c>
      <c r="F21">
        <v>9901.89</v>
      </c>
      <c r="G21">
        <v>13906.4</v>
      </c>
      <c r="J21">
        <v>1.5</v>
      </c>
      <c r="K21">
        <v>10</v>
      </c>
      <c r="L21">
        <f t="shared" si="0"/>
        <v>1</v>
      </c>
      <c r="M21">
        <f t="shared" si="1"/>
        <v>0.74402003543682704</v>
      </c>
      <c r="N21">
        <f t="shared" si="2"/>
        <v>0.56232622325201032</v>
      </c>
      <c r="O21">
        <f t="shared" si="3"/>
        <v>0.78974149288991868</v>
      </c>
    </row>
    <row r="23" spans="1:15" x14ac:dyDescent="0.25">
      <c r="A23" t="s">
        <v>5</v>
      </c>
      <c r="B23" t="s">
        <v>7</v>
      </c>
      <c r="C23" t="s">
        <v>4</v>
      </c>
      <c r="D23" t="s">
        <v>19</v>
      </c>
      <c r="E23" t="s">
        <v>20</v>
      </c>
      <c r="F23" t="s">
        <v>21</v>
      </c>
      <c r="G23" t="s">
        <v>8</v>
      </c>
    </row>
    <row r="24" spans="1:15" x14ac:dyDescent="0.25">
      <c r="B24">
        <v>0.5</v>
      </c>
      <c r="C24">
        <v>3</v>
      </c>
      <c r="D24">
        <v>1</v>
      </c>
      <c r="E24">
        <v>1</v>
      </c>
      <c r="F24">
        <v>0.33044299999999999</v>
      </c>
      <c r="G24">
        <v>0.96468200000000004</v>
      </c>
    </row>
    <row r="25" spans="1:15" x14ac:dyDescent="0.25">
      <c r="B25">
        <v>1</v>
      </c>
      <c r="C25">
        <v>3</v>
      </c>
      <c r="D25">
        <v>1</v>
      </c>
      <c r="E25">
        <v>0.97593600000000003</v>
      </c>
      <c r="F25">
        <v>0.38548399999999999</v>
      </c>
      <c r="G25">
        <v>0.88815500000000003</v>
      </c>
    </row>
    <row r="26" spans="1:15" x14ac:dyDescent="0.25">
      <c r="B26">
        <v>1.5</v>
      </c>
      <c r="C26">
        <v>3</v>
      </c>
      <c r="D26">
        <v>0.62951699999999999</v>
      </c>
      <c r="E26">
        <v>0.86585500000000004</v>
      </c>
      <c r="F26">
        <v>0.35420099999999999</v>
      </c>
      <c r="G26">
        <v>0.74125700000000005</v>
      </c>
    </row>
    <row r="27" spans="1:15" x14ac:dyDescent="0.25">
      <c r="B27">
        <v>0.5</v>
      </c>
      <c r="C27">
        <v>4</v>
      </c>
      <c r="D27">
        <v>1</v>
      </c>
      <c r="E27">
        <v>1</v>
      </c>
      <c r="F27">
        <v>0.21145600000000001</v>
      </c>
      <c r="G27">
        <v>0.93921600000000005</v>
      </c>
    </row>
    <row r="28" spans="1:15" x14ac:dyDescent="0.25">
      <c r="B28">
        <v>1</v>
      </c>
      <c r="C28">
        <v>4</v>
      </c>
      <c r="D28">
        <v>1</v>
      </c>
      <c r="E28">
        <v>0.99230200000000002</v>
      </c>
      <c r="F28">
        <v>0.241901</v>
      </c>
      <c r="G28">
        <v>0.84702</v>
      </c>
    </row>
    <row r="29" spans="1:15" x14ac:dyDescent="0.25">
      <c r="B29">
        <v>1.5</v>
      </c>
      <c r="C29">
        <v>4</v>
      </c>
      <c r="D29">
        <v>0.71170500000000003</v>
      </c>
      <c r="E29">
        <v>0.90658700000000003</v>
      </c>
      <c r="F29">
        <v>0.276806</v>
      </c>
      <c r="G29">
        <v>0.734371</v>
      </c>
    </row>
    <row r="30" spans="1:15" x14ac:dyDescent="0.25">
      <c r="B30">
        <v>0.5</v>
      </c>
      <c r="C30">
        <v>5</v>
      </c>
      <c r="D30">
        <v>1</v>
      </c>
      <c r="E30">
        <v>1</v>
      </c>
      <c r="F30">
        <v>0.128774</v>
      </c>
      <c r="G30">
        <v>0.92607799999999996</v>
      </c>
    </row>
    <row r="31" spans="1:15" x14ac:dyDescent="0.25">
      <c r="B31">
        <v>1</v>
      </c>
      <c r="C31">
        <v>5</v>
      </c>
      <c r="D31">
        <v>1</v>
      </c>
      <c r="E31">
        <v>0.99274600000000002</v>
      </c>
      <c r="F31">
        <v>0.108878</v>
      </c>
      <c r="G31">
        <v>0.83208899999999997</v>
      </c>
    </row>
    <row r="32" spans="1:15" x14ac:dyDescent="0.25">
      <c r="B32">
        <v>1.5</v>
      </c>
      <c r="C32">
        <v>5</v>
      </c>
      <c r="D32">
        <v>0.76936000000000004</v>
      </c>
      <c r="E32">
        <v>0.90630999999999995</v>
      </c>
      <c r="F32">
        <v>0.14008100000000001</v>
      </c>
      <c r="G32">
        <v>0.70519900000000002</v>
      </c>
    </row>
    <row r="33" spans="2:7" x14ac:dyDescent="0.25">
      <c r="B33">
        <v>0.5</v>
      </c>
      <c r="C33">
        <v>6</v>
      </c>
      <c r="D33">
        <v>1</v>
      </c>
      <c r="E33">
        <v>1</v>
      </c>
      <c r="F33">
        <v>9.0596499999999996E-2</v>
      </c>
      <c r="G33">
        <v>0.91248499999999999</v>
      </c>
    </row>
    <row r="34" spans="2:7" x14ac:dyDescent="0.25">
      <c r="B34">
        <v>1</v>
      </c>
      <c r="C34">
        <v>6</v>
      </c>
      <c r="D34">
        <v>1</v>
      </c>
      <c r="E34">
        <v>0.99079499999999998</v>
      </c>
      <c r="F34">
        <v>8.5542099999999996E-2</v>
      </c>
      <c r="G34">
        <v>0.80307300000000004</v>
      </c>
    </row>
    <row r="35" spans="2:7" x14ac:dyDescent="0.25">
      <c r="B35">
        <v>1.5</v>
      </c>
      <c r="C35">
        <v>6</v>
      </c>
      <c r="D35">
        <v>0.79954000000000003</v>
      </c>
      <c r="E35">
        <v>0.92842400000000003</v>
      </c>
      <c r="F35">
        <v>6.4306699999999994E-2</v>
      </c>
      <c r="G35">
        <v>0.69105099999999997</v>
      </c>
    </row>
    <row r="36" spans="2:7" x14ac:dyDescent="0.25">
      <c r="B36">
        <v>0.5</v>
      </c>
      <c r="C36">
        <v>8</v>
      </c>
      <c r="D36">
        <v>1</v>
      </c>
      <c r="E36">
        <v>1</v>
      </c>
      <c r="F36">
        <v>3.8274000000000002E-2</v>
      </c>
      <c r="G36">
        <v>0.90546400000000005</v>
      </c>
    </row>
    <row r="37" spans="2:7" x14ac:dyDescent="0.25">
      <c r="B37">
        <v>1</v>
      </c>
      <c r="C37">
        <v>8</v>
      </c>
      <c r="D37">
        <v>1</v>
      </c>
      <c r="E37">
        <v>0.99266500000000002</v>
      </c>
      <c r="F37">
        <v>4.2379E-2</v>
      </c>
      <c r="G37">
        <v>0.758996</v>
      </c>
    </row>
    <row r="38" spans="2:7" x14ac:dyDescent="0.25">
      <c r="B38">
        <v>1.5</v>
      </c>
      <c r="C38">
        <v>8</v>
      </c>
      <c r="D38">
        <v>0.82981700000000003</v>
      </c>
      <c r="E38">
        <v>0.94466099999999997</v>
      </c>
      <c r="F38">
        <v>3.8655099999999998E-2</v>
      </c>
      <c r="G38">
        <v>0.65692499999999998</v>
      </c>
    </row>
    <row r="39" spans="2:7" x14ac:dyDescent="0.25">
      <c r="B39">
        <v>0.5</v>
      </c>
      <c r="C39">
        <v>10</v>
      </c>
      <c r="D39">
        <v>1</v>
      </c>
      <c r="E39">
        <v>1</v>
      </c>
      <c r="F39">
        <v>2.3933599999999999E-2</v>
      </c>
      <c r="G39">
        <v>0.91220900000000005</v>
      </c>
    </row>
    <row r="40" spans="2:7" x14ac:dyDescent="0.25">
      <c r="B40">
        <v>1</v>
      </c>
      <c r="C40">
        <v>10</v>
      </c>
      <c r="D40">
        <v>1</v>
      </c>
      <c r="E40">
        <v>0.99595900000000004</v>
      </c>
      <c r="F40">
        <v>2.59899E-2</v>
      </c>
      <c r="G40">
        <v>0.73236699999999999</v>
      </c>
    </row>
    <row r="41" spans="2:7" x14ac:dyDescent="0.25">
      <c r="B41">
        <v>1.5</v>
      </c>
      <c r="C41">
        <v>10</v>
      </c>
      <c r="D41">
        <v>0.857101</v>
      </c>
      <c r="E41">
        <v>0.95143100000000003</v>
      </c>
      <c r="F41">
        <v>2.4233399999999999E-2</v>
      </c>
      <c r="G41">
        <v>0.63474399999999997</v>
      </c>
    </row>
    <row r="103" spans="1:15" x14ac:dyDescent="0.25">
      <c r="A103" t="s">
        <v>12</v>
      </c>
      <c r="B103" t="s">
        <v>7</v>
      </c>
      <c r="C103" t="s">
        <v>4</v>
      </c>
      <c r="D103" t="s">
        <v>1</v>
      </c>
      <c r="E103" t="s">
        <v>2</v>
      </c>
      <c r="F103" t="s">
        <v>0</v>
      </c>
      <c r="G103" t="s">
        <v>8</v>
      </c>
      <c r="I103" t="s">
        <v>15</v>
      </c>
      <c r="J103" t="s">
        <v>7</v>
      </c>
      <c r="K103" t="s">
        <v>4</v>
      </c>
      <c r="L103" t="s">
        <v>1</v>
      </c>
      <c r="M103" t="s">
        <v>2</v>
      </c>
      <c r="N103" t="s">
        <v>0</v>
      </c>
      <c r="O103" t="s">
        <v>8</v>
      </c>
    </row>
    <row r="104" spans="1:15" x14ac:dyDescent="0.25">
      <c r="B104">
        <v>0.5</v>
      </c>
      <c r="C104">
        <v>3</v>
      </c>
      <c r="D104" s="1">
        <f>(D24-E24)</f>
        <v>0</v>
      </c>
      <c r="E104" s="1">
        <v>0</v>
      </c>
      <c r="F104" s="1">
        <f>F24-E24</f>
        <v>-0.66955699999999996</v>
      </c>
      <c r="G104" s="1">
        <f>G24-E24</f>
        <v>-3.5317999999999961E-2</v>
      </c>
      <c r="J104">
        <v>0.5</v>
      </c>
      <c r="K104">
        <v>3</v>
      </c>
      <c r="L104" s="1">
        <v>0</v>
      </c>
      <c r="M104" s="1">
        <f>M4-L4</f>
        <v>-0.21684584326506795</v>
      </c>
      <c r="N104" s="1">
        <f>N4-L4</f>
        <v>-0.2169909682022344</v>
      </c>
      <c r="O104" s="1">
        <f>O4-L4</f>
        <v>-0.10329814661672421</v>
      </c>
    </row>
    <row r="105" spans="1:15" x14ac:dyDescent="0.25">
      <c r="B105">
        <v>1</v>
      </c>
      <c r="C105">
        <v>3</v>
      </c>
      <c r="D105" s="1">
        <f>(D25-E25)</f>
        <v>2.4063999999999974E-2</v>
      </c>
      <c r="E105" s="1">
        <v>0</v>
      </c>
      <c r="F105" s="1">
        <f>F25-E25</f>
        <v>-0.59045199999999998</v>
      </c>
      <c r="G105" s="1">
        <f>G25-E25</f>
        <v>-8.7780999999999998E-2</v>
      </c>
      <c r="J105">
        <v>1</v>
      </c>
      <c r="K105">
        <v>3</v>
      </c>
      <c r="L105" s="1">
        <v>0</v>
      </c>
      <c r="M105" s="1">
        <f>M5-L5</f>
        <v>-0.39826178201560292</v>
      </c>
      <c r="N105" s="1">
        <f>N5-L5</f>
        <v>-0.45150554313609204</v>
      </c>
      <c r="O105" s="1">
        <f>O5-L5</f>
        <v>-0.30751288836169544</v>
      </c>
    </row>
    <row r="106" spans="1:15" x14ac:dyDescent="0.25">
      <c r="B106">
        <v>1.5</v>
      </c>
      <c r="C106">
        <v>3</v>
      </c>
      <c r="D106" s="1">
        <f>(D26-E26)</f>
        <v>-0.23633800000000005</v>
      </c>
      <c r="E106" s="1">
        <v>0</v>
      </c>
      <c r="F106" s="1">
        <f>F26-E26</f>
        <v>-0.51165400000000005</v>
      </c>
      <c r="G106" s="1">
        <f>G26-E26</f>
        <v>-0.12459799999999999</v>
      </c>
      <c r="J106">
        <v>1.5</v>
      </c>
      <c r="K106">
        <v>3</v>
      </c>
      <c r="L106" s="1">
        <v>0</v>
      </c>
      <c r="M106" s="1">
        <f>M6-L6</f>
        <v>-0.36592499204942985</v>
      </c>
      <c r="N106" s="1">
        <f>N6-L6</f>
        <v>-0.45285709418018261</v>
      </c>
      <c r="O106" s="1">
        <f>O6-L6</f>
        <v>-0.2896335922947616</v>
      </c>
    </row>
    <row r="107" spans="1:15" x14ac:dyDescent="0.25">
      <c r="B107">
        <v>2</v>
      </c>
      <c r="C107">
        <v>3</v>
      </c>
      <c r="D107" s="1" t="e">
        <f>(#REF!-#REF!)</f>
        <v>#REF!</v>
      </c>
      <c r="E107" s="1">
        <v>0</v>
      </c>
      <c r="F107" s="1" t="e">
        <f>#REF!-#REF!</f>
        <v>#REF!</v>
      </c>
      <c r="G107" s="1" t="e">
        <f>#REF!-#REF!</f>
        <v>#REF!</v>
      </c>
      <c r="J107">
        <v>2</v>
      </c>
      <c r="K107">
        <v>3</v>
      </c>
      <c r="L107" s="1">
        <v>0</v>
      </c>
      <c r="M107" s="1" t="e">
        <f>#REF!-#REF!</f>
        <v>#REF!</v>
      </c>
      <c r="N107" s="1" t="e">
        <f>#REF!-#REF!</f>
        <v>#REF!</v>
      </c>
      <c r="O107" s="1" t="e">
        <f>#REF!-#REF!</f>
        <v>#REF!</v>
      </c>
    </row>
    <row r="108" spans="1:15" x14ac:dyDescent="0.25">
      <c r="B108">
        <v>0.5</v>
      </c>
      <c r="C108">
        <v>4</v>
      </c>
      <c r="D108" s="1">
        <f>(D27-E27)</f>
        <v>0</v>
      </c>
      <c r="E108" s="1">
        <v>0</v>
      </c>
      <c r="F108" s="1">
        <f>F27-E27</f>
        <v>-0.78854400000000002</v>
      </c>
      <c r="G108" s="1">
        <f>G27-E27</f>
        <v>-6.0783999999999949E-2</v>
      </c>
      <c r="J108">
        <v>0.5</v>
      </c>
      <c r="K108">
        <v>4</v>
      </c>
      <c r="L108" s="1">
        <v>0</v>
      </c>
      <c r="M108" s="1">
        <f>M7-L7</f>
        <v>-0.19866694827824316</v>
      </c>
      <c r="N108" s="1">
        <f>N7-L7</f>
        <v>-0.20614617265497437</v>
      </c>
      <c r="O108" s="1">
        <f>O7-L7</f>
        <v>-8.4832779587493246E-2</v>
      </c>
    </row>
    <row r="109" spans="1:15" x14ac:dyDescent="0.25">
      <c r="B109">
        <v>1</v>
      </c>
      <c r="C109">
        <v>4</v>
      </c>
      <c r="D109" s="1">
        <f>(D28-E28)</f>
        <v>7.6979999999999826E-3</v>
      </c>
      <c r="E109" s="1">
        <v>0</v>
      </c>
      <c r="F109" s="1">
        <f>F28-E28</f>
        <v>-0.75040099999999998</v>
      </c>
      <c r="G109" s="1">
        <f>G28-E28</f>
        <v>-0.14528200000000002</v>
      </c>
      <c r="J109">
        <v>1</v>
      </c>
      <c r="K109">
        <v>4</v>
      </c>
      <c r="L109" s="1">
        <v>0</v>
      </c>
      <c r="M109" s="1">
        <f>M8-L8</f>
        <v>-0.38043664432442315</v>
      </c>
      <c r="N109" s="1">
        <f>N8-L8</f>
        <v>-0.44313061648606367</v>
      </c>
      <c r="O109" s="1">
        <f>O8-L8</f>
        <v>-0.29487765052468118</v>
      </c>
    </row>
    <row r="110" spans="1:15" x14ac:dyDescent="0.25">
      <c r="B110">
        <v>1.5</v>
      </c>
      <c r="C110">
        <v>4</v>
      </c>
      <c r="D110" s="1">
        <f>(D29-E29)</f>
        <v>-0.194882</v>
      </c>
      <c r="E110" s="1">
        <v>0</v>
      </c>
      <c r="F110" s="1">
        <f>F29-E29</f>
        <v>-0.62978100000000004</v>
      </c>
      <c r="G110" s="1">
        <f>G29-E29</f>
        <v>-0.17221600000000004</v>
      </c>
      <c r="J110">
        <v>1.5</v>
      </c>
      <c r="K110">
        <v>4</v>
      </c>
      <c r="L110" s="1">
        <v>0</v>
      </c>
      <c r="M110" s="1">
        <f>M9-L9</f>
        <v>-0.33427604379628362</v>
      </c>
      <c r="N110" s="1">
        <f>N9-L9</f>
        <v>-0.44463052564626782</v>
      </c>
      <c r="O110" s="1">
        <f>O9-L9</f>
        <v>-0.26717323156603512</v>
      </c>
    </row>
    <row r="111" spans="1:15" x14ac:dyDescent="0.25">
      <c r="B111">
        <v>2</v>
      </c>
      <c r="C111">
        <v>4</v>
      </c>
      <c r="D111" s="1" t="e">
        <f>(#REF!-#REF!)</f>
        <v>#REF!</v>
      </c>
      <c r="E111" s="1">
        <v>0</v>
      </c>
      <c r="F111" s="1" t="e">
        <f>#REF!-#REF!</f>
        <v>#REF!</v>
      </c>
      <c r="G111" s="1" t="e">
        <f>#REF!-#REF!</f>
        <v>#REF!</v>
      </c>
      <c r="J111">
        <v>2</v>
      </c>
      <c r="K111">
        <v>4</v>
      </c>
      <c r="L111" s="1">
        <v>0</v>
      </c>
      <c r="M111" s="1" t="e">
        <f>#REF!-#REF!</f>
        <v>#REF!</v>
      </c>
      <c r="N111" s="1" t="e">
        <f>#REF!-#REF!</f>
        <v>#REF!</v>
      </c>
      <c r="O111" s="1" t="e">
        <f>#REF!-#REF!</f>
        <v>#REF!</v>
      </c>
    </row>
    <row r="112" spans="1:15" x14ac:dyDescent="0.25">
      <c r="B112">
        <v>0.5</v>
      </c>
      <c r="C112">
        <v>5</v>
      </c>
      <c r="D112" s="1">
        <f>(D30-E30)</f>
        <v>0</v>
      </c>
      <c r="E112" s="1">
        <v>0</v>
      </c>
      <c r="F112" s="1">
        <f>F30-E30</f>
        <v>-0.87122600000000006</v>
      </c>
      <c r="G112" s="1">
        <f>G30-E30</f>
        <v>-7.3922000000000043E-2</v>
      </c>
      <c r="J112">
        <v>0.5</v>
      </c>
      <c r="K112">
        <v>5</v>
      </c>
      <c r="L112" s="1">
        <v>0</v>
      </c>
      <c r="M112" s="1">
        <f>M10-L10</f>
        <v>-0.16446463314365733</v>
      </c>
      <c r="N112" s="1">
        <f>N10-L10</f>
        <v>-0.1985346911861674</v>
      </c>
      <c r="O112" s="1">
        <f>O10-L10</f>
        <v>-6.4286353904640992E-2</v>
      </c>
    </row>
    <row r="113" spans="2:15" x14ac:dyDescent="0.25">
      <c r="B113">
        <v>1</v>
      </c>
      <c r="C113">
        <v>5</v>
      </c>
      <c r="D113" s="1">
        <f>(D31-E31)</f>
        <v>7.2539999999999827E-3</v>
      </c>
      <c r="E113" s="1">
        <v>0</v>
      </c>
      <c r="F113" s="1">
        <f>F31-E31</f>
        <v>-0.88386799999999999</v>
      </c>
      <c r="G113" s="1">
        <f>G31-E31</f>
        <v>-0.16065700000000005</v>
      </c>
      <c r="J113">
        <v>1</v>
      </c>
      <c r="K113">
        <v>5</v>
      </c>
      <c r="L113" s="1">
        <v>0</v>
      </c>
      <c r="M113" s="1">
        <f>M11-L11</f>
        <v>-0.37239091896837651</v>
      </c>
      <c r="N113" s="1">
        <f>N11-L11</f>
        <v>-0.43710184708640709</v>
      </c>
      <c r="O113" s="1">
        <f>O11-L11</f>
        <v>-0.2857837250528964</v>
      </c>
    </row>
    <row r="114" spans="2:15" x14ac:dyDescent="0.25">
      <c r="B114">
        <v>1.5</v>
      </c>
      <c r="C114">
        <v>5</v>
      </c>
      <c r="D114" s="1">
        <f>(D32-E32)</f>
        <v>-0.13694999999999991</v>
      </c>
      <c r="E114" s="1">
        <v>0</v>
      </c>
      <c r="F114" s="1">
        <f>F32-E32</f>
        <v>-0.76622899999999994</v>
      </c>
      <c r="G114" s="1">
        <f>G32-E32</f>
        <v>-0.20111099999999993</v>
      </c>
      <c r="J114">
        <v>1.5</v>
      </c>
      <c r="K114">
        <v>5</v>
      </c>
      <c r="L114" s="1">
        <v>0</v>
      </c>
      <c r="M114" s="1">
        <f>M12-L12</f>
        <v>-0.33021557403116619</v>
      </c>
      <c r="N114" s="1">
        <f>N12-L12</f>
        <v>-0.44121518786061509</v>
      </c>
      <c r="O114" s="1">
        <f>O12-L12</f>
        <v>-0.25281109445277361</v>
      </c>
    </row>
    <row r="115" spans="2:15" x14ac:dyDescent="0.25">
      <c r="B115">
        <v>2</v>
      </c>
      <c r="C115">
        <v>5</v>
      </c>
      <c r="D115" s="1" t="e">
        <f>(#REF!-#REF!)</f>
        <v>#REF!</v>
      </c>
      <c r="E115" s="1">
        <v>0</v>
      </c>
      <c r="F115" s="1" t="e">
        <f>#REF!-#REF!</f>
        <v>#REF!</v>
      </c>
      <c r="G115" s="1" t="e">
        <f>#REF!-#REF!</f>
        <v>#REF!</v>
      </c>
      <c r="J115">
        <v>2</v>
      </c>
      <c r="K115">
        <v>5</v>
      </c>
      <c r="L115" s="1">
        <v>0</v>
      </c>
      <c r="M115" s="1" t="e">
        <f>#REF!-#REF!</f>
        <v>#REF!</v>
      </c>
      <c r="N115" s="1" t="e">
        <f>#REF!-#REF!</f>
        <v>#REF!</v>
      </c>
      <c r="O115" s="1" t="e">
        <f>#REF!-#REF!</f>
        <v>#REF!</v>
      </c>
    </row>
    <row r="116" spans="2:15" x14ac:dyDescent="0.25">
      <c r="B116">
        <v>0.5</v>
      </c>
      <c r="C116">
        <v>6</v>
      </c>
      <c r="D116" s="1">
        <f>(D33-E33)</f>
        <v>0</v>
      </c>
      <c r="E116" s="1">
        <v>0</v>
      </c>
      <c r="F116" s="1">
        <f>F33-E33</f>
        <v>-0.90940350000000003</v>
      </c>
      <c r="G116" s="1">
        <f>G33-E33</f>
        <v>-8.7515000000000009E-2</v>
      </c>
      <c r="J116">
        <v>0.5</v>
      </c>
      <c r="K116">
        <v>6</v>
      </c>
      <c r="L116" s="1">
        <v>0</v>
      </c>
      <c r="M116" s="1">
        <f>M13-L13</f>
        <v>-0.145239086257131</v>
      </c>
      <c r="N116" s="1">
        <f>N13-L13</f>
        <v>-0.1946298427311085</v>
      </c>
      <c r="O116" s="1">
        <f>O13-L13</f>
        <v>-4.8429351418847744E-2</v>
      </c>
    </row>
    <row r="117" spans="2:15" x14ac:dyDescent="0.25">
      <c r="B117">
        <v>1</v>
      </c>
      <c r="C117">
        <v>6</v>
      </c>
      <c r="D117" s="1">
        <f>(D34-E34)</f>
        <v>9.2050000000000187E-3</v>
      </c>
      <c r="E117" s="1">
        <v>0</v>
      </c>
      <c r="F117" s="1">
        <f>F34-E34</f>
        <v>-0.90525290000000003</v>
      </c>
      <c r="G117" s="1">
        <f>G34-E34</f>
        <v>-0.18772199999999994</v>
      </c>
      <c r="J117">
        <v>1</v>
      </c>
      <c r="K117">
        <v>6</v>
      </c>
      <c r="L117" s="1">
        <v>0</v>
      </c>
      <c r="M117" s="1">
        <f>M14-L14</f>
        <v>-0.35353679978465924</v>
      </c>
      <c r="N117" s="1">
        <f>N14-L14</f>
        <v>-0.43473457536066706</v>
      </c>
      <c r="O117" s="1">
        <f>O14-L14</f>
        <v>-0.2591935031241589</v>
      </c>
    </row>
    <row r="118" spans="2:15" x14ac:dyDescent="0.25">
      <c r="B118">
        <v>1.5</v>
      </c>
      <c r="C118">
        <v>6</v>
      </c>
      <c r="D118" s="1">
        <f>(D35-E35)</f>
        <v>-0.128884</v>
      </c>
      <c r="E118" s="1">
        <v>0</v>
      </c>
      <c r="F118" s="1">
        <f>F35-E35</f>
        <v>-0.86411729999999998</v>
      </c>
      <c r="G118" s="1">
        <f>G35-E35</f>
        <v>-0.23737300000000006</v>
      </c>
      <c r="J118">
        <v>1.5</v>
      </c>
      <c r="K118">
        <v>6</v>
      </c>
      <c r="L118" s="1">
        <v>0</v>
      </c>
      <c r="M118" s="1">
        <f>M15-L15</f>
        <v>-0.30299055017945575</v>
      </c>
      <c r="N118" s="1">
        <f>N15-L15</f>
        <v>-0.43892883103902591</v>
      </c>
      <c r="O118" s="1">
        <f>O15-L15</f>
        <v>-0.23294034800781427</v>
      </c>
    </row>
    <row r="119" spans="2:15" x14ac:dyDescent="0.25">
      <c r="B119">
        <v>2</v>
      </c>
      <c r="C119">
        <v>6</v>
      </c>
      <c r="D119" s="1" t="e">
        <f>(#REF!-#REF!)</f>
        <v>#REF!</v>
      </c>
      <c r="E119" s="1">
        <v>0</v>
      </c>
      <c r="F119" s="1" t="e">
        <f>#REF!-#REF!</f>
        <v>#REF!</v>
      </c>
      <c r="G119" s="1" t="e">
        <f>#REF!-#REF!</f>
        <v>#REF!</v>
      </c>
      <c r="J119">
        <v>2</v>
      </c>
      <c r="K119">
        <v>6</v>
      </c>
      <c r="L119" s="1">
        <v>0</v>
      </c>
      <c r="M119" s="1" t="e">
        <f>#REF!-#REF!</f>
        <v>#REF!</v>
      </c>
      <c r="N119" s="1" t="e">
        <f>#REF!-#REF!</f>
        <v>#REF!</v>
      </c>
      <c r="O119" s="1" t="e">
        <f>#REF!-#REF!</f>
        <v>#REF!</v>
      </c>
    </row>
    <row r="120" spans="2:15" x14ac:dyDescent="0.25">
      <c r="B120">
        <v>0.5</v>
      </c>
      <c r="C120">
        <v>8</v>
      </c>
      <c r="D120" s="1">
        <f>(D36-E36)</f>
        <v>0</v>
      </c>
      <c r="E120" s="1">
        <v>0</v>
      </c>
      <c r="F120" s="1">
        <f>F36-E36</f>
        <v>-0.96172599999999997</v>
      </c>
      <c r="G120" s="1">
        <f>G36-E36</f>
        <v>-9.4535999999999953E-2</v>
      </c>
      <c r="J120">
        <v>0.5</v>
      </c>
      <c r="K120">
        <v>8</v>
      </c>
      <c r="L120" s="1">
        <v>0</v>
      </c>
      <c r="M120" s="1">
        <f>M16-L16</f>
        <v>-0.10684890998997887</v>
      </c>
      <c r="N120" s="1">
        <f>N16-L16</f>
        <v>-0.18748993773718192</v>
      </c>
      <c r="O120" s="1">
        <f>O16-L16</f>
        <v>-2.5209048643853538E-2</v>
      </c>
    </row>
    <row r="121" spans="2:15" x14ac:dyDescent="0.25">
      <c r="B121">
        <v>1</v>
      </c>
      <c r="C121">
        <v>8</v>
      </c>
      <c r="D121" s="1">
        <f>(D37-E37)</f>
        <v>7.3349999999999804E-3</v>
      </c>
      <c r="E121" s="1">
        <v>0</v>
      </c>
      <c r="F121" s="1">
        <f>F37-E37</f>
        <v>-0.95028599999999996</v>
      </c>
      <c r="G121" s="1">
        <f>G37-E37</f>
        <v>-0.23366900000000002</v>
      </c>
      <c r="J121">
        <v>1</v>
      </c>
      <c r="K121">
        <v>8</v>
      </c>
      <c r="L121" s="1">
        <v>0</v>
      </c>
      <c r="M121" s="1">
        <f>M17-L17</f>
        <v>-0.31467940537371086</v>
      </c>
      <c r="N121" s="1">
        <f>N17-L17</f>
        <v>-0.43114027523885068</v>
      </c>
      <c r="O121" s="1">
        <f>O17-L17</f>
        <v>-0.22345048804883927</v>
      </c>
    </row>
    <row r="122" spans="2:15" x14ac:dyDescent="0.25">
      <c r="B122">
        <v>1.5</v>
      </c>
      <c r="C122">
        <v>8</v>
      </c>
      <c r="D122" s="1">
        <f>(D38-E38)</f>
        <v>-0.11484399999999995</v>
      </c>
      <c r="E122" s="1">
        <v>0</v>
      </c>
      <c r="F122" s="1">
        <f>F38-E38</f>
        <v>-0.90600590000000003</v>
      </c>
      <c r="G122" s="1">
        <f>G38-E38</f>
        <v>-0.28773599999999999</v>
      </c>
      <c r="J122">
        <v>1.5</v>
      </c>
      <c r="K122">
        <v>8</v>
      </c>
      <c r="L122" s="1">
        <v>0</v>
      </c>
      <c r="M122" s="1">
        <f>M18-L18</f>
        <v>-0.28164326927445371</v>
      </c>
      <c r="N122" s="1">
        <f>N18-L18</f>
        <v>-0.43823713143428289</v>
      </c>
      <c r="O122" s="1">
        <f>O18-L18</f>
        <v>-0.22459224932988053</v>
      </c>
    </row>
    <row r="123" spans="2:15" x14ac:dyDescent="0.25">
      <c r="B123">
        <v>2</v>
      </c>
      <c r="C123">
        <v>8</v>
      </c>
      <c r="D123" s="1" t="e">
        <f>(#REF!-#REF!)</f>
        <v>#REF!</v>
      </c>
      <c r="E123" s="1">
        <v>0</v>
      </c>
      <c r="F123" s="1" t="e">
        <f>#REF!-#REF!</f>
        <v>#REF!</v>
      </c>
      <c r="G123" s="1" t="e">
        <f>#REF!-#REF!</f>
        <v>#REF!</v>
      </c>
      <c r="J123">
        <v>2</v>
      </c>
      <c r="K123">
        <v>8</v>
      </c>
      <c r="L123" s="1">
        <v>0</v>
      </c>
      <c r="M123" s="1" t="e">
        <f>#REF!-#REF!</f>
        <v>#REF!</v>
      </c>
      <c r="N123" s="1" t="e">
        <f>#REF!-#REF!</f>
        <v>#REF!</v>
      </c>
      <c r="O123" s="1" t="e">
        <f>#REF!-#REF!</f>
        <v>#REF!</v>
      </c>
    </row>
    <row r="124" spans="2:15" x14ac:dyDescent="0.25">
      <c r="B124">
        <v>0.5</v>
      </c>
      <c r="C124">
        <v>10</v>
      </c>
      <c r="D124" s="1">
        <f>(D39-E39)</f>
        <v>0</v>
      </c>
      <c r="E124" s="1">
        <v>0</v>
      </c>
      <c r="F124" s="1">
        <f>F39-E39</f>
        <v>-0.9760664</v>
      </c>
      <c r="G124" s="1">
        <f>G39-E39</f>
        <v>-8.7790999999999952E-2</v>
      </c>
      <c r="J124">
        <v>0.5</v>
      </c>
      <c r="K124">
        <v>10</v>
      </c>
      <c r="L124" s="1">
        <v>0</v>
      </c>
      <c r="M124" s="1">
        <f>M19-L19</f>
        <v>-8.2662910642528731E-2</v>
      </c>
      <c r="N124" s="1">
        <f>N19-L19</f>
        <v>-0.17919383570156189</v>
      </c>
      <c r="O124" s="1">
        <f>O19-L19</f>
        <v>-1.5236753800903058E-2</v>
      </c>
    </row>
    <row r="125" spans="2:15" x14ac:dyDescent="0.25">
      <c r="B125">
        <v>1</v>
      </c>
      <c r="C125">
        <v>10</v>
      </c>
      <c r="D125" s="1">
        <f>(D40-E40)</f>
        <v>4.0409999999999613E-3</v>
      </c>
      <c r="E125" s="1">
        <v>0</v>
      </c>
      <c r="F125" s="1">
        <f>F40-E40</f>
        <v>-0.96996910000000003</v>
      </c>
      <c r="G125" s="1">
        <f>G40-E40</f>
        <v>-0.26359200000000005</v>
      </c>
      <c r="J125">
        <v>1</v>
      </c>
      <c r="K125">
        <v>10</v>
      </c>
      <c r="L125" s="1">
        <v>0</v>
      </c>
      <c r="M125" s="1">
        <f>M20-L20</f>
        <v>-0.2872696430838112</v>
      </c>
      <c r="N125" s="1">
        <f>N20-L20</f>
        <v>-0.42846328713693904</v>
      </c>
      <c r="O125" s="1">
        <f>O20-L20</f>
        <v>-0.2005850517545783</v>
      </c>
    </row>
    <row r="126" spans="2:15" x14ac:dyDescent="0.25">
      <c r="B126">
        <v>1.5</v>
      </c>
      <c r="C126">
        <v>10</v>
      </c>
      <c r="D126" s="1">
        <f>(D41-E41)</f>
        <v>-9.4330000000000025E-2</v>
      </c>
      <c r="E126" s="1">
        <v>0</v>
      </c>
      <c r="F126" s="1">
        <f>F41-E41</f>
        <v>-0.92719760000000007</v>
      </c>
      <c r="G126" s="1">
        <f>G41-E41</f>
        <v>-0.31668700000000005</v>
      </c>
      <c r="J126">
        <v>1.5</v>
      </c>
      <c r="K126">
        <v>10</v>
      </c>
      <c r="L126" s="1">
        <v>0</v>
      </c>
      <c r="M126" s="1">
        <f>M21-L21</f>
        <v>-0.25597996456317296</v>
      </c>
      <c r="N126" s="1">
        <f>N21-L21</f>
        <v>-0.43767377674798968</v>
      </c>
      <c r="O126" s="1">
        <f>O21-L21</f>
        <v>-0.21025850711008132</v>
      </c>
    </row>
    <row r="127" spans="2:15" x14ac:dyDescent="0.25">
      <c r="B127">
        <v>2</v>
      </c>
      <c r="C127">
        <v>10</v>
      </c>
      <c r="D127" s="1" t="e">
        <f>(#REF!-#REF!)</f>
        <v>#REF!</v>
      </c>
      <c r="E127" s="1">
        <v>0</v>
      </c>
      <c r="F127" s="1" t="e">
        <f>#REF!-#REF!</f>
        <v>#REF!</v>
      </c>
      <c r="G127" s="1" t="e">
        <f>#REF!-#REF!</f>
        <v>#REF!</v>
      </c>
      <c r="J127">
        <v>2</v>
      </c>
      <c r="K127">
        <v>10</v>
      </c>
      <c r="L127" s="1">
        <v>0</v>
      </c>
      <c r="M127" s="1" t="e">
        <f>#REF!-#REF!</f>
        <v>#REF!</v>
      </c>
      <c r="N127" s="1" t="e">
        <f>#REF!-#REF!</f>
        <v>#REF!</v>
      </c>
      <c r="O127" s="1" t="e">
        <f>#REF!-#REF!</f>
        <v>#REF!</v>
      </c>
    </row>
    <row r="128" spans="2:15" x14ac:dyDescent="0.25">
      <c r="B128" s="2" t="s">
        <v>13</v>
      </c>
      <c r="C128" s="2"/>
      <c r="D128" s="3" t="e">
        <f>MIN(D104:D127)</f>
        <v>#REF!</v>
      </c>
      <c r="E128" s="3">
        <f t="shared" ref="E128:G128" si="4">MIN(E104:E127)</f>
        <v>0</v>
      </c>
      <c r="F128" s="3" t="e">
        <f t="shared" si="4"/>
        <v>#REF!</v>
      </c>
      <c r="G128" s="3" t="e">
        <f t="shared" si="4"/>
        <v>#REF!</v>
      </c>
      <c r="J128" s="2" t="s">
        <v>13</v>
      </c>
      <c r="K128" s="2"/>
      <c r="L128" s="3">
        <f>MIN(L104:L127)</f>
        <v>0</v>
      </c>
      <c r="M128" s="3" t="e">
        <f t="shared" ref="M128:O128" si="5">MIN(M104:M127)</f>
        <v>#REF!</v>
      </c>
      <c r="N128" s="3" t="e">
        <f t="shared" si="5"/>
        <v>#REF!</v>
      </c>
      <c r="O128" s="3" t="e">
        <f t="shared" si="5"/>
        <v>#REF!</v>
      </c>
    </row>
    <row r="129" spans="2:15" x14ac:dyDescent="0.25">
      <c r="B129" s="2" t="s">
        <v>14</v>
      </c>
      <c r="C129" s="2"/>
      <c r="D129" s="3" t="e">
        <f>MAX(D104:D127)</f>
        <v>#REF!</v>
      </c>
      <c r="E129" s="3">
        <f t="shared" ref="E129:G129" si="6">MAX(E104:E127)</f>
        <v>0</v>
      </c>
      <c r="F129" s="3" t="e">
        <f t="shared" si="6"/>
        <v>#REF!</v>
      </c>
      <c r="G129" s="3" t="e">
        <f t="shared" si="6"/>
        <v>#REF!</v>
      </c>
      <c r="J129" s="2" t="s">
        <v>14</v>
      </c>
      <c r="K129" s="2"/>
      <c r="L129" s="3">
        <f>MAX(L104:L127)</f>
        <v>0</v>
      </c>
      <c r="M129" s="3" t="e">
        <f t="shared" ref="M129:O129" si="7">MAX(M104:M127)</f>
        <v>#REF!</v>
      </c>
      <c r="N129" s="3" t="e">
        <f t="shared" si="7"/>
        <v>#REF!</v>
      </c>
      <c r="O129" s="3" t="e">
        <f t="shared" si="7"/>
        <v>#REF!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4" workbookViewId="0">
      <selection activeCell="J27" sqref="J27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  <c r="B1" t="s">
        <v>23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9571.73</v>
      </c>
      <c r="F4">
        <v>9739.74</v>
      </c>
      <c r="G4">
        <v>11016</v>
      </c>
      <c r="J4">
        <v>0.5</v>
      </c>
      <c r="K4">
        <v>3</v>
      </c>
      <c r="L4">
        <f>D4/D4</f>
        <v>1</v>
      </c>
      <c r="M4">
        <f>E4/D4</f>
        <v>0.77603168426002489</v>
      </c>
      <c r="N4">
        <f>F4/D4</f>
        <v>0.7896531595077102</v>
      </c>
      <c r="O4">
        <f>G4/D4</f>
        <v>0.89312642895364103</v>
      </c>
    </row>
    <row r="5" spans="1:15" x14ac:dyDescent="0.25">
      <c r="B5">
        <v>1</v>
      </c>
      <c r="C5">
        <v>3</v>
      </c>
      <c r="D5">
        <v>17535.2</v>
      </c>
      <c r="E5">
        <v>9817.2900000000009</v>
      </c>
      <c r="F5">
        <v>9668.0499999999993</v>
      </c>
      <c r="G5">
        <v>12094.6</v>
      </c>
      <c r="J5">
        <v>1</v>
      </c>
      <c r="K5">
        <v>3</v>
      </c>
      <c r="L5">
        <f t="shared" ref="L5:L21" si="0">D5/D5</f>
        <v>1</v>
      </c>
      <c r="M5">
        <f t="shared" ref="M5:M21" si="1">E5/D5</f>
        <v>0.55986187782289343</v>
      </c>
      <c r="N5">
        <f t="shared" ref="N5:N21" si="2">F5/D5</f>
        <v>0.55135099685204614</v>
      </c>
      <c r="O5">
        <f t="shared" ref="O5:O21" si="3">G5/D5</f>
        <v>0.68973265203704548</v>
      </c>
    </row>
    <row r="6" spans="1:15" x14ac:dyDescent="0.25">
      <c r="B6">
        <v>1.5</v>
      </c>
      <c r="C6">
        <v>3</v>
      </c>
      <c r="D6">
        <v>17608.8</v>
      </c>
      <c r="E6">
        <v>10449.5</v>
      </c>
      <c r="F6">
        <v>9714.3700000000008</v>
      </c>
      <c r="G6">
        <v>12721.6</v>
      </c>
      <c r="J6">
        <v>1.5</v>
      </c>
      <c r="K6">
        <v>3</v>
      </c>
      <c r="L6">
        <f t="shared" si="0"/>
        <v>1</v>
      </c>
      <c r="M6">
        <f t="shared" si="1"/>
        <v>0.59342487846985603</v>
      </c>
      <c r="N6">
        <f t="shared" si="2"/>
        <v>0.55167700240788708</v>
      </c>
      <c r="O6">
        <f t="shared" si="3"/>
        <v>0.72245695334151117</v>
      </c>
    </row>
    <row r="7" spans="1:15" x14ac:dyDescent="0.25">
      <c r="B7">
        <v>0.5</v>
      </c>
      <c r="C7">
        <v>4</v>
      </c>
      <c r="D7">
        <v>12310.1</v>
      </c>
      <c r="E7">
        <v>9776.94</v>
      </c>
      <c r="F7">
        <v>9996.73</v>
      </c>
      <c r="G7">
        <v>11239</v>
      </c>
      <c r="J7">
        <v>0.5</v>
      </c>
      <c r="K7">
        <v>4</v>
      </c>
      <c r="L7">
        <f t="shared" si="0"/>
        <v>1</v>
      </c>
      <c r="M7">
        <f t="shared" si="1"/>
        <v>0.794221005515796</v>
      </c>
      <c r="N7">
        <f t="shared" si="2"/>
        <v>0.81207545024004668</v>
      </c>
      <c r="O7">
        <f t="shared" si="3"/>
        <v>0.91299014630262953</v>
      </c>
    </row>
    <row r="8" spans="1:15" x14ac:dyDescent="0.25">
      <c r="B8">
        <v>1</v>
      </c>
      <c r="C8">
        <v>4</v>
      </c>
      <c r="D8">
        <v>17515.400000000001</v>
      </c>
      <c r="E8">
        <v>10287.299999999999</v>
      </c>
      <c r="F8">
        <v>9962.5300000000007</v>
      </c>
      <c r="G8">
        <v>12304.8</v>
      </c>
      <c r="J8">
        <v>1</v>
      </c>
      <c r="K8">
        <v>4</v>
      </c>
      <c r="L8">
        <f t="shared" si="0"/>
        <v>1</v>
      </c>
      <c r="M8">
        <f t="shared" si="1"/>
        <v>0.58732886488461578</v>
      </c>
      <c r="N8">
        <f t="shared" si="2"/>
        <v>0.56878689610285804</v>
      </c>
      <c r="O8">
        <f t="shared" si="3"/>
        <v>0.70251321694052082</v>
      </c>
    </row>
    <row r="9" spans="1:15" x14ac:dyDescent="0.25">
      <c r="B9">
        <v>1.5</v>
      </c>
      <c r="C9">
        <v>4</v>
      </c>
      <c r="D9">
        <v>17608.8</v>
      </c>
      <c r="E9">
        <v>10673</v>
      </c>
      <c r="F9">
        <v>9953.0300000000007</v>
      </c>
      <c r="G9">
        <v>13067.8</v>
      </c>
      <c r="J9">
        <v>1.5</v>
      </c>
      <c r="K9">
        <v>4</v>
      </c>
      <c r="L9">
        <f t="shared" si="0"/>
        <v>1</v>
      </c>
      <c r="M9">
        <f t="shared" si="1"/>
        <v>0.60611739584753077</v>
      </c>
      <c r="N9">
        <f t="shared" si="2"/>
        <v>0.56523045295534058</v>
      </c>
      <c r="O9">
        <f t="shared" si="3"/>
        <v>0.74211757757484897</v>
      </c>
    </row>
    <row r="10" spans="1:15" x14ac:dyDescent="0.25">
      <c r="B10">
        <v>0.5</v>
      </c>
      <c r="C10">
        <v>5</v>
      </c>
      <c r="D10">
        <v>12284.1</v>
      </c>
      <c r="E10">
        <v>10185.799999999999</v>
      </c>
      <c r="F10">
        <v>10150.9</v>
      </c>
      <c r="G10">
        <v>11481.6</v>
      </c>
      <c r="J10">
        <v>0.5</v>
      </c>
      <c r="K10">
        <v>5</v>
      </c>
      <c r="L10">
        <f t="shared" si="0"/>
        <v>1</v>
      </c>
      <c r="M10">
        <f t="shared" si="1"/>
        <v>0.82918569532973507</v>
      </c>
      <c r="N10">
        <f t="shared" si="2"/>
        <v>0.82634462435180434</v>
      </c>
      <c r="O10">
        <f t="shared" si="3"/>
        <v>0.93467164871663366</v>
      </c>
    </row>
    <row r="11" spans="1:15" x14ac:dyDescent="0.25">
      <c r="B11">
        <v>1</v>
      </c>
      <c r="C11">
        <v>5</v>
      </c>
      <c r="D11">
        <v>17487</v>
      </c>
      <c r="E11">
        <v>10540.7</v>
      </c>
      <c r="F11">
        <v>10172</v>
      </c>
      <c r="G11">
        <v>12482.8</v>
      </c>
      <c r="J11">
        <v>1</v>
      </c>
      <c r="K11">
        <v>5</v>
      </c>
      <c r="L11">
        <f t="shared" si="0"/>
        <v>1</v>
      </c>
      <c r="M11">
        <f t="shared" si="1"/>
        <v>0.60277348887745186</v>
      </c>
      <c r="N11">
        <f t="shared" si="2"/>
        <v>0.58168925487505008</v>
      </c>
      <c r="O11">
        <f t="shared" si="3"/>
        <v>0.71383313318465136</v>
      </c>
    </row>
    <row r="12" spans="1:15" x14ac:dyDescent="0.25">
      <c r="B12">
        <v>1.5</v>
      </c>
      <c r="C12">
        <v>5</v>
      </c>
      <c r="D12">
        <v>17608.8</v>
      </c>
      <c r="E12">
        <v>11107.1</v>
      </c>
      <c r="F12">
        <v>10158.4</v>
      </c>
      <c r="G12">
        <v>13433.9</v>
      </c>
      <c r="J12">
        <v>1.5</v>
      </c>
      <c r="K12">
        <v>5</v>
      </c>
      <c r="L12">
        <f t="shared" si="0"/>
        <v>1</v>
      </c>
      <c r="M12">
        <f t="shared" si="1"/>
        <v>0.63076984235155154</v>
      </c>
      <c r="N12">
        <f t="shared" si="2"/>
        <v>0.57689337149607012</v>
      </c>
      <c r="O12">
        <f t="shared" si="3"/>
        <v>0.7629083185679888</v>
      </c>
    </row>
    <row r="13" spans="1:15" x14ac:dyDescent="0.25">
      <c r="B13">
        <v>0.5</v>
      </c>
      <c r="C13">
        <v>6</v>
      </c>
      <c r="D13">
        <v>12252.9</v>
      </c>
      <c r="E13">
        <v>10412.5</v>
      </c>
      <c r="F13">
        <v>10216.700000000001</v>
      </c>
      <c r="G13">
        <v>11655</v>
      </c>
      <c r="J13">
        <v>0.5</v>
      </c>
      <c r="K13">
        <v>6</v>
      </c>
      <c r="L13">
        <f t="shared" si="0"/>
        <v>1</v>
      </c>
      <c r="M13">
        <f t="shared" si="1"/>
        <v>0.84979882313574751</v>
      </c>
      <c r="N13">
        <f t="shared" si="2"/>
        <v>0.83381893266083951</v>
      </c>
      <c r="O13">
        <f t="shared" si="3"/>
        <v>0.95120338858555942</v>
      </c>
    </row>
    <row r="14" spans="1:15" x14ac:dyDescent="0.25">
      <c r="B14">
        <v>1</v>
      </c>
      <c r="C14">
        <v>6</v>
      </c>
      <c r="D14">
        <v>17460.7</v>
      </c>
      <c r="E14">
        <v>11004</v>
      </c>
      <c r="F14">
        <v>10214</v>
      </c>
      <c r="G14">
        <v>12943</v>
      </c>
      <c r="J14">
        <v>1</v>
      </c>
      <c r="K14">
        <v>6</v>
      </c>
      <c r="L14">
        <f t="shared" si="0"/>
        <v>1</v>
      </c>
      <c r="M14">
        <f t="shared" si="1"/>
        <v>0.6302152834651531</v>
      </c>
      <c r="N14">
        <f t="shared" si="2"/>
        <v>0.58497082018475777</v>
      </c>
      <c r="O14">
        <f t="shared" si="3"/>
        <v>0.7412646686558958</v>
      </c>
    </row>
    <row r="15" spans="1:15" x14ac:dyDescent="0.25">
      <c r="B15">
        <v>1.5</v>
      </c>
      <c r="C15">
        <v>6</v>
      </c>
      <c r="D15">
        <v>17608.8</v>
      </c>
      <c r="E15">
        <v>11720.4</v>
      </c>
      <c r="F15">
        <v>10236.200000000001</v>
      </c>
      <c r="G15">
        <v>13764.4</v>
      </c>
      <c r="J15">
        <v>1.5</v>
      </c>
      <c r="K15">
        <v>6</v>
      </c>
      <c r="L15">
        <f t="shared" si="0"/>
        <v>1</v>
      </c>
      <c r="M15">
        <f t="shared" si="1"/>
        <v>0.66559901867248195</v>
      </c>
      <c r="N15">
        <f t="shared" si="2"/>
        <v>0.58131161691881339</v>
      </c>
      <c r="O15">
        <f t="shared" si="3"/>
        <v>0.78167734314660853</v>
      </c>
    </row>
    <row r="16" spans="1:15" x14ac:dyDescent="0.25">
      <c r="B16">
        <v>0.5</v>
      </c>
      <c r="C16">
        <v>8</v>
      </c>
      <c r="D16">
        <v>12174.2</v>
      </c>
      <c r="E16">
        <v>10850</v>
      </c>
      <c r="F16">
        <v>10251.700000000001</v>
      </c>
      <c r="G16">
        <v>11867.3</v>
      </c>
      <c r="J16">
        <v>0.5</v>
      </c>
      <c r="K16">
        <v>8</v>
      </c>
      <c r="L16">
        <f t="shared" si="0"/>
        <v>1</v>
      </c>
      <c r="M16">
        <f t="shared" si="1"/>
        <v>0.89122899245946341</v>
      </c>
      <c r="N16">
        <f t="shared" si="2"/>
        <v>0.84208407944669872</v>
      </c>
      <c r="O16">
        <f t="shared" si="3"/>
        <v>0.97479095135614646</v>
      </c>
    </row>
    <row r="17" spans="1:15" x14ac:dyDescent="0.25">
      <c r="B17">
        <v>1</v>
      </c>
      <c r="C17">
        <v>8</v>
      </c>
      <c r="D17">
        <v>17395.8</v>
      </c>
      <c r="E17">
        <v>11714.1</v>
      </c>
      <c r="F17">
        <v>10247.1</v>
      </c>
      <c r="G17">
        <v>13546.8</v>
      </c>
      <c r="J17">
        <v>1</v>
      </c>
      <c r="K17">
        <v>8</v>
      </c>
      <c r="L17">
        <f t="shared" si="0"/>
        <v>1</v>
      </c>
      <c r="M17">
        <f t="shared" si="1"/>
        <v>0.67338667954333808</v>
      </c>
      <c r="N17">
        <f t="shared" si="2"/>
        <v>0.58905597902942097</v>
      </c>
      <c r="O17">
        <f t="shared" si="3"/>
        <v>0.77873969578863866</v>
      </c>
    </row>
    <row r="18" spans="1:15" x14ac:dyDescent="0.25">
      <c r="B18">
        <v>1.5</v>
      </c>
      <c r="C18">
        <v>8</v>
      </c>
      <c r="D18">
        <v>17608.8</v>
      </c>
      <c r="E18">
        <v>12183</v>
      </c>
      <c r="F18">
        <v>10246.4</v>
      </c>
      <c r="G18">
        <v>13927.4</v>
      </c>
      <c r="J18">
        <v>1.5</v>
      </c>
      <c r="K18">
        <v>8</v>
      </c>
      <c r="L18">
        <f t="shared" si="0"/>
        <v>1</v>
      </c>
      <c r="M18">
        <f t="shared" si="1"/>
        <v>0.6918699741038572</v>
      </c>
      <c r="N18">
        <f t="shared" si="2"/>
        <v>0.58189087274544549</v>
      </c>
      <c r="O18">
        <f t="shared" si="3"/>
        <v>0.7909340784153378</v>
      </c>
    </row>
    <row r="19" spans="1:15" x14ac:dyDescent="0.25">
      <c r="B19">
        <v>0.5</v>
      </c>
      <c r="C19">
        <v>10</v>
      </c>
      <c r="D19">
        <v>12069.5</v>
      </c>
      <c r="E19">
        <v>11071.8</v>
      </c>
      <c r="F19">
        <v>10255.5</v>
      </c>
      <c r="G19">
        <v>11885.6</v>
      </c>
      <c r="J19">
        <v>0.5</v>
      </c>
      <c r="K19">
        <v>10</v>
      </c>
      <c r="L19">
        <f t="shared" si="0"/>
        <v>1</v>
      </c>
      <c r="M19">
        <f t="shared" si="1"/>
        <v>0.91733708935747127</v>
      </c>
      <c r="N19">
        <f t="shared" si="2"/>
        <v>0.84970379883176606</v>
      </c>
      <c r="O19">
        <f t="shared" si="3"/>
        <v>0.98476324619909694</v>
      </c>
    </row>
    <row r="20" spans="1:15" x14ac:dyDescent="0.25">
      <c r="B20">
        <v>1</v>
      </c>
      <c r="C20">
        <v>10</v>
      </c>
      <c r="D20">
        <v>17331.8</v>
      </c>
      <c r="E20">
        <v>12185.6</v>
      </c>
      <c r="F20">
        <v>10246.1</v>
      </c>
      <c r="G20">
        <v>13880.1</v>
      </c>
      <c r="J20">
        <v>1</v>
      </c>
      <c r="K20">
        <v>10</v>
      </c>
      <c r="L20">
        <f t="shared" si="0"/>
        <v>1</v>
      </c>
      <c r="M20">
        <f t="shared" si="1"/>
        <v>0.70307757993976394</v>
      </c>
      <c r="N20">
        <f t="shared" si="2"/>
        <v>0.59117344995903487</v>
      </c>
      <c r="O20">
        <f t="shared" si="3"/>
        <v>0.80084584405543568</v>
      </c>
    </row>
    <row r="21" spans="1:15" x14ac:dyDescent="0.25">
      <c r="B21">
        <v>1.5</v>
      </c>
      <c r="C21">
        <v>10</v>
      </c>
      <c r="D21">
        <v>17608.8</v>
      </c>
      <c r="E21">
        <v>12732.3</v>
      </c>
      <c r="F21">
        <v>10246.1</v>
      </c>
      <c r="G21">
        <v>14199.8</v>
      </c>
      <c r="J21">
        <v>1.5</v>
      </c>
      <c r="K21">
        <v>10</v>
      </c>
      <c r="L21">
        <f t="shared" si="0"/>
        <v>1</v>
      </c>
      <c r="M21">
        <f t="shared" si="1"/>
        <v>0.72306460406160555</v>
      </c>
      <c r="N21">
        <f t="shared" si="2"/>
        <v>0.58187383580936813</v>
      </c>
      <c r="O21">
        <f t="shared" si="3"/>
        <v>0.80640361637363134</v>
      </c>
    </row>
    <row r="23" spans="1:15" x14ac:dyDescent="0.25">
      <c r="A23" t="s">
        <v>5</v>
      </c>
      <c r="B23" t="s">
        <v>7</v>
      </c>
      <c r="C23" t="s">
        <v>4</v>
      </c>
      <c r="D23" t="s">
        <v>19</v>
      </c>
      <c r="E23" t="s">
        <v>20</v>
      </c>
      <c r="F23" t="s">
        <v>21</v>
      </c>
      <c r="G23" t="s">
        <v>8</v>
      </c>
    </row>
    <row r="24" spans="1:15" x14ac:dyDescent="0.25">
      <c r="B24">
        <v>0.5</v>
      </c>
      <c r="C24">
        <v>3</v>
      </c>
      <c r="D24">
        <v>1</v>
      </c>
      <c r="E24">
        <v>1</v>
      </c>
      <c r="F24">
        <v>0.67966800000000005</v>
      </c>
      <c r="G24">
        <v>0.97059700000000004</v>
      </c>
    </row>
    <row r="25" spans="1:15" x14ac:dyDescent="0.25">
      <c r="B25">
        <v>1</v>
      </c>
      <c r="C25">
        <v>3</v>
      </c>
      <c r="D25">
        <v>1</v>
      </c>
      <c r="E25">
        <v>0.99357600000000001</v>
      </c>
      <c r="F25">
        <v>0.73178799999999999</v>
      </c>
      <c r="G25">
        <v>0.932033</v>
      </c>
    </row>
    <row r="26" spans="1:15" x14ac:dyDescent="0.25">
      <c r="B26">
        <v>1.5</v>
      </c>
      <c r="C26">
        <v>3</v>
      </c>
      <c r="D26">
        <v>0.62951699999999999</v>
      </c>
      <c r="E26">
        <v>0.95936500000000002</v>
      </c>
      <c r="F26">
        <v>0.70970299999999997</v>
      </c>
      <c r="G26">
        <v>0.83322799999999997</v>
      </c>
    </row>
    <row r="27" spans="1:15" x14ac:dyDescent="0.25">
      <c r="B27">
        <v>0.5</v>
      </c>
      <c r="C27">
        <v>4</v>
      </c>
      <c r="D27">
        <v>1</v>
      </c>
      <c r="E27">
        <v>1</v>
      </c>
      <c r="F27">
        <v>0.51263099999999995</v>
      </c>
      <c r="G27">
        <v>0.95050100000000004</v>
      </c>
    </row>
    <row r="28" spans="1:15" x14ac:dyDescent="0.25">
      <c r="B28">
        <v>1</v>
      </c>
      <c r="C28">
        <v>4</v>
      </c>
      <c r="D28">
        <v>1</v>
      </c>
      <c r="E28">
        <v>0.99740899999999999</v>
      </c>
      <c r="F28">
        <v>0.54371999999999998</v>
      </c>
      <c r="G28">
        <v>0.88433099999999998</v>
      </c>
    </row>
    <row r="29" spans="1:15" x14ac:dyDescent="0.25">
      <c r="B29">
        <v>1.5</v>
      </c>
      <c r="C29">
        <v>4</v>
      </c>
      <c r="D29">
        <v>0.71170500000000003</v>
      </c>
      <c r="E29">
        <v>0.96282800000000002</v>
      </c>
      <c r="F29">
        <v>0.55518100000000004</v>
      </c>
      <c r="G29">
        <v>0.81729600000000002</v>
      </c>
    </row>
    <row r="30" spans="1:15" x14ac:dyDescent="0.25">
      <c r="B30">
        <v>0.5</v>
      </c>
      <c r="C30">
        <v>5</v>
      </c>
      <c r="D30">
        <v>1</v>
      </c>
      <c r="E30">
        <v>1</v>
      </c>
      <c r="F30">
        <v>0.362954</v>
      </c>
      <c r="G30">
        <v>0.93481700000000001</v>
      </c>
    </row>
    <row r="31" spans="1:15" x14ac:dyDescent="0.25">
      <c r="B31">
        <v>1</v>
      </c>
      <c r="C31">
        <v>5</v>
      </c>
      <c r="D31">
        <v>1</v>
      </c>
      <c r="E31">
        <v>0.99882800000000005</v>
      </c>
      <c r="F31">
        <v>0.333395</v>
      </c>
      <c r="G31">
        <v>0.87154399999999999</v>
      </c>
    </row>
    <row r="32" spans="1:15" x14ac:dyDescent="0.25">
      <c r="B32">
        <v>1.5</v>
      </c>
      <c r="C32">
        <v>5</v>
      </c>
      <c r="D32">
        <v>0.76936000000000004</v>
      </c>
      <c r="E32">
        <v>0.974804</v>
      </c>
      <c r="F32">
        <v>0.40473599999999998</v>
      </c>
      <c r="G32">
        <v>0.79668399999999995</v>
      </c>
    </row>
    <row r="33" spans="2:7" x14ac:dyDescent="0.25">
      <c r="B33">
        <v>0.5</v>
      </c>
      <c r="C33">
        <v>6</v>
      </c>
      <c r="D33">
        <v>1</v>
      </c>
      <c r="E33">
        <v>1</v>
      </c>
      <c r="F33">
        <v>0.27019799999999999</v>
      </c>
      <c r="G33">
        <v>0.92047500000000004</v>
      </c>
    </row>
    <row r="34" spans="2:7" x14ac:dyDescent="0.25">
      <c r="B34">
        <v>1</v>
      </c>
      <c r="C34">
        <v>6</v>
      </c>
      <c r="D34">
        <v>1</v>
      </c>
      <c r="E34">
        <v>0.99921599999999999</v>
      </c>
      <c r="F34">
        <v>0.26477899999999999</v>
      </c>
      <c r="G34">
        <v>0.83884599999999998</v>
      </c>
    </row>
    <row r="35" spans="2:7" x14ac:dyDescent="0.25">
      <c r="B35">
        <v>1.5</v>
      </c>
      <c r="C35">
        <v>6</v>
      </c>
      <c r="D35">
        <v>0.79954000000000003</v>
      </c>
      <c r="E35">
        <v>0.972549</v>
      </c>
      <c r="F35">
        <v>0.23568800000000001</v>
      </c>
      <c r="G35">
        <v>0.76760700000000004</v>
      </c>
    </row>
    <row r="36" spans="2:7" x14ac:dyDescent="0.25">
      <c r="B36">
        <v>0.5</v>
      </c>
      <c r="C36">
        <v>8</v>
      </c>
      <c r="D36">
        <v>1</v>
      </c>
      <c r="E36">
        <v>1</v>
      </c>
      <c r="F36">
        <v>0.122624</v>
      </c>
      <c r="G36">
        <v>0.90825100000000003</v>
      </c>
    </row>
    <row r="37" spans="2:7" x14ac:dyDescent="0.25">
      <c r="B37">
        <v>1</v>
      </c>
      <c r="C37">
        <v>8</v>
      </c>
      <c r="D37">
        <v>1</v>
      </c>
      <c r="E37">
        <v>0.99971200000000005</v>
      </c>
      <c r="F37">
        <v>0.128354</v>
      </c>
      <c r="G37">
        <v>0.79195599999999999</v>
      </c>
    </row>
    <row r="38" spans="2:7" x14ac:dyDescent="0.25">
      <c r="B38">
        <v>1.5</v>
      </c>
      <c r="C38">
        <v>8</v>
      </c>
      <c r="D38">
        <v>0.82981700000000003</v>
      </c>
      <c r="E38">
        <v>0.97899800000000003</v>
      </c>
      <c r="F38">
        <v>0.131935</v>
      </c>
      <c r="G38">
        <v>0.73019900000000004</v>
      </c>
    </row>
    <row r="39" spans="2:7" x14ac:dyDescent="0.25">
      <c r="B39">
        <v>0.5</v>
      </c>
      <c r="C39">
        <v>10</v>
      </c>
      <c r="D39">
        <v>1</v>
      </c>
      <c r="E39">
        <v>1</v>
      </c>
      <c r="F39">
        <v>7.39982E-2</v>
      </c>
      <c r="G39">
        <v>0.91220900000000005</v>
      </c>
    </row>
    <row r="40" spans="2:7" x14ac:dyDescent="0.25">
      <c r="B40">
        <v>1</v>
      </c>
      <c r="C40">
        <v>10</v>
      </c>
      <c r="D40">
        <v>1</v>
      </c>
      <c r="E40">
        <v>0.99962499999999999</v>
      </c>
      <c r="F40">
        <v>8.1186800000000003E-2</v>
      </c>
      <c r="G40">
        <v>0.75963899999999995</v>
      </c>
    </row>
    <row r="41" spans="2:7" x14ac:dyDescent="0.25">
      <c r="B41">
        <v>1.5</v>
      </c>
      <c r="C41">
        <v>10</v>
      </c>
      <c r="D41">
        <v>0.857101</v>
      </c>
      <c r="E41">
        <v>0.97925899999999999</v>
      </c>
      <c r="F41">
        <v>8.1958400000000001E-2</v>
      </c>
      <c r="G41">
        <v>0.70388300000000004</v>
      </c>
    </row>
    <row r="103" spans="1:15" x14ac:dyDescent="0.25">
      <c r="A103" t="s">
        <v>12</v>
      </c>
      <c r="B103" t="s">
        <v>7</v>
      </c>
      <c r="C103" t="s">
        <v>4</v>
      </c>
      <c r="D103" t="s">
        <v>1</v>
      </c>
      <c r="E103" t="s">
        <v>2</v>
      </c>
      <c r="F103" t="s">
        <v>0</v>
      </c>
      <c r="G103" t="s">
        <v>8</v>
      </c>
      <c r="I103" t="s">
        <v>15</v>
      </c>
      <c r="J103" t="s">
        <v>7</v>
      </c>
      <c r="K103" t="s">
        <v>4</v>
      </c>
      <c r="L103" t="s">
        <v>1</v>
      </c>
      <c r="M103" t="s">
        <v>2</v>
      </c>
      <c r="N103" t="s">
        <v>0</v>
      </c>
      <c r="O103" t="s">
        <v>8</v>
      </c>
    </row>
    <row r="104" spans="1:15" x14ac:dyDescent="0.25">
      <c r="B104">
        <v>0.5</v>
      </c>
      <c r="C104">
        <v>3</v>
      </c>
      <c r="D104" s="1">
        <f>(D24-E24)</f>
        <v>0</v>
      </c>
      <c r="E104" s="1">
        <v>0</v>
      </c>
      <c r="F104" s="1">
        <f>F24-E24</f>
        <v>-0.32033199999999995</v>
      </c>
      <c r="G104" s="1">
        <f>G24-E24</f>
        <v>-2.9402999999999957E-2</v>
      </c>
      <c r="J104">
        <v>0.5</v>
      </c>
      <c r="K104">
        <v>3</v>
      </c>
      <c r="L104" s="1">
        <v>0</v>
      </c>
      <c r="M104" s="1">
        <f>M4-L4</f>
        <v>-0.22396831573997511</v>
      </c>
      <c r="N104" s="1">
        <f>N4-L4</f>
        <v>-0.2103468404922898</v>
      </c>
      <c r="O104" s="1">
        <f>O4-L4</f>
        <v>-0.10687357104635897</v>
      </c>
    </row>
    <row r="105" spans="1:15" x14ac:dyDescent="0.25">
      <c r="B105">
        <v>1</v>
      </c>
      <c r="C105">
        <v>3</v>
      </c>
      <c r="D105" s="1">
        <f>(D25-E25)</f>
        <v>6.4239999999999853E-3</v>
      </c>
      <c r="E105" s="1">
        <v>0</v>
      </c>
      <c r="F105" s="1">
        <f>F25-E25</f>
        <v>-0.26178800000000002</v>
      </c>
      <c r="G105" s="1">
        <f>G25-E25</f>
        <v>-6.1543000000000014E-2</v>
      </c>
      <c r="J105">
        <v>1</v>
      </c>
      <c r="K105">
        <v>3</v>
      </c>
      <c r="L105" s="1">
        <v>0</v>
      </c>
      <c r="M105" s="1">
        <f>M5-L5</f>
        <v>-0.44013812217710657</v>
      </c>
      <c r="N105" s="1">
        <f>N5-L5</f>
        <v>-0.44864900314795386</v>
      </c>
      <c r="O105" s="1">
        <f>O5-L5</f>
        <v>-0.31026734796295452</v>
      </c>
    </row>
    <row r="106" spans="1:15" x14ac:dyDescent="0.25">
      <c r="B106">
        <v>1.5</v>
      </c>
      <c r="C106">
        <v>3</v>
      </c>
      <c r="D106" s="1">
        <f>(D26-E26)</f>
        <v>-0.32984800000000003</v>
      </c>
      <c r="E106" s="1">
        <v>0</v>
      </c>
      <c r="F106" s="1">
        <f>F26-E26</f>
        <v>-0.24966200000000005</v>
      </c>
      <c r="G106" s="1">
        <f>G26-E26</f>
        <v>-0.12613700000000005</v>
      </c>
      <c r="J106">
        <v>1.5</v>
      </c>
      <c r="K106">
        <v>3</v>
      </c>
      <c r="L106" s="1">
        <v>0</v>
      </c>
      <c r="M106" s="1">
        <f>M6-L6</f>
        <v>-0.40657512153014397</v>
      </c>
      <c r="N106" s="1">
        <f>N6-L6</f>
        <v>-0.44832299759211292</v>
      </c>
      <c r="O106" s="1">
        <f>O6-L6</f>
        <v>-0.27754304665848883</v>
      </c>
    </row>
    <row r="107" spans="1:15" x14ac:dyDescent="0.25">
      <c r="B107">
        <v>2</v>
      </c>
      <c r="C107">
        <v>3</v>
      </c>
      <c r="D107" s="1" t="e">
        <f>(#REF!-#REF!)</f>
        <v>#REF!</v>
      </c>
      <c r="E107" s="1">
        <v>0</v>
      </c>
      <c r="F107" s="1" t="e">
        <f>#REF!-#REF!</f>
        <v>#REF!</v>
      </c>
      <c r="G107" s="1" t="e">
        <f>#REF!-#REF!</f>
        <v>#REF!</v>
      </c>
      <c r="J107">
        <v>2</v>
      </c>
      <c r="K107">
        <v>3</v>
      </c>
      <c r="L107" s="1">
        <v>0</v>
      </c>
      <c r="M107" s="1" t="e">
        <f>#REF!-#REF!</f>
        <v>#REF!</v>
      </c>
      <c r="N107" s="1" t="e">
        <f>#REF!-#REF!</f>
        <v>#REF!</v>
      </c>
      <c r="O107" s="1" t="e">
        <f>#REF!-#REF!</f>
        <v>#REF!</v>
      </c>
    </row>
    <row r="108" spans="1:15" x14ac:dyDescent="0.25">
      <c r="B108">
        <v>0.5</v>
      </c>
      <c r="C108">
        <v>4</v>
      </c>
      <c r="D108" s="1">
        <f>(D27-E27)</f>
        <v>0</v>
      </c>
      <c r="E108" s="1">
        <v>0</v>
      </c>
      <c r="F108" s="1">
        <f>F27-E27</f>
        <v>-0.48736900000000005</v>
      </c>
      <c r="G108" s="1">
        <f>G27-E27</f>
        <v>-4.949899999999996E-2</v>
      </c>
      <c r="J108">
        <v>0.5</v>
      </c>
      <c r="K108">
        <v>4</v>
      </c>
      <c r="L108" s="1">
        <v>0</v>
      </c>
      <c r="M108" s="1">
        <f>M7-L7</f>
        <v>-0.205778994484204</v>
      </c>
      <c r="N108" s="1">
        <f>N7-L7</f>
        <v>-0.18792454975995332</v>
      </c>
      <c r="O108" s="1">
        <f>O7-L7</f>
        <v>-8.7009853697370465E-2</v>
      </c>
    </row>
    <row r="109" spans="1:15" x14ac:dyDescent="0.25">
      <c r="B109">
        <v>1</v>
      </c>
      <c r="C109">
        <v>4</v>
      </c>
      <c r="D109" s="1">
        <f>(D28-E28)</f>
        <v>2.59100000000001E-3</v>
      </c>
      <c r="E109" s="1">
        <v>0</v>
      </c>
      <c r="F109" s="1">
        <f>F28-E28</f>
        <v>-0.45368900000000001</v>
      </c>
      <c r="G109" s="1">
        <f>G28-E28</f>
        <v>-0.11307800000000001</v>
      </c>
      <c r="J109">
        <v>1</v>
      </c>
      <c r="K109">
        <v>4</v>
      </c>
      <c r="L109" s="1">
        <v>0</v>
      </c>
      <c r="M109" s="1">
        <f>M8-L8</f>
        <v>-0.41267113511538422</v>
      </c>
      <c r="N109" s="1">
        <f>N8-L8</f>
        <v>-0.43121310389714196</v>
      </c>
      <c r="O109" s="1">
        <f>O8-L8</f>
        <v>-0.29748678305947918</v>
      </c>
    </row>
    <row r="110" spans="1:15" x14ac:dyDescent="0.25">
      <c r="B110">
        <v>1.5</v>
      </c>
      <c r="C110">
        <v>4</v>
      </c>
      <c r="D110" s="1">
        <f>(D29-E29)</f>
        <v>-0.25112299999999999</v>
      </c>
      <c r="E110" s="1">
        <v>0</v>
      </c>
      <c r="F110" s="1">
        <f>F29-E29</f>
        <v>-0.40764699999999998</v>
      </c>
      <c r="G110" s="1">
        <f>G29-E29</f>
        <v>-0.14553199999999999</v>
      </c>
      <c r="J110">
        <v>1.5</v>
      </c>
      <c r="K110">
        <v>4</v>
      </c>
      <c r="L110" s="1">
        <v>0</v>
      </c>
      <c r="M110" s="1">
        <f>M9-L9</f>
        <v>-0.39388260415246923</v>
      </c>
      <c r="N110" s="1">
        <f>N9-L9</f>
        <v>-0.43476954704465942</v>
      </c>
      <c r="O110" s="1">
        <f>O9-L9</f>
        <v>-0.25788242242515103</v>
      </c>
    </row>
    <row r="111" spans="1:15" x14ac:dyDescent="0.25">
      <c r="B111">
        <v>2</v>
      </c>
      <c r="C111">
        <v>4</v>
      </c>
      <c r="D111" s="1" t="e">
        <f>(#REF!-#REF!)</f>
        <v>#REF!</v>
      </c>
      <c r="E111" s="1">
        <v>0</v>
      </c>
      <c r="F111" s="1" t="e">
        <f>#REF!-#REF!</f>
        <v>#REF!</v>
      </c>
      <c r="G111" s="1" t="e">
        <f>#REF!-#REF!</f>
        <v>#REF!</v>
      </c>
      <c r="J111">
        <v>2</v>
      </c>
      <c r="K111">
        <v>4</v>
      </c>
      <c r="L111" s="1">
        <v>0</v>
      </c>
      <c r="M111" s="1" t="e">
        <f>#REF!-#REF!</f>
        <v>#REF!</v>
      </c>
      <c r="N111" s="1" t="e">
        <f>#REF!-#REF!</f>
        <v>#REF!</v>
      </c>
      <c r="O111" s="1" t="e">
        <f>#REF!-#REF!</f>
        <v>#REF!</v>
      </c>
    </row>
    <row r="112" spans="1:15" x14ac:dyDescent="0.25">
      <c r="B112">
        <v>0.5</v>
      </c>
      <c r="C112">
        <v>5</v>
      </c>
      <c r="D112" s="1">
        <f>(D30-E30)</f>
        <v>0</v>
      </c>
      <c r="E112" s="1">
        <v>0</v>
      </c>
      <c r="F112" s="1">
        <f>F30-E30</f>
        <v>-0.637046</v>
      </c>
      <c r="G112" s="1">
        <f>G30-E30</f>
        <v>-6.5182999999999991E-2</v>
      </c>
      <c r="J112">
        <v>0.5</v>
      </c>
      <c r="K112">
        <v>5</v>
      </c>
      <c r="L112" s="1">
        <v>0</v>
      </c>
      <c r="M112" s="1">
        <f>M10-L10</f>
        <v>-0.17081430467026493</v>
      </c>
      <c r="N112" s="1">
        <f>N10-L10</f>
        <v>-0.17365537564819566</v>
      </c>
      <c r="O112" s="1">
        <f>O10-L10</f>
        <v>-6.5328351283366337E-2</v>
      </c>
    </row>
    <row r="113" spans="2:15" x14ac:dyDescent="0.25">
      <c r="B113">
        <v>1</v>
      </c>
      <c r="C113">
        <v>5</v>
      </c>
      <c r="D113" s="1">
        <f>(D31-E31)</f>
        <v>1.1719999999999509E-3</v>
      </c>
      <c r="E113" s="1">
        <v>0</v>
      </c>
      <c r="F113" s="1">
        <f>F31-E31</f>
        <v>-0.66543300000000005</v>
      </c>
      <c r="G113" s="1">
        <f>G31-E31</f>
        <v>-0.12728400000000006</v>
      </c>
      <c r="J113">
        <v>1</v>
      </c>
      <c r="K113">
        <v>5</v>
      </c>
      <c r="L113" s="1">
        <v>0</v>
      </c>
      <c r="M113" s="1">
        <f>M11-L11</f>
        <v>-0.39722651112254814</v>
      </c>
      <c r="N113" s="1">
        <f>N11-L11</f>
        <v>-0.41831074512494992</v>
      </c>
      <c r="O113" s="1">
        <f>O11-L11</f>
        <v>-0.28616686681534864</v>
      </c>
    </row>
    <row r="114" spans="2:15" x14ac:dyDescent="0.25">
      <c r="B114">
        <v>1.5</v>
      </c>
      <c r="C114">
        <v>5</v>
      </c>
      <c r="D114" s="1">
        <f>(D32-E32)</f>
        <v>-0.20544399999999996</v>
      </c>
      <c r="E114" s="1">
        <v>0</v>
      </c>
      <c r="F114" s="1">
        <f>F32-E32</f>
        <v>-0.57006800000000002</v>
      </c>
      <c r="G114" s="1">
        <f>G32-E32</f>
        <v>-0.17812000000000006</v>
      </c>
      <c r="J114">
        <v>1.5</v>
      </c>
      <c r="K114">
        <v>5</v>
      </c>
      <c r="L114" s="1">
        <v>0</v>
      </c>
      <c r="M114" s="1">
        <f>M12-L12</f>
        <v>-0.36923015764844846</v>
      </c>
      <c r="N114" s="1">
        <f>N12-L12</f>
        <v>-0.42310662850392988</v>
      </c>
      <c r="O114" s="1">
        <f>O12-L12</f>
        <v>-0.2370916814320112</v>
      </c>
    </row>
    <row r="115" spans="2:15" x14ac:dyDescent="0.25">
      <c r="B115">
        <v>2</v>
      </c>
      <c r="C115">
        <v>5</v>
      </c>
      <c r="D115" s="1" t="e">
        <f>(#REF!-#REF!)</f>
        <v>#REF!</v>
      </c>
      <c r="E115" s="1">
        <v>0</v>
      </c>
      <c r="F115" s="1" t="e">
        <f>#REF!-#REF!</f>
        <v>#REF!</v>
      </c>
      <c r="G115" s="1" t="e">
        <f>#REF!-#REF!</f>
        <v>#REF!</v>
      </c>
      <c r="J115">
        <v>2</v>
      </c>
      <c r="K115">
        <v>5</v>
      </c>
      <c r="L115" s="1">
        <v>0</v>
      </c>
      <c r="M115" s="1" t="e">
        <f>#REF!-#REF!</f>
        <v>#REF!</v>
      </c>
      <c r="N115" s="1" t="e">
        <f>#REF!-#REF!</f>
        <v>#REF!</v>
      </c>
      <c r="O115" s="1" t="e">
        <f>#REF!-#REF!</f>
        <v>#REF!</v>
      </c>
    </row>
    <row r="116" spans="2:15" x14ac:dyDescent="0.25">
      <c r="B116">
        <v>0.5</v>
      </c>
      <c r="C116">
        <v>6</v>
      </c>
      <c r="D116" s="1">
        <f>(D33-E33)</f>
        <v>0</v>
      </c>
      <c r="E116" s="1">
        <v>0</v>
      </c>
      <c r="F116" s="1">
        <f>F33-E33</f>
        <v>-0.72980200000000006</v>
      </c>
      <c r="G116" s="1">
        <f>G33-E33</f>
        <v>-7.9524999999999957E-2</v>
      </c>
      <c r="J116">
        <v>0.5</v>
      </c>
      <c r="K116">
        <v>6</v>
      </c>
      <c r="L116" s="1">
        <v>0</v>
      </c>
      <c r="M116" s="1">
        <f>M13-L13</f>
        <v>-0.15020117686425249</v>
      </c>
      <c r="N116" s="1">
        <f>N13-L13</f>
        <v>-0.16618106733916049</v>
      </c>
      <c r="O116" s="1">
        <f>O13-L13</f>
        <v>-4.8796611414440583E-2</v>
      </c>
    </row>
    <row r="117" spans="2:15" x14ac:dyDescent="0.25">
      <c r="B117">
        <v>1</v>
      </c>
      <c r="C117">
        <v>6</v>
      </c>
      <c r="D117" s="1">
        <f>(D34-E34)</f>
        <v>7.8400000000000691E-4</v>
      </c>
      <c r="E117" s="1">
        <v>0</v>
      </c>
      <c r="F117" s="1">
        <f>F34-E34</f>
        <v>-0.73443700000000001</v>
      </c>
      <c r="G117" s="1">
        <f>G34-E34</f>
        <v>-0.16037000000000001</v>
      </c>
      <c r="J117">
        <v>1</v>
      </c>
      <c r="K117">
        <v>6</v>
      </c>
      <c r="L117" s="1">
        <v>0</v>
      </c>
      <c r="M117" s="1">
        <f>M14-L14</f>
        <v>-0.3697847165348469</v>
      </c>
      <c r="N117" s="1">
        <f>N14-L14</f>
        <v>-0.41502917981524223</v>
      </c>
      <c r="O117" s="1">
        <f>O14-L14</f>
        <v>-0.2587353313441042</v>
      </c>
    </row>
    <row r="118" spans="2:15" x14ac:dyDescent="0.25">
      <c r="B118">
        <v>1.5</v>
      </c>
      <c r="C118">
        <v>6</v>
      </c>
      <c r="D118" s="1">
        <f>(D35-E35)</f>
        <v>-0.17300899999999997</v>
      </c>
      <c r="E118" s="1">
        <v>0</v>
      </c>
      <c r="F118" s="1">
        <f>F35-E35</f>
        <v>-0.73686099999999999</v>
      </c>
      <c r="G118" s="1">
        <f>G35-E35</f>
        <v>-0.20494199999999996</v>
      </c>
      <c r="J118">
        <v>1.5</v>
      </c>
      <c r="K118">
        <v>6</v>
      </c>
      <c r="L118" s="1">
        <v>0</v>
      </c>
      <c r="M118" s="1">
        <f>M15-L15</f>
        <v>-0.33440098132751805</v>
      </c>
      <c r="N118" s="1">
        <f>N15-L15</f>
        <v>-0.41868838308118661</v>
      </c>
      <c r="O118" s="1">
        <f>O15-L15</f>
        <v>-0.21832265685339147</v>
      </c>
    </row>
    <row r="119" spans="2:15" x14ac:dyDescent="0.25">
      <c r="B119">
        <v>2</v>
      </c>
      <c r="C119">
        <v>6</v>
      </c>
      <c r="D119" s="1" t="e">
        <f>(#REF!-#REF!)</f>
        <v>#REF!</v>
      </c>
      <c r="E119" s="1">
        <v>0</v>
      </c>
      <c r="F119" s="1" t="e">
        <f>#REF!-#REF!</f>
        <v>#REF!</v>
      </c>
      <c r="G119" s="1" t="e">
        <f>#REF!-#REF!</f>
        <v>#REF!</v>
      </c>
      <c r="J119">
        <v>2</v>
      </c>
      <c r="K119">
        <v>6</v>
      </c>
      <c r="L119" s="1">
        <v>0</v>
      </c>
      <c r="M119" s="1" t="e">
        <f>#REF!-#REF!</f>
        <v>#REF!</v>
      </c>
      <c r="N119" s="1" t="e">
        <f>#REF!-#REF!</f>
        <v>#REF!</v>
      </c>
      <c r="O119" s="1" t="e">
        <f>#REF!-#REF!</f>
        <v>#REF!</v>
      </c>
    </row>
    <row r="120" spans="2:15" x14ac:dyDescent="0.25">
      <c r="B120">
        <v>0.5</v>
      </c>
      <c r="C120">
        <v>8</v>
      </c>
      <c r="D120" s="1">
        <f>(D36-E36)</f>
        <v>0</v>
      </c>
      <c r="E120" s="1">
        <v>0</v>
      </c>
      <c r="F120" s="1">
        <f>F36-E36</f>
        <v>-0.87737600000000004</v>
      </c>
      <c r="G120" s="1">
        <f>G36-E36</f>
        <v>-9.1748999999999969E-2</v>
      </c>
      <c r="J120">
        <v>0.5</v>
      </c>
      <c r="K120">
        <v>8</v>
      </c>
      <c r="L120" s="1">
        <v>0</v>
      </c>
      <c r="M120" s="1">
        <f>M16-L16</f>
        <v>-0.10877100754053659</v>
      </c>
      <c r="N120" s="1">
        <f>N16-L16</f>
        <v>-0.15791592055330128</v>
      </c>
      <c r="O120" s="1">
        <f>O16-L16</f>
        <v>-2.5209048643853538E-2</v>
      </c>
    </row>
    <row r="121" spans="2:15" x14ac:dyDescent="0.25">
      <c r="B121">
        <v>1</v>
      </c>
      <c r="C121">
        <v>8</v>
      </c>
      <c r="D121" s="1">
        <f>(D37-E37)</f>
        <v>2.8799999999995496E-4</v>
      </c>
      <c r="E121" s="1">
        <v>0</v>
      </c>
      <c r="F121" s="1">
        <f>F37-E37</f>
        <v>-0.87135800000000008</v>
      </c>
      <c r="G121" s="1">
        <f>G37-E37</f>
        <v>-0.20775600000000005</v>
      </c>
      <c r="J121">
        <v>1</v>
      </c>
      <c r="K121">
        <v>8</v>
      </c>
      <c r="L121" s="1">
        <v>0</v>
      </c>
      <c r="M121" s="1">
        <f>M17-L17</f>
        <v>-0.32661332045666192</v>
      </c>
      <c r="N121" s="1">
        <f>N17-L17</f>
        <v>-0.41094402097057903</v>
      </c>
      <c r="O121" s="1">
        <f>O17-L17</f>
        <v>-0.22126030421136134</v>
      </c>
    </row>
    <row r="122" spans="2:15" x14ac:dyDescent="0.25">
      <c r="B122">
        <v>1.5</v>
      </c>
      <c r="C122">
        <v>8</v>
      </c>
      <c r="D122" s="1">
        <f>(D38-E38)</f>
        <v>-0.14918100000000001</v>
      </c>
      <c r="E122" s="1">
        <v>0</v>
      </c>
      <c r="F122" s="1">
        <f>F38-E38</f>
        <v>-0.84706300000000001</v>
      </c>
      <c r="G122" s="1">
        <f>G38-E38</f>
        <v>-0.24879899999999999</v>
      </c>
      <c r="J122">
        <v>1.5</v>
      </c>
      <c r="K122">
        <v>8</v>
      </c>
      <c r="L122" s="1">
        <v>0</v>
      </c>
      <c r="M122" s="1">
        <f>M18-L18</f>
        <v>-0.3081300258961428</v>
      </c>
      <c r="N122" s="1">
        <f>N18-L18</f>
        <v>-0.41810912725455451</v>
      </c>
      <c r="O122" s="1">
        <f>O18-L18</f>
        <v>-0.2090659215846622</v>
      </c>
    </row>
    <row r="123" spans="2:15" x14ac:dyDescent="0.25">
      <c r="B123">
        <v>2</v>
      </c>
      <c r="C123">
        <v>8</v>
      </c>
      <c r="D123" s="1" t="e">
        <f>(#REF!-#REF!)</f>
        <v>#REF!</v>
      </c>
      <c r="E123" s="1">
        <v>0</v>
      </c>
      <c r="F123" s="1" t="e">
        <f>#REF!-#REF!</f>
        <v>#REF!</v>
      </c>
      <c r="G123" s="1" t="e">
        <f>#REF!-#REF!</f>
        <v>#REF!</v>
      </c>
      <c r="J123">
        <v>2</v>
      </c>
      <c r="K123">
        <v>8</v>
      </c>
      <c r="L123" s="1">
        <v>0</v>
      </c>
      <c r="M123" s="1" t="e">
        <f>#REF!-#REF!</f>
        <v>#REF!</v>
      </c>
      <c r="N123" s="1" t="e">
        <f>#REF!-#REF!</f>
        <v>#REF!</v>
      </c>
      <c r="O123" s="1" t="e">
        <f>#REF!-#REF!</f>
        <v>#REF!</v>
      </c>
    </row>
    <row r="124" spans="2:15" x14ac:dyDescent="0.25">
      <c r="B124">
        <v>0.5</v>
      </c>
      <c r="C124">
        <v>10</v>
      </c>
      <c r="D124" s="1">
        <f>(D39-E39)</f>
        <v>0</v>
      </c>
      <c r="E124" s="1">
        <v>0</v>
      </c>
      <c r="F124" s="1">
        <f>F39-E39</f>
        <v>-0.92600179999999999</v>
      </c>
      <c r="G124" s="1">
        <f>G39-E39</f>
        <v>-8.7790999999999952E-2</v>
      </c>
      <c r="J124">
        <v>0.5</v>
      </c>
      <c r="K124">
        <v>10</v>
      </c>
      <c r="L124" s="1">
        <v>0</v>
      </c>
      <c r="M124" s="1">
        <f>M19-L19</f>
        <v>-8.2662910642528731E-2</v>
      </c>
      <c r="N124" s="1">
        <f>N19-L19</f>
        <v>-0.15029620116823394</v>
      </c>
      <c r="O124" s="1">
        <f>O19-L19</f>
        <v>-1.5236753800903058E-2</v>
      </c>
    </row>
    <row r="125" spans="2:15" x14ac:dyDescent="0.25">
      <c r="B125">
        <v>1</v>
      </c>
      <c r="C125">
        <v>10</v>
      </c>
      <c r="D125" s="1">
        <f>(D40-E40)</f>
        <v>3.7500000000001421E-4</v>
      </c>
      <c r="E125" s="1">
        <v>0</v>
      </c>
      <c r="F125" s="1">
        <f>F40-E40</f>
        <v>-0.91843819999999998</v>
      </c>
      <c r="G125" s="1">
        <f>G40-E40</f>
        <v>-0.23998600000000003</v>
      </c>
      <c r="J125">
        <v>1</v>
      </c>
      <c r="K125">
        <v>10</v>
      </c>
      <c r="L125" s="1">
        <v>0</v>
      </c>
      <c r="M125" s="1">
        <f>M20-L20</f>
        <v>-0.29692242006023606</v>
      </c>
      <c r="N125" s="1">
        <f>N20-L20</f>
        <v>-0.40882655004096513</v>
      </c>
      <c r="O125" s="1">
        <f>O20-L20</f>
        <v>-0.19915415594456432</v>
      </c>
    </row>
    <row r="126" spans="2:15" x14ac:dyDescent="0.25">
      <c r="B126">
        <v>1.5</v>
      </c>
      <c r="C126">
        <v>10</v>
      </c>
      <c r="D126" s="1">
        <f>(D41-E41)</f>
        <v>-0.12215799999999999</v>
      </c>
      <c r="E126" s="1">
        <v>0</v>
      </c>
      <c r="F126" s="1">
        <f>F41-E41</f>
        <v>-0.8973006</v>
      </c>
      <c r="G126" s="1">
        <f>G41-E41</f>
        <v>-0.27537599999999995</v>
      </c>
      <c r="J126">
        <v>1.5</v>
      </c>
      <c r="K126">
        <v>10</v>
      </c>
      <c r="L126" s="1">
        <v>0</v>
      </c>
      <c r="M126" s="1">
        <f>M21-L21</f>
        <v>-0.27693539593839445</v>
      </c>
      <c r="N126" s="1">
        <f>N21-L21</f>
        <v>-0.41812616419063187</v>
      </c>
      <c r="O126" s="1">
        <f>O21-L21</f>
        <v>-0.19359638362636866</v>
      </c>
    </row>
    <row r="127" spans="2:15" x14ac:dyDescent="0.25">
      <c r="B127">
        <v>2</v>
      </c>
      <c r="C127">
        <v>10</v>
      </c>
      <c r="D127" s="1" t="e">
        <f>(#REF!-#REF!)</f>
        <v>#REF!</v>
      </c>
      <c r="E127" s="1">
        <v>0</v>
      </c>
      <c r="F127" s="1" t="e">
        <f>#REF!-#REF!</f>
        <v>#REF!</v>
      </c>
      <c r="G127" s="1" t="e">
        <f>#REF!-#REF!</f>
        <v>#REF!</v>
      </c>
      <c r="J127">
        <v>2</v>
      </c>
      <c r="K127">
        <v>10</v>
      </c>
      <c r="L127" s="1">
        <v>0</v>
      </c>
      <c r="M127" s="1" t="e">
        <f>#REF!-#REF!</f>
        <v>#REF!</v>
      </c>
      <c r="N127" s="1" t="e">
        <f>#REF!-#REF!</f>
        <v>#REF!</v>
      </c>
      <c r="O127" s="1" t="e">
        <f>#REF!-#REF!</f>
        <v>#REF!</v>
      </c>
    </row>
    <row r="128" spans="2:15" x14ac:dyDescent="0.25">
      <c r="B128" s="2" t="s">
        <v>13</v>
      </c>
      <c r="C128" s="2"/>
      <c r="D128" s="3" t="e">
        <f>MIN(D104:D127)</f>
        <v>#REF!</v>
      </c>
      <c r="E128" s="3">
        <f t="shared" ref="E128:G128" si="4">MIN(E104:E127)</f>
        <v>0</v>
      </c>
      <c r="F128" s="3" t="e">
        <f t="shared" si="4"/>
        <v>#REF!</v>
      </c>
      <c r="G128" s="3" t="e">
        <f t="shared" si="4"/>
        <v>#REF!</v>
      </c>
      <c r="J128" s="2" t="s">
        <v>13</v>
      </c>
      <c r="K128" s="2"/>
      <c r="L128" s="3">
        <f>MIN(L104:L127)</f>
        <v>0</v>
      </c>
      <c r="M128" s="3" t="e">
        <f t="shared" ref="M128:O128" si="5">MIN(M104:M127)</f>
        <v>#REF!</v>
      </c>
      <c r="N128" s="3" t="e">
        <f t="shared" si="5"/>
        <v>#REF!</v>
      </c>
      <c r="O128" s="3" t="e">
        <f t="shared" si="5"/>
        <v>#REF!</v>
      </c>
    </row>
    <row r="129" spans="2:15" x14ac:dyDescent="0.25">
      <c r="B129" s="2" t="s">
        <v>14</v>
      </c>
      <c r="C129" s="2"/>
      <c r="D129" s="3" t="e">
        <f>MAX(D104:D127)</f>
        <v>#REF!</v>
      </c>
      <c r="E129" s="3">
        <f t="shared" ref="E129:G129" si="6">MAX(E104:E127)</f>
        <v>0</v>
      </c>
      <c r="F129" s="3" t="e">
        <f t="shared" si="6"/>
        <v>#REF!</v>
      </c>
      <c r="G129" s="3" t="e">
        <f t="shared" si="6"/>
        <v>#REF!</v>
      </c>
      <c r="J129" s="2" t="s">
        <v>14</v>
      </c>
      <c r="K129" s="2"/>
      <c r="L129" s="3">
        <f>MAX(L104:L127)</f>
        <v>0</v>
      </c>
      <c r="M129" s="3" t="e">
        <f t="shared" ref="M129:O129" si="7">MAX(M104:M127)</f>
        <v>#REF!</v>
      </c>
      <c r="N129" s="3" t="e">
        <f t="shared" si="7"/>
        <v>#REF!</v>
      </c>
      <c r="O129" s="3" t="e">
        <f t="shared" si="7"/>
        <v>#REF!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9" workbookViewId="0">
      <selection activeCell="M43" sqref="M43"/>
    </sheetView>
  </sheetViews>
  <sheetFormatPr defaultRowHeight="16.5" x14ac:dyDescent="0.25"/>
  <cols>
    <col min="4" max="4" width="9.5" bestFit="1" customWidth="1"/>
  </cols>
  <sheetData>
    <row r="1" spans="1:7" x14ac:dyDescent="0.25">
      <c r="A1" s="14" t="s">
        <v>34</v>
      </c>
      <c r="B1" s="14" t="s">
        <v>35</v>
      </c>
    </row>
    <row r="2" spans="1:7" x14ac:dyDescent="0.25">
      <c r="A2" t="s">
        <v>5</v>
      </c>
      <c r="B2">
        <v>1</v>
      </c>
    </row>
    <row r="3" spans="1:7" x14ac:dyDescent="0.25">
      <c r="A3" t="s">
        <v>32</v>
      </c>
      <c r="B3" t="s">
        <v>7</v>
      </c>
      <c r="C3" t="s">
        <v>4</v>
      </c>
      <c r="D3" t="s">
        <v>19</v>
      </c>
      <c r="E3" t="s">
        <v>20</v>
      </c>
      <c r="F3" t="s">
        <v>21</v>
      </c>
      <c r="G3" t="s">
        <v>8</v>
      </c>
    </row>
    <row r="4" spans="1:7" x14ac:dyDescent="0.25">
      <c r="A4">
        <v>1</v>
      </c>
      <c r="B4">
        <f>'GWm05'!B30</f>
        <v>0.5</v>
      </c>
      <c r="C4">
        <f>'GWm05'!C30</f>
        <v>5</v>
      </c>
      <c r="D4">
        <f>'GWm05'!D30</f>
        <v>1</v>
      </c>
      <c r="E4">
        <f>'GWm05'!E30</f>
        <v>1</v>
      </c>
      <c r="F4">
        <f>'GWm05'!F30</f>
        <v>0.58692599999999995</v>
      </c>
      <c r="G4">
        <f>'GWm05'!G30</f>
        <v>0.93986899999999995</v>
      </c>
    </row>
    <row r="5" spans="1:7" x14ac:dyDescent="0.25">
      <c r="B5">
        <f>'GWm05'!B31</f>
        <v>1</v>
      </c>
      <c r="C5">
        <f>'GWm05'!C31</f>
        <v>5</v>
      </c>
      <c r="D5">
        <f>'GWm05'!D31</f>
        <v>1</v>
      </c>
      <c r="E5">
        <f>'GWm05'!E31</f>
        <v>0.99948899999999996</v>
      </c>
      <c r="F5">
        <f>'GWm05'!F31</f>
        <v>0.55198400000000003</v>
      </c>
      <c r="G5">
        <f>'GWm05'!G31</f>
        <v>0.88813500000000001</v>
      </c>
    </row>
    <row r="6" spans="1:7" x14ac:dyDescent="0.25">
      <c r="B6">
        <f>'GWm05'!B32</f>
        <v>1.5</v>
      </c>
      <c r="C6">
        <f>'GWm05'!C32</f>
        <v>5</v>
      </c>
      <c r="D6">
        <f>'GWm05'!D32</f>
        <v>0.76936000000000004</v>
      </c>
      <c r="E6">
        <f>'GWm05'!E32</f>
        <v>0.994811</v>
      </c>
      <c r="F6">
        <f>'GWm05'!F32</f>
        <v>0.62444299999999997</v>
      </c>
      <c r="G6">
        <f>'GWm05'!G32</f>
        <v>0.82631299999999996</v>
      </c>
    </row>
    <row r="9" spans="1:7" x14ac:dyDescent="0.25">
      <c r="A9">
        <v>0.75</v>
      </c>
      <c r="B9">
        <f>GWBW075!B30</f>
        <v>0.5</v>
      </c>
      <c r="C9">
        <f>GWBW075!C30</f>
        <v>5</v>
      </c>
      <c r="D9">
        <f>GWBW075!D30</f>
        <v>1</v>
      </c>
      <c r="E9">
        <f>GWBW075!E30</f>
        <v>1</v>
      </c>
      <c r="F9">
        <f>GWBW075!F30</f>
        <v>0.362954</v>
      </c>
      <c r="G9">
        <f>GWBW075!G30</f>
        <v>0.93481700000000001</v>
      </c>
    </row>
    <row r="10" spans="1:7" x14ac:dyDescent="0.25">
      <c r="B10">
        <f>GWBW075!B31</f>
        <v>1</v>
      </c>
      <c r="C10">
        <f>GWBW075!C31</f>
        <v>5</v>
      </c>
      <c r="D10">
        <f>GWBW075!D31</f>
        <v>1</v>
      </c>
      <c r="E10">
        <f>GWBW075!E31</f>
        <v>0.99882800000000005</v>
      </c>
      <c r="F10">
        <f>GWBW075!F31</f>
        <v>0.333395</v>
      </c>
      <c r="G10">
        <f>GWBW075!G31</f>
        <v>0.87154399999999999</v>
      </c>
    </row>
    <row r="11" spans="1:7" x14ac:dyDescent="0.25">
      <c r="B11">
        <f>GWBW075!B32</f>
        <v>1.5</v>
      </c>
      <c r="C11">
        <f>GWBW075!C32</f>
        <v>5</v>
      </c>
      <c r="D11">
        <f>GWBW075!D32</f>
        <v>0.76936000000000004</v>
      </c>
      <c r="E11">
        <f>GWBW075!E32</f>
        <v>0.974804</v>
      </c>
      <c r="F11">
        <f>GWBW075!F32</f>
        <v>0.40473599999999998</v>
      </c>
      <c r="G11">
        <f>GWBW075!G32</f>
        <v>0.79668399999999995</v>
      </c>
    </row>
    <row r="14" spans="1:7" x14ac:dyDescent="0.25">
      <c r="A14">
        <v>0.5</v>
      </c>
      <c r="B14">
        <f>GWBW05!B30</f>
        <v>0.5</v>
      </c>
      <c r="C14">
        <f>GWBW05!C30</f>
        <v>5</v>
      </c>
      <c r="D14">
        <f>GWBW05!D30</f>
        <v>1</v>
      </c>
      <c r="E14">
        <f>GWBW05!E30</f>
        <v>1</v>
      </c>
      <c r="F14">
        <f>GWBW05!F30</f>
        <v>0.128774</v>
      </c>
      <c r="G14">
        <f>GWBW05!G30</f>
        <v>0.92607799999999996</v>
      </c>
    </row>
    <row r="15" spans="1:7" x14ac:dyDescent="0.25">
      <c r="B15">
        <f>GWBW05!B31</f>
        <v>1</v>
      </c>
      <c r="C15">
        <f>GWBW05!C31</f>
        <v>5</v>
      </c>
      <c r="D15">
        <f>GWBW05!D31</f>
        <v>1</v>
      </c>
      <c r="E15">
        <f>GWBW05!E31</f>
        <v>0.99274600000000002</v>
      </c>
      <c r="F15">
        <f>GWBW05!F31</f>
        <v>0.108878</v>
      </c>
      <c r="G15">
        <f>GWBW05!G31</f>
        <v>0.83208899999999997</v>
      </c>
    </row>
    <row r="16" spans="1:7" x14ac:dyDescent="0.25">
      <c r="B16">
        <f>GWBW05!B32</f>
        <v>1.5</v>
      </c>
      <c r="C16">
        <f>GWBW05!C32</f>
        <v>5</v>
      </c>
      <c r="D16">
        <f>GWBW05!D32</f>
        <v>0.76936000000000004</v>
      </c>
      <c r="E16">
        <f>GWBW05!E32</f>
        <v>0.90630999999999995</v>
      </c>
      <c r="F16">
        <f>GWBW05!F32</f>
        <v>0.14008100000000001</v>
      </c>
      <c r="G16">
        <f>GWBW05!G32</f>
        <v>0.70519900000000002</v>
      </c>
    </row>
    <row r="22" spans="2:18" x14ac:dyDescent="0.25">
      <c r="B22" t="s">
        <v>35</v>
      </c>
      <c r="D22">
        <v>1</v>
      </c>
      <c r="K22">
        <v>0.75</v>
      </c>
      <c r="R22">
        <v>0.5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zoomScale="90" zoomScaleNormal="90" workbookViewId="0">
      <selection activeCell="I27" sqref="I27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31" ht="17.25" thickBot="1" x14ac:dyDescent="0.3">
      <c r="A1" s="18" t="s">
        <v>36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6.5" customHeight="1" thickBot="1" x14ac:dyDescent="0.3">
      <c r="A2" s="19" t="s">
        <v>30</v>
      </c>
      <c r="G2" s="21" t="s">
        <v>26</v>
      </c>
      <c r="K2" s="21" t="s">
        <v>31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7.25" thickBot="1" x14ac:dyDescent="0.3">
      <c r="A3" s="20" t="s">
        <v>3</v>
      </c>
      <c r="B3" s="15" t="s">
        <v>7</v>
      </c>
      <c r="C3" s="16" t="s">
        <v>4</v>
      </c>
      <c r="D3" s="5" t="s">
        <v>27</v>
      </c>
      <c r="E3" s="6" t="s">
        <v>28</v>
      </c>
      <c r="F3" s="7" t="s">
        <v>29</v>
      </c>
      <c r="H3" s="15" t="s">
        <v>27</v>
      </c>
      <c r="I3" s="17" t="s">
        <v>28</v>
      </c>
      <c r="J3" s="16" t="s">
        <v>29</v>
      </c>
      <c r="L3" s="15" t="s">
        <v>27</v>
      </c>
      <c r="M3" s="17" t="s">
        <v>28</v>
      </c>
      <c r="N3" s="16" t="s">
        <v>29</v>
      </c>
      <c r="P3" s="4" t="s">
        <v>36</v>
      </c>
      <c r="Q3" s="4"/>
      <c r="R3" s="4"/>
      <c r="S3" s="4"/>
      <c r="T3" s="4"/>
      <c r="U3" s="4"/>
      <c r="V3" s="4"/>
      <c r="W3" s="4"/>
      <c r="X3" s="4" t="s">
        <v>37</v>
      </c>
      <c r="Y3" s="4"/>
      <c r="Z3" s="4"/>
      <c r="AA3" s="4"/>
      <c r="AB3" s="4"/>
      <c r="AC3" s="4"/>
      <c r="AD3" s="4"/>
      <c r="AE3" s="4"/>
    </row>
    <row r="4" spans="1:31" x14ac:dyDescent="0.25">
      <c r="B4" s="4">
        <v>0.5</v>
      </c>
      <c r="C4" s="4">
        <v>5</v>
      </c>
      <c r="D4" s="4">
        <f>'GWm02'!L30</f>
        <v>10132.700000000001</v>
      </c>
      <c r="E4" s="4">
        <f>'GWm02'!M30</f>
        <v>10154.6</v>
      </c>
      <c r="F4" s="4">
        <f>'GWm02'!N30</f>
        <v>9516.7900000000009</v>
      </c>
      <c r="G4" s="4"/>
      <c r="H4" s="4">
        <f>'GWm05'!L30</f>
        <v>10141.4</v>
      </c>
      <c r="I4" s="4">
        <f>'GWm05'!M30</f>
        <v>10160.6</v>
      </c>
      <c r="J4" s="4">
        <f>'GWm05'!N30</f>
        <v>9502.08</v>
      </c>
      <c r="K4" s="4"/>
      <c r="L4" s="4">
        <f>'GWm08'!L30</f>
        <v>10219.4</v>
      </c>
      <c r="M4" s="4">
        <f>'GWm08'!M30</f>
        <v>10202.9</v>
      </c>
      <c r="N4" s="4">
        <f>'GWm08'!N30</f>
        <v>9381.7000000000007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B5" s="4">
        <v>1</v>
      </c>
      <c r="C5" s="4">
        <v>5</v>
      </c>
      <c r="D5" s="4">
        <f>'GWm02'!L31</f>
        <v>10304.299999999999</v>
      </c>
      <c r="E5" s="4">
        <f>'GWm02'!M31</f>
        <v>10470.5</v>
      </c>
      <c r="F5" s="4">
        <f>'GWm02'!N31</f>
        <v>10834.4</v>
      </c>
      <c r="G5" s="4"/>
      <c r="H5" s="4">
        <f>'GWm05'!L31</f>
        <v>10331.799999999999</v>
      </c>
      <c r="I5" s="4">
        <f>'GWm05'!M31</f>
        <v>10515.6</v>
      </c>
      <c r="J5" s="4">
        <f>'GWm05'!N31</f>
        <v>10761.1</v>
      </c>
      <c r="K5" s="4"/>
      <c r="L5" s="4">
        <f>'GWm08'!L31</f>
        <v>10455.1</v>
      </c>
      <c r="M5" s="4">
        <f>'GWm08'!M31</f>
        <v>10652.6</v>
      </c>
      <c r="N5" s="4">
        <f>'GWm08'!N31</f>
        <v>10495.2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B6" s="4">
        <v>1.5</v>
      </c>
      <c r="C6" s="4">
        <v>5</v>
      </c>
      <c r="D6" s="4">
        <f>'GWm02'!L32</f>
        <v>10857</v>
      </c>
      <c r="E6" s="4">
        <f>'GWm02'!M32</f>
        <v>10807.9</v>
      </c>
      <c r="F6" s="4">
        <f>'GWm02'!N32</f>
        <v>10960.2</v>
      </c>
      <c r="G6" s="4"/>
      <c r="H6" s="4">
        <f>'GWm05'!L32</f>
        <v>10882.8</v>
      </c>
      <c r="I6" s="4">
        <f>'GWm05'!M32</f>
        <v>10871.5</v>
      </c>
      <c r="J6" s="4">
        <f>'GWm05'!N32</f>
        <v>10873</v>
      </c>
      <c r="K6" s="4"/>
      <c r="L6" s="4">
        <f>'GWm08'!L32</f>
        <v>10991.2</v>
      </c>
      <c r="M6" s="4">
        <f>'GWm08'!M32</f>
        <v>11026.6</v>
      </c>
      <c r="N6" s="4">
        <f>'GWm08'!N32</f>
        <v>10592.5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A9" t="s">
        <v>38</v>
      </c>
      <c r="B9" s="4">
        <v>0.5</v>
      </c>
      <c r="C9" s="4">
        <v>5</v>
      </c>
      <c r="D9" s="4">
        <f>'GWm02'!E30</f>
        <v>1</v>
      </c>
      <c r="E9" s="4"/>
      <c r="F9" s="4"/>
      <c r="G9" s="4"/>
      <c r="H9" s="4">
        <f>'GWm05'!E30</f>
        <v>1</v>
      </c>
      <c r="I9" s="4"/>
      <c r="J9" s="4"/>
      <c r="K9" s="4"/>
      <c r="L9" s="4">
        <f>'GWm08'!E30</f>
        <v>1</v>
      </c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B10" s="4">
        <v>1</v>
      </c>
      <c r="C10" s="4">
        <v>5</v>
      </c>
      <c r="D10" s="4">
        <f>'GWm02'!E31</f>
        <v>0.99948899999999996</v>
      </c>
      <c r="E10" s="4"/>
      <c r="F10" s="4"/>
      <c r="G10" s="4"/>
      <c r="H10" s="4">
        <f>'GWm05'!E31</f>
        <v>0.99948899999999996</v>
      </c>
      <c r="I10" s="4"/>
      <c r="J10" s="4"/>
      <c r="K10" s="4"/>
      <c r="L10" s="4">
        <f>'GWm08'!E31</f>
        <v>0.99880000000000002</v>
      </c>
      <c r="M10" s="4"/>
      <c r="N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B11" s="4">
        <v>1.5</v>
      </c>
      <c r="C11" s="4">
        <v>5</v>
      </c>
      <c r="D11" s="4">
        <f>'GWm02'!E32</f>
        <v>0.99419400000000002</v>
      </c>
      <c r="E11" s="4"/>
      <c r="F11" s="4"/>
      <c r="G11" s="4"/>
      <c r="H11" s="4">
        <f>'GWm05'!E32</f>
        <v>0.994811</v>
      </c>
      <c r="I11" s="4"/>
      <c r="J11" s="4"/>
      <c r="K11" s="4"/>
      <c r="L11" s="4">
        <f>'GWm08'!E32</f>
        <v>0.99378299999999997</v>
      </c>
      <c r="M11" s="4"/>
      <c r="N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t="s">
        <v>37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t="s">
        <v>30</v>
      </c>
      <c r="G14" t="s">
        <v>26</v>
      </c>
      <c r="K14" t="s">
        <v>31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7.25" thickBot="1" x14ac:dyDescent="0.3">
      <c r="A15" t="s">
        <v>3</v>
      </c>
      <c r="B15" t="s">
        <v>7</v>
      </c>
      <c r="C15" t="s">
        <v>4</v>
      </c>
      <c r="D15" t="s">
        <v>27</v>
      </c>
      <c r="E15" t="s">
        <v>28</v>
      </c>
      <c r="F15" t="s">
        <v>29</v>
      </c>
      <c r="H15" t="s">
        <v>27</v>
      </c>
      <c r="I15" t="s">
        <v>28</v>
      </c>
      <c r="J15" t="s">
        <v>29</v>
      </c>
      <c r="L15" t="s">
        <v>27</v>
      </c>
      <c r="M15" t="s">
        <v>28</v>
      </c>
      <c r="N15" t="s">
        <v>29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5">
      <c r="B16" s="5">
        <v>0.5</v>
      </c>
      <c r="C16" s="6">
        <v>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5">
      <c r="B17" s="8">
        <v>1</v>
      </c>
      <c r="C17" s="4">
        <v>5</v>
      </c>
      <c r="D17" s="4">
        <v>11633.1</v>
      </c>
      <c r="E17" s="4">
        <v>11262.3</v>
      </c>
      <c r="F17" s="4">
        <v>11426.7</v>
      </c>
      <c r="G17" s="4"/>
      <c r="H17" s="4">
        <v>12047.6</v>
      </c>
      <c r="I17" s="4">
        <v>11539.9</v>
      </c>
      <c r="J17" s="4">
        <v>10708.6</v>
      </c>
      <c r="K17" s="4"/>
      <c r="L17" s="4">
        <v>12068.7</v>
      </c>
      <c r="M17" s="4">
        <v>11643</v>
      </c>
      <c r="N17" s="9">
        <v>10580.6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B18" s="8">
        <v>1.5</v>
      </c>
      <c r="C18" s="4">
        <v>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7.25" thickBot="1" x14ac:dyDescent="0.3">
      <c r="B19" s="10">
        <v>2</v>
      </c>
      <c r="C19" s="11">
        <v>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5">
      <c r="A20" t="s">
        <v>38</v>
      </c>
      <c r="B20" s="5">
        <v>0.5</v>
      </c>
      <c r="C20" s="6">
        <v>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5">
      <c r="B21" s="8">
        <v>1</v>
      </c>
      <c r="C21" s="4">
        <v>5</v>
      </c>
      <c r="D21" s="4">
        <v>0.99830799999999997</v>
      </c>
      <c r="E21" s="4"/>
      <c r="F21" s="4"/>
      <c r="G21" s="4"/>
      <c r="H21" s="4">
        <v>0.99814000000000003</v>
      </c>
      <c r="I21" s="4"/>
      <c r="J21" s="4"/>
      <c r="K21" s="4"/>
      <c r="L21" s="4">
        <v>0.99788900000000003</v>
      </c>
      <c r="M21" s="4"/>
      <c r="N21" s="9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5">
      <c r="B22" s="8">
        <v>1.5</v>
      </c>
      <c r="C22" s="4">
        <v>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7.25" thickBot="1" x14ac:dyDescent="0.3">
      <c r="B23" s="10">
        <v>2</v>
      </c>
      <c r="C23" s="11">
        <v>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4"/>
      <c r="B31" s="4"/>
      <c r="C31" s="4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s="4"/>
      <c r="B33" s="4"/>
      <c r="C33" s="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4"/>
      <c r="B34" s="4"/>
      <c r="C34" s="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31" x14ac:dyDescent="0.25">
      <c r="A35" s="4"/>
      <c r="B35" s="4"/>
      <c r="C35" s="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31" x14ac:dyDescent="0.25">
      <c r="A36" s="4"/>
      <c r="B36" s="4"/>
      <c r="C36" s="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31" x14ac:dyDescent="0.25">
      <c r="A37" s="4"/>
      <c r="B37" s="4"/>
      <c r="C37" s="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31" x14ac:dyDescent="0.25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31" x14ac:dyDescent="0.25">
      <c r="A39" s="4"/>
      <c r="B39" s="4"/>
      <c r="C39" s="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31" x14ac:dyDescent="0.25">
      <c r="A40" s="4"/>
      <c r="B40" s="4"/>
      <c r="C40" s="4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31" x14ac:dyDescent="0.25">
      <c r="A41" s="4"/>
      <c r="B41" s="4"/>
      <c r="C41" s="4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31" x14ac:dyDescent="0.25">
      <c r="A42" s="4"/>
      <c r="B42" s="4"/>
      <c r="C42" s="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31" x14ac:dyDescent="0.25">
      <c r="A43" s="4"/>
      <c r="B43" s="4"/>
      <c r="C43" s="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31" x14ac:dyDescent="0.25">
      <c r="A44" s="4"/>
      <c r="B44" s="4"/>
      <c r="C44" s="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31" x14ac:dyDescent="0.25">
      <c r="A45" s="4"/>
      <c r="B45" s="4"/>
      <c r="C45" s="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31" x14ac:dyDescent="0.25">
      <c r="A46" s="4"/>
      <c r="B46" s="4"/>
      <c r="C46" s="4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31" x14ac:dyDescent="0.25">
      <c r="A47" s="4"/>
      <c r="B47" s="4"/>
      <c r="C47" s="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31" x14ac:dyDescent="0.25">
      <c r="A48" s="4"/>
      <c r="B48" s="4"/>
      <c r="C48" s="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5">
      <c r="A49" s="4"/>
      <c r="B49" s="4"/>
      <c r="C49" s="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4"/>
      <c r="B50" s="4"/>
      <c r="C50" s="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4"/>
      <c r="B51" s="4"/>
      <c r="C51" s="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4"/>
      <c r="B52" s="4"/>
      <c r="C52" s="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4"/>
      <c r="B53" s="4"/>
      <c r="C53" s="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4"/>
      <c r="B54" s="4"/>
      <c r="C54" s="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M13" sqref="M13"/>
    </sheetView>
  </sheetViews>
  <sheetFormatPr defaultRowHeight="16.5" x14ac:dyDescent="0.25"/>
  <cols>
    <col min="1" max="1" width="14.75" customWidth="1"/>
  </cols>
  <sheetData>
    <row r="2" spans="1:7" x14ac:dyDescent="0.25">
      <c r="A2" t="s">
        <v>24</v>
      </c>
      <c r="B2" t="s">
        <v>7</v>
      </c>
      <c r="C2" t="s">
        <v>4</v>
      </c>
      <c r="D2" t="s">
        <v>19</v>
      </c>
      <c r="E2" t="s">
        <v>20</v>
      </c>
      <c r="F2" t="s">
        <v>22</v>
      </c>
      <c r="G2" t="s">
        <v>8</v>
      </c>
    </row>
    <row r="3" spans="1:7" x14ac:dyDescent="0.25">
      <c r="B3">
        <v>0.5</v>
      </c>
      <c r="C3">
        <v>5</v>
      </c>
    </row>
    <row r="4" spans="1:7" x14ac:dyDescent="0.25">
      <c r="B4">
        <v>1</v>
      </c>
      <c r="C4">
        <v>5</v>
      </c>
      <c r="D4">
        <v>0.41204264927382644</v>
      </c>
      <c r="E4">
        <v>0.34571613557901482</v>
      </c>
      <c r="F4">
        <v>0.28810795628697405</v>
      </c>
      <c r="G4">
        <v>0.37012321842873053</v>
      </c>
    </row>
    <row r="5" spans="1:7" x14ac:dyDescent="0.25">
      <c r="B5">
        <v>1.5</v>
      </c>
      <c r="C5">
        <v>5</v>
      </c>
    </row>
    <row r="6" spans="1:7" x14ac:dyDescent="0.25">
      <c r="B6">
        <v>2</v>
      </c>
      <c r="C6">
        <v>5</v>
      </c>
    </row>
    <row r="9" spans="1:7" x14ac:dyDescent="0.25">
      <c r="A9" t="s">
        <v>25</v>
      </c>
      <c r="B9" t="s">
        <v>7</v>
      </c>
      <c r="C9" t="s">
        <v>4</v>
      </c>
      <c r="D9" t="s">
        <v>19</v>
      </c>
      <c r="E9" t="s">
        <v>20</v>
      </c>
      <c r="F9" t="s">
        <v>22</v>
      </c>
      <c r="G9" t="s">
        <v>8</v>
      </c>
    </row>
    <row r="10" spans="1:7" x14ac:dyDescent="0.25">
      <c r="B10">
        <v>0.5</v>
      </c>
      <c r="C10">
        <v>5</v>
      </c>
    </row>
    <row r="11" spans="1:7" x14ac:dyDescent="0.25">
      <c r="B11">
        <v>1</v>
      </c>
      <c r="C11">
        <v>5</v>
      </c>
      <c r="D11">
        <f>D4/D4</f>
        <v>1</v>
      </c>
      <c r="E11">
        <f>E4/D4</f>
        <v>0.83902997951376201</v>
      </c>
      <c r="F11">
        <f>F4/D4</f>
        <v>0.69921877454852854</v>
      </c>
      <c r="G11">
        <f>G4/D4</f>
        <v>0.89826434006534595</v>
      </c>
    </row>
    <row r="12" spans="1:7" x14ac:dyDescent="0.25">
      <c r="B12">
        <v>1.5</v>
      </c>
      <c r="C12">
        <v>5</v>
      </c>
    </row>
    <row r="13" spans="1:7" x14ac:dyDescent="0.25">
      <c r="B13">
        <v>2</v>
      </c>
      <c r="C13">
        <v>5</v>
      </c>
    </row>
    <row r="15" spans="1:7" x14ac:dyDescent="0.25">
      <c r="A15" t="s">
        <v>33</v>
      </c>
      <c r="B15" t="s">
        <v>7</v>
      </c>
      <c r="C15" t="s">
        <v>4</v>
      </c>
      <c r="D15" t="s">
        <v>19</v>
      </c>
      <c r="E15" t="s">
        <v>20</v>
      </c>
      <c r="F15" t="s">
        <v>22</v>
      </c>
      <c r="G15" t="s">
        <v>8</v>
      </c>
    </row>
    <row r="16" spans="1:7" x14ac:dyDescent="0.25">
      <c r="B16">
        <v>0.5</v>
      </c>
      <c r="C16">
        <v>5</v>
      </c>
    </row>
    <row r="17" spans="2:7" x14ac:dyDescent="0.25">
      <c r="B17">
        <v>1</v>
      </c>
      <c r="C17">
        <v>5</v>
      </c>
      <c r="D17">
        <v>1</v>
      </c>
      <c r="E17">
        <f>(0.965+0.997)/2</f>
        <v>0.98099999999999998</v>
      </c>
      <c r="F17">
        <f>(0.45+0.58)/2</f>
        <v>0.51500000000000001</v>
      </c>
      <c r="G17">
        <v>0.85</v>
      </c>
    </row>
    <row r="18" spans="2:7" x14ac:dyDescent="0.25">
      <c r="B18">
        <v>1.5</v>
      </c>
      <c r="C18">
        <v>5</v>
      </c>
    </row>
    <row r="19" spans="2:7" x14ac:dyDescent="0.25">
      <c r="B19">
        <v>2</v>
      </c>
      <c r="C19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5"/>
  <sheetViews>
    <sheetView tabSelected="1" topLeftCell="A34" workbookViewId="0">
      <selection activeCell="E46" sqref="E46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12334.2</v>
      </c>
      <c r="E3">
        <f>'GWm05'!E4</f>
        <v>9526.2999999999993</v>
      </c>
      <c r="F3">
        <f>'GWm05'!F4</f>
        <v>9621.9500000000007</v>
      </c>
      <c r="G3">
        <f>'GWm05'!G4</f>
        <v>10997.1</v>
      </c>
      <c r="J3">
        <v>0.5</v>
      </c>
      <c r="K3">
        <v>3</v>
      </c>
      <c r="L3">
        <v>0</v>
      </c>
      <c r="M3">
        <v>63618</v>
      </c>
      <c r="N3">
        <v>152026</v>
      </c>
      <c r="O3">
        <v>41519</v>
      </c>
      <c r="R3">
        <v>0.5</v>
      </c>
      <c r="S3">
        <v>3</v>
      </c>
      <c r="T3">
        <f>D3/D14</f>
        <v>0.70045658988687487</v>
      </c>
      <c r="U3">
        <f>E3/D14</f>
        <v>0.54099654718095491</v>
      </c>
      <c r="V3">
        <f>F3/D14</f>
        <v>0.54642849030030449</v>
      </c>
      <c r="W3">
        <f>G3/D14</f>
        <v>0.62452296578983235</v>
      </c>
    </row>
    <row r="4" spans="1:23" x14ac:dyDescent="0.25">
      <c r="B4">
        <v>1</v>
      </c>
      <c r="C4">
        <v>3</v>
      </c>
      <c r="D4">
        <f>'GWm05'!D5</f>
        <v>17535.2</v>
      </c>
      <c r="E4">
        <f>'GWm05'!E5</f>
        <v>9681.69</v>
      </c>
      <c r="F4">
        <f>'GWm05'!F5</f>
        <v>9544.2900000000009</v>
      </c>
      <c r="G4">
        <f>'GWm05'!G5</f>
        <v>12041.1</v>
      </c>
      <c r="J4">
        <v>1</v>
      </c>
      <c r="K4">
        <v>3</v>
      </c>
      <c r="L4">
        <v>0</v>
      </c>
      <c r="M4">
        <v>219190</v>
      </c>
      <c r="N4">
        <v>296961</v>
      </c>
      <c r="O4">
        <v>163364</v>
      </c>
      <c r="R4">
        <v>1</v>
      </c>
      <c r="S4">
        <v>3</v>
      </c>
      <c r="T4">
        <f>D4/D14</f>
        <v>0.99582027168234077</v>
      </c>
      <c r="U4">
        <f>E4/D14</f>
        <v>0.54982111217118723</v>
      </c>
      <c r="V4">
        <f>F4/D14</f>
        <v>0.54201819544773078</v>
      </c>
      <c r="W4">
        <f>G4/D14</f>
        <v>0.68381150333923957</v>
      </c>
    </row>
    <row r="5" spans="1:23" x14ac:dyDescent="0.25">
      <c r="B5">
        <v>1.5</v>
      </c>
      <c r="C5">
        <v>3</v>
      </c>
      <c r="D5">
        <f>'GWm05'!D6</f>
        <v>17608.8</v>
      </c>
      <c r="E5">
        <f>'GWm05'!E6</f>
        <v>9947.43</v>
      </c>
      <c r="F5">
        <f>'GWm05'!F6</f>
        <v>9610.5400000000009</v>
      </c>
      <c r="G5">
        <f>'GWm05'!G6</f>
        <v>12742.8</v>
      </c>
      <c r="J5">
        <v>1.5</v>
      </c>
      <c r="K5">
        <v>3</v>
      </c>
      <c r="L5">
        <v>0</v>
      </c>
      <c r="M5">
        <v>376942</v>
      </c>
      <c r="N5">
        <v>429152</v>
      </c>
      <c r="O5">
        <v>282403</v>
      </c>
      <c r="R5">
        <v>1.5</v>
      </c>
      <c r="S5">
        <v>3</v>
      </c>
      <c r="T5">
        <f>D5/D14</f>
        <v>1</v>
      </c>
      <c r="U5">
        <f>E5/D14</f>
        <v>0.56491243014856207</v>
      </c>
      <c r="V5">
        <f>F5/D14</f>
        <v>0.54578051883149337</v>
      </c>
      <c r="W5">
        <f>G5/D14</f>
        <v>0.72366089682431511</v>
      </c>
    </row>
    <row r="6" spans="1:23" x14ac:dyDescent="0.25">
      <c r="B6">
        <v>0.5</v>
      </c>
      <c r="C6">
        <v>4</v>
      </c>
      <c r="D6">
        <f>'GWm05'!D7</f>
        <v>12310.1</v>
      </c>
      <c r="E6">
        <f>'GWm05'!E7</f>
        <v>9744.16</v>
      </c>
      <c r="F6">
        <f>'GWm05'!F7</f>
        <v>10018.9</v>
      </c>
      <c r="G6">
        <f>'GWm05'!G7</f>
        <v>11226.2</v>
      </c>
      <c r="J6">
        <v>0.5</v>
      </c>
      <c r="K6">
        <v>4</v>
      </c>
      <c r="L6">
        <v>0</v>
      </c>
      <c r="M6">
        <v>53470</v>
      </c>
      <c r="N6">
        <v>147369</v>
      </c>
      <c r="O6">
        <v>32522</v>
      </c>
      <c r="R6">
        <v>0.5</v>
      </c>
      <c r="S6">
        <v>4</v>
      </c>
      <c r="T6">
        <f>D6/D14</f>
        <v>0.69908795602198903</v>
      </c>
      <c r="U6">
        <f>E6/D14</f>
        <v>0.55336877016037433</v>
      </c>
      <c r="V6">
        <f>F6/D14</f>
        <v>0.56897119622007175</v>
      </c>
      <c r="W6">
        <f>G6/D14</f>
        <v>0.6375335059742856</v>
      </c>
    </row>
    <row r="7" spans="1:23" x14ac:dyDescent="0.25">
      <c r="B7">
        <v>1</v>
      </c>
      <c r="C7">
        <v>4</v>
      </c>
      <c r="D7">
        <f>'GWm05'!D8</f>
        <v>17515.400000000001</v>
      </c>
      <c r="E7">
        <f>'GWm05'!E8</f>
        <v>10156</v>
      </c>
      <c r="F7">
        <f>'GWm05'!F8</f>
        <v>10002.6</v>
      </c>
      <c r="G7">
        <f>'GWm05'!G8</f>
        <v>12291</v>
      </c>
      <c r="J7">
        <v>1</v>
      </c>
      <c r="K7">
        <v>4</v>
      </c>
      <c r="L7">
        <v>0</v>
      </c>
      <c r="M7">
        <v>200845</v>
      </c>
      <c r="N7">
        <v>281214</v>
      </c>
      <c r="O7">
        <v>147577</v>
      </c>
      <c r="R7">
        <v>1</v>
      </c>
      <c r="S7">
        <v>4</v>
      </c>
      <c r="T7">
        <f>D7/D14</f>
        <v>0.99469583390123129</v>
      </c>
      <c r="U7">
        <f>E7/D14</f>
        <v>0.57675707600745085</v>
      </c>
      <c r="V7">
        <f>F7/D14</f>
        <v>0.56804552269319886</v>
      </c>
      <c r="W7">
        <f>G7/D14</f>
        <v>0.69800327109172688</v>
      </c>
    </row>
    <row r="8" spans="1:23" x14ac:dyDescent="0.25">
      <c r="B8">
        <v>1.5</v>
      </c>
      <c r="C8">
        <v>4</v>
      </c>
      <c r="D8">
        <f>'GWm05'!D9</f>
        <v>17608.8</v>
      </c>
      <c r="E8">
        <f>'GWm05'!E9</f>
        <v>10455.6</v>
      </c>
      <c r="F8">
        <f>'GWm05'!F9</f>
        <v>9965.68</v>
      </c>
      <c r="G8">
        <f>'GWm05'!G9</f>
        <v>13095.4</v>
      </c>
      <c r="J8">
        <v>1.5</v>
      </c>
      <c r="K8">
        <v>4</v>
      </c>
      <c r="L8">
        <v>0</v>
      </c>
      <c r="M8">
        <v>351167</v>
      </c>
      <c r="N8">
        <v>411838</v>
      </c>
      <c r="O8">
        <v>262264</v>
      </c>
      <c r="R8">
        <v>1.5</v>
      </c>
      <c r="S8">
        <v>4</v>
      </c>
      <c r="T8">
        <f>D8/D14</f>
        <v>1</v>
      </c>
      <c r="U8">
        <f>E8/D14</f>
        <v>0.59377129617009683</v>
      </c>
      <c r="V8">
        <f>F8/D14</f>
        <v>0.56594884375993826</v>
      </c>
      <c r="W8">
        <f>G8/D14</f>
        <v>0.74368497569397118</v>
      </c>
    </row>
    <row r="9" spans="1:23" x14ac:dyDescent="0.25">
      <c r="B9">
        <v>0.5</v>
      </c>
      <c r="C9">
        <v>5</v>
      </c>
      <c r="D9">
        <f>'GWm05'!D10</f>
        <v>12284.1</v>
      </c>
      <c r="E9">
        <f>'GWm05'!E10</f>
        <v>10151</v>
      </c>
      <c r="F9">
        <f>'GWm05'!F10</f>
        <v>10304.700000000001</v>
      </c>
      <c r="G9">
        <f>'GWm05'!G10</f>
        <v>11474.8</v>
      </c>
      <c r="J9">
        <v>0.5</v>
      </c>
      <c r="K9">
        <v>5</v>
      </c>
      <c r="L9">
        <v>0</v>
      </c>
      <c r="M9">
        <v>40664</v>
      </c>
      <c r="N9">
        <v>141039</v>
      </c>
      <c r="O9">
        <v>22438</v>
      </c>
      <c r="R9">
        <v>0.5</v>
      </c>
      <c r="S9">
        <v>5</v>
      </c>
      <c r="T9">
        <f>D9/D14</f>
        <v>0.69761142156194633</v>
      </c>
      <c r="U9">
        <f>E9/D14</f>
        <v>0.57647312707282727</v>
      </c>
      <c r="V9">
        <f>F9/D14</f>
        <v>0.58520171732315662</v>
      </c>
      <c r="W9">
        <f>G9/D14</f>
        <v>0.65165144700377087</v>
      </c>
    </row>
    <row r="10" spans="1:23" x14ac:dyDescent="0.25">
      <c r="B10">
        <v>1</v>
      </c>
      <c r="C10">
        <v>5</v>
      </c>
      <c r="D10">
        <f>'GWm05'!D11</f>
        <v>17487</v>
      </c>
      <c r="E10">
        <f>'GWm05'!E11</f>
        <v>10423.700000000001</v>
      </c>
      <c r="F10">
        <f>'GWm05'!F11</f>
        <v>10334</v>
      </c>
      <c r="G10">
        <f>'GWm05'!G11</f>
        <v>12469</v>
      </c>
      <c r="J10">
        <v>1</v>
      </c>
      <c r="K10">
        <v>5</v>
      </c>
      <c r="L10">
        <v>0</v>
      </c>
      <c r="M10">
        <v>182279</v>
      </c>
      <c r="N10">
        <v>239533</v>
      </c>
      <c r="O10">
        <v>142406</v>
      </c>
      <c r="R10">
        <v>1</v>
      </c>
      <c r="S10">
        <v>5</v>
      </c>
      <c r="T10">
        <f>D10/D14</f>
        <v>0.99308300395256921</v>
      </c>
      <c r="U10">
        <f>E10/D14</f>
        <v>0.59195970196719827</v>
      </c>
      <c r="V10">
        <f>F10/D14</f>
        <v>0.58686565808005087</v>
      </c>
      <c r="W10">
        <f>G10/D14</f>
        <v>0.70811185316432701</v>
      </c>
    </row>
    <row r="11" spans="1:23" x14ac:dyDescent="0.25">
      <c r="B11">
        <v>1.5</v>
      </c>
      <c r="C11">
        <v>5</v>
      </c>
      <c r="D11">
        <f>'GWm05'!D12</f>
        <v>17608.8</v>
      </c>
      <c r="E11">
        <f>'GWm05'!E12</f>
        <v>10877.2</v>
      </c>
      <c r="F11">
        <f>'GWm05'!F12</f>
        <v>10305.200000000001</v>
      </c>
      <c r="G11">
        <f>'GWm05'!G12</f>
        <v>13504.5</v>
      </c>
      <c r="J11">
        <v>1.5</v>
      </c>
      <c r="K11">
        <v>5</v>
      </c>
      <c r="L11">
        <v>0</v>
      </c>
      <c r="M11">
        <v>333923</v>
      </c>
      <c r="N11">
        <v>362056</v>
      </c>
      <c r="O11">
        <v>244232</v>
      </c>
      <c r="R11">
        <v>1.5</v>
      </c>
      <c r="S11">
        <v>5</v>
      </c>
      <c r="T11">
        <f>D11/D14</f>
        <v>1</v>
      </c>
      <c r="U11">
        <f>E11/D14</f>
        <v>0.61771387033755853</v>
      </c>
      <c r="V11">
        <f>F11/D14</f>
        <v>0.58523011221661903</v>
      </c>
      <c r="W11">
        <f>G11/D14</f>
        <v>0.76691767752487394</v>
      </c>
    </row>
    <row r="12" spans="1:23" x14ac:dyDescent="0.25">
      <c r="B12">
        <v>0.5</v>
      </c>
      <c r="C12">
        <v>6</v>
      </c>
      <c r="D12">
        <f>'GWm05'!D13</f>
        <v>12252.9</v>
      </c>
      <c r="E12">
        <f>'GWm05'!E13</f>
        <v>10387.9</v>
      </c>
      <c r="F12">
        <f>'GWm05'!F13</f>
        <v>10413.9</v>
      </c>
      <c r="G12">
        <f>'GWm05'!G13</f>
        <v>11650.5</v>
      </c>
      <c r="J12">
        <v>0.5</v>
      </c>
      <c r="K12">
        <v>6</v>
      </c>
      <c r="L12">
        <v>0</v>
      </c>
      <c r="M12">
        <v>30801</v>
      </c>
      <c r="N12">
        <v>134759</v>
      </c>
      <c r="O12">
        <v>14453</v>
      </c>
      <c r="R12">
        <v>0.5</v>
      </c>
      <c r="S12">
        <v>6</v>
      </c>
      <c r="T12">
        <f>D12/D14</f>
        <v>0.69583958020989511</v>
      </c>
      <c r="U12">
        <f>E12/D14</f>
        <v>0.58992662759529324</v>
      </c>
      <c r="V12">
        <f>F12/D14</f>
        <v>0.59140316205533594</v>
      </c>
      <c r="W12">
        <f>G12/D14</f>
        <v>0.66162941256644403</v>
      </c>
    </row>
    <row r="13" spans="1:23" x14ac:dyDescent="0.25">
      <c r="B13">
        <v>1</v>
      </c>
      <c r="C13">
        <v>6</v>
      </c>
      <c r="D13">
        <f>'GWm05'!D14</f>
        <v>17460.7</v>
      </c>
      <c r="E13">
        <f>'GWm05'!E14</f>
        <v>10912.7</v>
      </c>
      <c r="F13">
        <f>'GWm05'!F14</f>
        <v>10430</v>
      </c>
      <c r="G13">
        <f>'GWm05'!G14</f>
        <v>12955.3</v>
      </c>
      <c r="J13">
        <v>1</v>
      </c>
      <c r="K13">
        <v>6</v>
      </c>
      <c r="L13">
        <v>0</v>
      </c>
      <c r="M13">
        <v>163925</v>
      </c>
      <c r="N13">
        <v>227085</v>
      </c>
      <c r="O13">
        <v>122902</v>
      </c>
      <c r="R13">
        <v>1</v>
      </c>
      <c r="S13">
        <v>6</v>
      </c>
      <c r="T13">
        <f>D13/D14</f>
        <v>0.99158943255644916</v>
      </c>
      <c r="U13">
        <f>E13/D14</f>
        <v>0.6197299077733861</v>
      </c>
      <c r="V13">
        <f>F13/D14</f>
        <v>0.59231747762482401</v>
      </c>
      <c r="W13">
        <f>G13/D14</f>
        <v>0.735728726545818</v>
      </c>
    </row>
    <row r="14" spans="1:23" x14ac:dyDescent="0.25">
      <c r="B14">
        <v>1.5</v>
      </c>
      <c r="C14">
        <v>6</v>
      </c>
      <c r="D14">
        <f>'GWm05'!D15</f>
        <v>17608.8</v>
      </c>
      <c r="E14">
        <f>'GWm05'!E15</f>
        <v>11563.3</v>
      </c>
      <c r="F14">
        <f>'GWm05'!F15</f>
        <v>10460.1</v>
      </c>
      <c r="G14">
        <f>'GWm05'!G15</f>
        <v>13849.3</v>
      </c>
      <c r="J14">
        <v>1.5</v>
      </c>
      <c r="K14">
        <v>6</v>
      </c>
      <c r="L14">
        <v>0</v>
      </c>
      <c r="M14">
        <v>299548</v>
      </c>
      <c r="N14">
        <v>302565</v>
      </c>
      <c r="O14">
        <v>226228</v>
      </c>
      <c r="R14">
        <v>1.5</v>
      </c>
      <c r="S14">
        <v>6</v>
      </c>
      <c r="T14">
        <f>D14/D14</f>
        <v>1</v>
      </c>
      <c r="U14">
        <f>E14/D14</f>
        <v>0.65667734314660853</v>
      </c>
      <c r="V14">
        <f>F14/D14</f>
        <v>0.59402685021125801</v>
      </c>
      <c r="W14">
        <f>G14/D14</f>
        <v>0.78649879605651718</v>
      </c>
    </row>
    <row r="15" spans="1:23" x14ac:dyDescent="0.25">
      <c r="B15">
        <v>0.5</v>
      </c>
      <c r="C15">
        <v>8</v>
      </c>
      <c r="D15">
        <f>'GWm05'!D16</f>
        <v>12174.2</v>
      </c>
      <c r="E15">
        <f>'GWm05'!E16</f>
        <v>10839.6</v>
      </c>
      <c r="F15">
        <f>'GWm05'!F16</f>
        <v>10509.9</v>
      </c>
      <c r="G15">
        <f>'GWm05'!G16</f>
        <v>11866.9</v>
      </c>
      <c r="J15">
        <v>0.5</v>
      </c>
      <c r="K15">
        <v>8</v>
      </c>
      <c r="L15">
        <v>0</v>
      </c>
      <c r="M15">
        <v>10782</v>
      </c>
      <c r="N15">
        <v>119371</v>
      </c>
      <c r="O15">
        <v>3956</v>
      </c>
      <c r="R15">
        <v>0.5</v>
      </c>
      <c r="S15">
        <v>8</v>
      </c>
      <c r="T15">
        <f>D15/D14</f>
        <v>0.69137022397891967</v>
      </c>
      <c r="U15">
        <f>E15/D14</f>
        <v>0.61557857434918906</v>
      </c>
      <c r="V15">
        <f>F15/D14</f>
        <v>0.59685498160010908</v>
      </c>
      <c r="W15">
        <f>G15/D14</f>
        <v>0.67391872245695339</v>
      </c>
    </row>
    <row r="16" spans="1:23" x14ac:dyDescent="0.25">
      <c r="B16">
        <v>1</v>
      </c>
      <c r="C16">
        <v>8</v>
      </c>
      <c r="D16">
        <f>'GWm05'!D17</f>
        <v>17395.8</v>
      </c>
      <c r="E16">
        <f>'GWm05'!E17</f>
        <v>11607.8</v>
      </c>
      <c r="F16">
        <f>'GWm05'!F17</f>
        <v>10500.3</v>
      </c>
      <c r="G16">
        <f>'GWm05'!G17</f>
        <v>13580.8</v>
      </c>
      <c r="J16">
        <v>1</v>
      </c>
      <c r="K16">
        <v>8</v>
      </c>
      <c r="L16">
        <v>0</v>
      </c>
      <c r="M16">
        <v>132700</v>
      </c>
      <c r="N16">
        <v>196188</v>
      </c>
      <c r="O16">
        <v>92901</v>
      </c>
      <c r="R16">
        <v>1</v>
      </c>
      <c r="S16">
        <v>8</v>
      </c>
      <c r="T16">
        <f>D16/D14</f>
        <v>0.98790377538503471</v>
      </c>
      <c r="U16">
        <f>E16/D14</f>
        <v>0.65920448866475856</v>
      </c>
      <c r="V16">
        <f>F16/D14</f>
        <v>0.59630979964563169</v>
      </c>
      <c r="W16">
        <f>G16/D14</f>
        <v>0.77125073826723001</v>
      </c>
    </row>
    <row r="17" spans="1:23" x14ac:dyDescent="0.25">
      <c r="B17">
        <v>1.5</v>
      </c>
      <c r="C17">
        <v>8</v>
      </c>
      <c r="D17">
        <f>'GWm05'!D18</f>
        <v>17608.8</v>
      </c>
      <c r="E17">
        <f>'GWm05'!E18</f>
        <v>12042.2</v>
      </c>
      <c r="F17">
        <f>'GWm05'!F18</f>
        <v>10507.3</v>
      </c>
      <c r="G17">
        <f>'GWm05'!G18</f>
        <v>14015.2</v>
      </c>
      <c r="J17">
        <v>1.5</v>
      </c>
      <c r="K17">
        <v>8</v>
      </c>
      <c r="L17">
        <v>0</v>
      </c>
      <c r="M17">
        <v>279808</v>
      </c>
      <c r="N17">
        <v>244997</v>
      </c>
      <c r="O17">
        <v>213633</v>
      </c>
      <c r="R17">
        <v>1.5</v>
      </c>
      <c r="S17">
        <v>8</v>
      </c>
      <c r="T17">
        <f>D17/D14</f>
        <v>1</v>
      </c>
      <c r="U17">
        <f>E17/D14</f>
        <v>0.68387397210485679</v>
      </c>
      <c r="V17">
        <f>F17/D14</f>
        <v>0.59670732815410477</v>
      </c>
      <c r="W17">
        <f>G17/D14</f>
        <v>0.79592022170732823</v>
      </c>
    </row>
    <row r="18" spans="1:23" x14ac:dyDescent="0.25">
      <c r="B18">
        <v>0.5</v>
      </c>
      <c r="C18">
        <v>10</v>
      </c>
      <c r="D18">
        <f>'GWm05'!D19</f>
        <v>12069.5</v>
      </c>
      <c r="E18">
        <f>'GWm05'!E19</f>
        <v>11071.8</v>
      </c>
      <c r="F18">
        <f>'GWm05'!F19</f>
        <v>10497.8</v>
      </c>
      <c r="G18">
        <f>'GWm05'!G19</f>
        <v>11885.6</v>
      </c>
      <c r="J18">
        <v>0.5</v>
      </c>
      <c r="K18">
        <v>10</v>
      </c>
      <c r="L18">
        <v>0</v>
      </c>
      <c r="M18">
        <v>0</v>
      </c>
      <c r="N18">
        <v>96782</v>
      </c>
      <c r="O18">
        <v>0</v>
      </c>
      <c r="R18">
        <v>0.5</v>
      </c>
      <c r="S18">
        <v>10</v>
      </c>
      <c r="T18">
        <f>D18/D14</f>
        <v>0.68542433328790153</v>
      </c>
      <c r="U18">
        <f>E18/D14</f>
        <v>0.62876516287310891</v>
      </c>
      <c r="V18">
        <f>F18/D14</f>
        <v>0.5961678251783199</v>
      </c>
      <c r="W18">
        <f>G18/D14</f>
        <v>0.67498069147244566</v>
      </c>
    </row>
    <row r="19" spans="1:23" x14ac:dyDescent="0.25">
      <c r="B19">
        <v>1</v>
      </c>
      <c r="C19">
        <v>10</v>
      </c>
      <c r="D19">
        <f>'GWm05'!D20</f>
        <v>17331.8</v>
      </c>
      <c r="E19">
        <f>'GWm05'!E20</f>
        <v>12105.5</v>
      </c>
      <c r="F19">
        <f>'GWm05'!F20</f>
        <v>10505.1</v>
      </c>
      <c r="G19">
        <f>'GWm05'!G20</f>
        <v>13882.6</v>
      </c>
      <c r="J19">
        <v>1</v>
      </c>
      <c r="K19">
        <v>10</v>
      </c>
      <c r="L19">
        <v>0</v>
      </c>
      <c r="M19">
        <v>114190</v>
      </c>
      <c r="N19">
        <v>168047</v>
      </c>
      <c r="O19">
        <v>75605</v>
      </c>
      <c r="R19">
        <v>1</v>
      </c>
      <c r="S19">
        <v>10</v>
      </c>
      <c r="T19">
        <f>D19/D14</f>
        <v>0.98426922902185265</v>
      </c>
      <c r="U19">
        <f>E19/D14</f>
        <v>0.68746876561719139</v>
      </c>
      <c r="V19">
        <f>F19/D14</f>
        <v>0.59658239062287044</v>
      </c>
      <c r="W19">
        <f>G19/D14</f>
        <v>0.78838989596111042</v>
      </c>
    </row>
    <row r="20" spans="1:23" x14ac:dyDescent="0.25">
      <c r="B20">
        <v>1.5</v>
      </c>
      <c r="C20">
        <v>10</v>
      </c>
      <c r="D20">
        <f>'GWm05'!D21</f>
        <v>17608.8</v>
      </c>
      <c r="E20">
        <f>'GWm05'!E21</f>
        <v>12621.2</v>
      </c>
      <c r="F20">
        <f>'GWm05'!F21</f>
        <v>10510.5</v>
      </c>
      <c r="G20">
        <f>'GWm05'!G21</f>
        <v>14301</v>
      </c>
      <c r="J20">
        <v>1.5</v>
      </c>
      <c r="K20">
        <v>10</v>
      </c>
      <c r="L20">
        <v>0</v>
      </c>
      <c r="M20">
        <v>254131</v>
      </c>
      <c r="N20">
        <v>210784</v>
      </c>
      <c r="O20">
        <v>194046</v>
      </c>
      <c r="R20">
        <v>1.5</v>
      </c>
      <c r="S20">
        <v>10</v>
      </c>
      <c r="T20">
        <f>D20/D14</f>
        <v>1</v>
      </c>
      <c r="U20">
        <f>E20/D14</f>
        <v>0.71675525873426926</v>
      </c>
      <c r="V20">
        <f>F20/D14</f>
        <v>0.5968890554722639</v>
      </c>
      <c r="W20">
        <f>G20/D14</f>
        <v>0.812150742810413</v>
      </c>
    </row>
    <row r="22" spans="1:23" x14ac:dyDescent="0.25">
      <c r="A22" t="s">
        <v>11</v>
      </c>
      <c r="B22" t="s">
        <v>7</v>
      </c>
      <c r="C22" t="s">
        <v>4</v>
      </c>
      <c r="D22" t="s">
        <v>1</v>
      </c>
      <c r="E22" t="s">
        <v>2</v>
      </c>
      <c r="F22" t="s">
        <v>0</v>
      </c>
      <c r="G22" t="s">
        <v>8</v>
      </c>
      <c r="I22" t="s">
        <v>10</v>
      </c>
      <c r="J22" t="s">
        <v>7</v>
      </c>
      <c r="K22" t="s">
        <v>4</v>
      </c>
      <c r="L22" t="s">
        <v>1</v>
      </c>
      <c r="M22" t="s">
        <v>2</v>
      </c>
      <c r="N22" t="s">
        <v>0</v>
      </c>
      <c r="O22" t="s">
        <v>8</v>
      </c>
    </row>
    <row r="23" spans="1:23" x14ac:dyDescent="0.25">
      <c r="B23">
        <v>0.5</v>
      </c>
      <c r="C23">
        <v>3</v>
      </c>
      <c r="D23">
        <v>3601</v>
      </c>
      <c r="E23">
        <v>4772</v>
      </c>
      <c r="F23">
        <v>3601</v>
      </c>
      <c r="G23">
        <v>3601</v>
      </c>
      <c r="J23">
        <v>0.5</v>
      </c>
      <c r="K23">
        <v>3</v>
      </c>
      <c r="L23">
        <v>0</v>
      </c>
      <c r="M23">
        <f t="shared" ref="M23:M40" si="0">(E23-D23)</f>
        <v>1171</v>
      </c>
      <c r="N23">
        <v>0</v>
      </c>
      <c r="O23">
        <v>0</v>
      </c>
    </row>
    <row r="24" spans="1:23" x14ac:dyDescent="0.25">
      <c r="B24">
        <v>1</v>
      </c>
      <c r="C24">
        <v>3</v>
      </c>
      <c r="D24">
        <v>3601</v>
      </c>
      <c r="E24">
        <v>4998</v>
      </c>
      <c r="F24">
        <v>3601</v>
      </c>
      <c r="G24">
        <v>3601</v>
      </c>
      <c r="J24">
        <v>1</v>
      </c>
      <c r="K24">
        <v>3</v>
      </c>
      <c r="L24">
        <v>0</v>
      </c>
      <c r="M24">
        <f t="shared" si="0"/>
        <v>1397</v>
      </c>
      <c r="N24">
        <v>0</v>
      </c>
      <c r="O24">
        <v>0</v>
      </c>
    </row>
    <row r="25" spans="1:23" x14ac:dyDescent="0.25">
      <c r="B25">
        <v>1.5</v>
      </c>
      <c r="C25">
        <v>3</v>
      </c>
      <c r="D25">
        <v>3601</v>
      </c>
      <c r="E25">
        <v>4955</v>
      </c>
      <c r="F25">
        <v>3601</v>
      </c>
      <c r="G25">
        <v>3601</v>
      </c>
      <c r="J25">
        <v>1.5</v>
      </c>
      <c r="K25">
        <v>3</v>
      </c>
      <c r="L25">
        <v>0</v>
      </c>
      <c r="M25">
        <f t="shared" si="0"/>
        <v>1354</v>
      </c>
      <c r="N25">
        <v>0</v>
      </c>
      <c r="O25">
        <v>0</v>
      </c>
    </row>
    <row r="26" spans="1:23" x14ac:dyDescent="0.25">
      <c r="B26">
        <v>0.5</v>
      </c>
      <c r="C26">
        <v>4</v>
      </c>
      <c r="D26">
        <v>3601</v>
      </c>
      <c r="E26">
        <v>4839</v>
      </c>
      <c r="F26">
        <v>3601</v>
      </c>
      <c r="G26">
        <v>3601</v>
      </c>
      <c r="J26">
        <v>0.5</v>
      </c>
      <c r="K26">
        <v>4</v>
      </c>
      <c r="L26">
        <v>0</v>
      </c>
      <c r="M26">
        <f t="shared" si="0"/>
        <v>1238</v>
      </c>
      <c r="N26">
        <v>0</v>
      </c>
      <c r="O26">
        <v>0</v>
      </c>
    </row>
    <row r="27" spans="1:23" x14ac:dyDescent="0.25">
      <c r="B27">
        <v>1</v>
      </c>
      <c r="C27">
        <v>4</v>
      </c>
      <c r="D27">
        <v>3601</v>
      </c>
      <c r="E27">
        <v>5113</v>
      </c>
      <c r="F27">
        <v>3601</v>
      </c>
      <c r="G27">
        <v>3601</v>
      </c>
      <c r="J27">
        <v>1</v>
      </c>
      <c r="K27">
        <v>4</v>
      </c>
      <c r="L27">
        <v>0</v>
      </c>
      <c r="M27">
        <f t="shared" si="0"/>
        <v>1512</v>
      </c>
      <c r="N27">
        <v>0</v>
      </c>
      <c r="O27">
        <v>0</v>
      </c>
    </row>
    <row r="28" spans="1:23" x14ac:dyDescent="0.25">
      <c r="B28">
        <v>1.5</v>
      </c>
      <c r="C28">
        <v>4</v>
      </c>
      <c r="D28">
        <v>3601</v>
      </c>
      <c r="E28">
        <v>5262</v>
      </c>
      <c r="F28">
        <v>3601</v>
      </c>
      <c r="G28">
        <v>3601</v>
      </c>
      <c r="J28">
        <v>1.5</v>
      </c>
      <c r="K28">
        <v>4</v>
      </c>
      <c r="L28">
        <v>0</v>
      </c>
      <c r="M28">
        <f t="shared" si="0"/>
        <v>1661</v>
      </c>
      <c r="N28">
        <v>0</v>
      </c>
      <c r="O28">
        <v>0</v>
      </c>
    </row>
    <row r="29" spans="1:23" x14ac:dyDescent="0.25">
      <c r="B29">
        <v>0.5</v>
      </c>
      <c r="C29">
        <v>5</v>
      </c>
      <c r="D29">
        <v>3601</v>
      </c>
      <c r="E29">
        <v>4750</v>
      </c>
      <c r="F29">
        <v>3601</v>
      </c>
      <c r="G29">
        <v>3601</v>
      </c>
      <c r="J29">
        <v>0.5</v>
      </c>
      <c r="K29">
        <v>5</v>
      </c>
      <c r="L29">
        <v>0</v>
      </c>
      <c r="M29">
        <f t="shared" si="0"/>
        <v>1149</v>
      </c>
      <c r="N29">
        <v>0</v>
      </c>
      <c r="O29">
        <v>0</v>
      </c>
    </row>
    <row r="30" spans="1:23" x14ac:dyDescent="0.25">
      <c r="B30">
        <v>1</v>
      </c>
      <c r="C30">
        <v>5</v>
      </c>
      <c r="D30">
        <v>3601</v>
      </c>
      <c r="E30">
        <v>5380</v>
      </c>
      <c r="F30">
        <v>3601</v>
      </c>
      <c r="G30">
        <v>3601</v>
      </c>
      <c r="J30">
        <v>1</v>
      </c>
      <c r="K30">
        <v>5</v>
      </c>
      <c r="L30">
        <v>0</v>
      </c>
      <c r="M30">
        <f t="shared" si="0"/>
        <v>1779</v>
      </c>
      <c r="N30">
        <v>0</v>
      </c>
      <c r="O30">
        <v>0</v>
      </c>
    </row>
    <row r="31" spans="1:23" x14ac:dyDescent="0.25">
      <c r="B31">
        <v>1.5</v>
      </c>
      <c r="C31">
        <v>5</v>
      </c>
      <c r="D31">
        <v>3601</v>
      </c>
      <c r="E31">
        <v>5436</v>
      </c>
      <c r="F31">
        <v>3601</v>
      </c>
      <c r="G31">
        <v>3601</v>
      </c>
      <c r="J31">
        <v>1.5</v>
      </c>
      <c r="K31">
        <v>5</v>
      </c>
      <c r="L31">
        <v>0</v>
      </c>
      <c r="M31">
        <f t="shared" si="0"/>
        <v>1835</v>
      </c>
      <c r="N31">
        <v>0</v>
      </c>
      <c r="O31">
        <v>0</v>
      </c>
    </row>
    <row r="32" spans="1:23" x14ac:dyDescent="0.25">
      <c r="B32">
        <v>0.5</v>
      </c>
      <c r="C32">
        <v>6</v>
      </c>
      <c r="D32">
        <v>3601</v>
      </c>
      <c r="E32">
        <v>4802</v>
      </c>
      <c r="F32">
        <v>3601</v>
      </c>
      <c r="G32">
        <v>3601</v>
      </c>
      <c r="J32">
        <v>0.5</v>
      </c>
      <c r="K32">
        <v>6</v>
      </c>
      <c r="L32">
        <v>0</v>
      </c>
      <c r="M32">
        <f t="shared" si="0"/>
        <v>1201</v>
      </c>
      <c r="N32">
        <v>0</v>
      </c>
      <c r="O32">
        <v>0</v>
      </c>
    </row>
    <row r="33" spans="1:15" x14ac:dyDescent="0.25">
      <c r="B33">
        <v>1</v>
      </c>
      <c r="C33">
        <v>6</v>
      </c>
      <c r="D33">
        <v>3601</v>
      </c>
      <c r="E33">
        <v>5515</v>
      </c>
      <c r="F33">
        <v>3601</v>
      </c>
      <c r="G33">
        <v>3601</v>
      </c>
      <c r="J33">
        <v>1</v>
      </c>
      <c r="K33">
        <v>6</v>
      </c>
      <c r="L33">
        <v>0</v>
      </c>
      <c r="M33">
        <f t="shared" si="0"/>
        <v>1914</v>
      </c>
      <c r="N33">
        <v>0</v>
      </c>
      <c r="O33">
        <v>0</v>
      </c>
    </row>
    <row r="34" spans="1:15" x14ac:dyDescent="0.25">
      <c r="B34">
        <v>1.5</v>
      </c>
      <c r="C34">
        <v>6</v>
      </c>
      <c r="D34">
        <v>3601</v>
      </c>
      <c r="E34">
        <v>5727</v>
      </c>
      <c r="F34">
        <v>3601</v>
      </c>
      <c r="G34">
        <v>3601</v>
      </c>
      <c r="J34">
        <v>1.5</v>
      </c>
      <c r="K34">
        <v>6</v>
      </c>
      <c r="L34">
        <v>0</v>
      </c>
      <c r="M34">
        <f t="shared" si="0"/>
        <v>2126</v>
      </c>
      <c r="N34">
        <v>0</v>
      </c>
      <c r="O34">
        <v>0</v>
      </c>
    </row>
    <row r="35" spans="1:15" x14ac:dyDescent="0.25">
      <c r="B35">
        <v>0.5</v>
      </c>
      <c r="C35">
        <v>8</v>
      </c>
      <c r="D35">
        <v>3601</v>
      </c>
      <c r="E35">
        <v>4865</v>
      </c>
      <c r="F35">
        <v>3601</v>
      </c>
      <c r="G35">
        <v>3601</v>
      </c>
      <c r="J35">
        <v>0.5</v>
      </c>
      <c r="K35">
        <v>8</v>
      </c>
      <c r="L35">
        <v>0</v>
      </c>
      <c r="M35">
        <f t="shared" si="0"/>
        <v>1264</v>
      </c>
      <c r="N35">
        <v>0</v>
      </c>
      <c r="O35">
        <v>0</v>
      </c>
    </row>
    <row r="36" spans="1:15" x14ac:dyDescent="0.25">
      <c r="B36">
        <v>1</v>
      </c>
      <c r="C36">
        <v>8</v>
      </c>
      <c r="D36">
        <v>3601</v>
      </c>
      <c r="E36">
        <v>5791</v>
      </c>
      <c r="F36">
        <v>3601</v>
      </c>
      <c r="G36">
        <v>3601</v>
      </c>
      <c r="J36">
        <v>1</v>
      </c>
      <c r="K36">
        <v>8</v>
      </c>
      <c r="L36">
        <v>0</v>
      </c>
      <c r="M36">
        <f t="shared" si="0"/>
        <v>2190</v>
      </c>
      <c r="N36">
        <v>0</v>
      </c>
      <c r="O36">
        <v>0</v>
      </c>
    </row>
    <row r="37" spans="1:15" x14ac:dyDescent="0.25">
      <c r="B37">
        <v>1.5</v>
      </c>
      <c r="C37">
        <v>8</v>
      </c>
      <c r="D37">
        <v>3601</v>
      </c>
      <c r="E37">
        <v>5787</v>
      </c>
      <c r="F37">
        <v>3601</v>
      </c>
      <c r="G37">
        <v>3601</v>
      </c>
      <c r="J37">
        <v>1.5</v>
      </c>
      <c r="K37">
        <v>8</v>
      </c>
      <c r="L37">
        <v>0</v>
      </c>
      <c r="M37">
        <f t="shared" si="0"/>
        <v>2186</v>
      </c>
      <c r="N37">
        <v>0</v>
      </c>
      <c r="O37">
        <v>0</v>
      </c>
    </row>
    <row r="38" spans="1:15" x14ac:dyDescent="0.25">
      <c r="B38">
        <v>0.5</v>
      </c>
      <c r="C38">
        <v>10</v>
      </c>
      <c r="D38">
        <v>3601</v>
      </c>
      <c r="E38">
        <v>4836</v>
      </c>
      <c r="F38">
        <v>3601</v>
      </c>
      <c r="G38">
        <v>3601</v>
      </c>
      <c r="J38">
        <v>0.5</v>
      </c>
      <c r="K38">
        <v>10</v>
      </c>
      <c r="L38">
        <v>0</v>
      </c>
      <c r="M38">
        <f t="shared" si="0"/>
        <v>1235</v>
      </c>
      <c r="N38">
        <v>0</v>
      </c>
      <c r="O38">
        <v>0</v>
      </c>
    </row>
    <row r="39" spans="1:15" x14ac:dyDescent="0.25">
      <c r="B39">
        <v>1</v>
      </c>
      <c r="C39">
        <v>10</v>
      </c>
      <c r="D39">
        <v>3601</v>
      </c>
      <c r="E39">
        <v>5801</v>
      </c>
      <c r="F39">
        <v>3601</v>
      </c>
      <c r="G39">
        <v>3601</v>
      </c>
      <c r="J39">
        <v>1</v>
      </c>
      <c r="K39">
        <v>10</v>
      </c>
      <c r="L39">
        <v>0</v>
      </c>
      <c r="M39">
        <f t="shared" si="0"/>
        <v>2200</v>
      </c>
      <c r="N39">
        <v>0</v>
      </c>
      <c r="O39">
        <v>0</v>
      </c>
    </row>
    <row r="40" spans="1:15" x14ac:dyDescent="0.25">
      <c r="B40">
        <v>1.5</v>
      </c>
      <c r="C40">
        <v>10</v>
      </c>
      <c r="D40">
        <v>3601</v>
      </c>
      <c r="E40">
        <v>6037</v>
      </c>
      <c r="F40">
        <v>3601</v>
      </c>
      <c r="G40">
        <v>3601</v>
      </c>
      <c r="J40">
        <v>1.5</v>
      </c>
      <c r="K40">
        <v>10</v>
      </c>
      <c r="L40">
        <v>0</v>
      </c>
      <c r="M40">
        <f t="shared" si="0"/>
        <v>2436</v>
      </c>
      <c r="N40">
        <v>0</v>
      </c>
      <c r="O40">
        <v>0</v>
      </c>
    </row>
    <row r="45" spans="1:15" x14ac:dyDescent="0.25">
      <c r="L45" s="4"/>
      <c r="M45" s="4"/>
      <c r="N45" s="4"/>
    </row>
    <row r="47" spans="1:15" x14ac:dyDescent="0.25">
      <c r="A47" t="str">
        <f>I22</f>
        <v>FogEng</v>
      </c>
      <c r="B47" t="str">
        <f>J22</f>
        <v>totoal_U</v>
      </c>
      <c r="C47" t="str">
        <f>K22</f>
        <v>TaskNum</v>
      </c>
      <c r="D47" t="str">
        <f>L22</f>
        <v>NOFLD</v>
      </c>
      <c r="E47" t="str">
        <f t="shared" ref="E47" si="1">M22</f>
        <v>myOFLD</v>
      </c>
      <c r="F47" t="str">
        <f>N22</f>
        <v>AOFLDC</v>
      </c>
      <c r="G47" t="str">
        <f>O22</f>
        <v>SeGW</v>
      </c>
    </row>
    <row r="48" spans="1:15" x14ac:dyDescent="0.25">
      <c r="A48">
        <f>I23</f>
        <v>0</v>
      </c>
      <c r="B48">
        <f>J23</f>
        <v>0.5</v>
      </c>
      <c r="C48">
        <f>K23</f>
        <v>3</v>
      </c>
      <c r="D48">
        <f>L23</f>
        <v>0</v>
      </c>
      <c r="E48">
        <f>M23/(4.4-1.8)*4.4</f>
        <v>1981.6923076923074</v>
      </c>
      <c r="F48">
        <f>N23</f>
        <v>0</v>
      </c>
      <c r="G48">
        <f>O23</f>
        <v>0</v>
      </c>
    </row>
    <row r="49" spans="1:7" x14ac:dyDescent="0.25">
      <c r="A49">
        <f>I24</f>
        <v>0</v>
      </c>
      <c r="B49">
        <f>J24</f>
        <v>1</v>
      </c>
      <c r="C49">
        <f>K24</f>
        <v>3</v>
      </c>
      <c r="D49">
        <f>L24</f>
        <v>0</v>
      </c>
      <c r="E49">
        <f t="shared" ref="E49:E65" si="2">M24/(4.4-1.8)*4.4</f>
        <v>2364.1538461538457</v>
      </c>
      <c r="F49">
        <f>N24</f>
        <v>0</v>
      </c>
      <c r="G49">
        <f>O24</f>
        <v>0</v>
      </c>
    </row>
    <row r="50" spans="1:7" x14ac:dyDescent="0.25">
      <c r="A50">
        <f>I25</f>
        <v>0</v>
      </c>
      <c r="B50">
        <f>J25</f>
        <v>1.5</v>
      </c>
      <c r="C50">
        <f>K25</f>
        <v>3</v>
      </c>
      <c r="D50">
        <f>L25</f>
        <v>0</v>
      </c>
      <c r="E50">
        <f t="shared" si="2"/>
        <v>2291.3846153846152</v>
      </c>
      <c r="F50">
        <f>N25</f>
        <v>0</v>
      </c>
      <c r="G50">
        <f>O25</f>
        <v>0</v>
      </c>
    </row>
    <row r="51" spans="1:7" x14ac:dyDescent="0.25">
      <c r="A51">
        <f>I26</f>
        <v>0</v>
      </c>
      <c r="B51">
        <f>J26</f>
        <v>0.5</v>
      </c>
      <c r="C51">
        <f>K26</f>
        <v>4</v>
      </c>
      <c r="D51">
        <f>L26</f>
        <v>0</v>
      </c>
      <c r="E51">
        <f t="shared" si="2"/>
        <v>2095.0769230769229</v>
      </c>
      <c r="F51">
        <f>N26</f>
        <v>0</v>
      </c>
      <c r="G51">
        <f>O26</f>
        <v>0</v>
      </c>
    </row>
    <row r="52" spans="1:7" x14ac:dyDescent="0.25">
      <c r="A52">
        <f>I27</f>
        <v>0</v>
      </c>
      <c r="B52">
        <f>J27</f>
        <v>1</v>
      </c>
      <c r="C52">
        <f>K27</f>
        <v>4</v>
      </c>
      <c r="D52">
        <f>L27</f>
        <v>0</v>
      </c>
      <c r="E52">
        <f t="shared" si="2"/>
        <v>2558.7692307692305</v>
      </c>
      <c r="F52">
        <f>N27</f>
        <v>0</v>
      </c>
      <c r="G52">
        <f>O27</f>
        <v>0</v>
      </c>
    </row>
    <row r="53" spans="1:7" x14ac:dyDescent="0.25">
      <c r="A53">
        <f>I28</f>
        <v>0</v>
      </c>
      <c r="B53">
        <f>J28</f>
        <v>1.5</v>
      </c>
      <c r="C53">
        <f>K28</f>
        <v>4</v>
      </c>
      <c r="D53">
        <f>L28</f>
        <v>0</v>
      </c>
      <c r="E53">
        <f t="shared" si="2"/>
        <v>2810.9230769230767</v>
      </c>
      <c r="F53">
        <f>N28</f>
        <v>0</v>
      </c>
      <c r="G53">
        <f>O28</f>
        <v>0</v>
      </c>
    </row>
    <row r="54" spans="1:7" x14ac:dyDescent="0.25">
      <c r="A54">
        <f>I29</f>
        <v>0</v>
      </c>
      <c r="B54">
        <f>J29</f>
        <v>0.5</v>
      </c>
      <c r="C54">
        <f>K29</f>
        <v>5</v>
      </c>
      <c r="D54">
        <f>L29</f>
        <v>0</v>
      </c>
      <c r="E54">
        <f t="shared" si="2"/>
        <v>1944.4615384615383</v>
      </c>
      <c r="F54">
        <f>N29</f>
        <v>0</v>
      </c>
      <c r="G54">
        <f>O29</f>
        <v>0</v>
      </c>
    </row>
    <row r="55" spans="1:7" x14ac:dyDescent="0.25">
      <c r="A55">
        <f>I30</f>
        <v>0</v>
      </c>
      <c r="B55">
        <f>J30</f>
        <v>1</v>
      </c>
      <c r="C55">
        <f>K30</f>
        <v>5</v>
      </c>
      <c r="D55">
        <f>L30</f>
        <v>0</v>
      </c>
      <c r="E55">
        <f t="shared" si="2"/>
        <v>3010.6153846153843</v>
      </c>
      <c r="F55">
        <f>N30</f>
        <v>0</v>
      </c>
      <c r="G55">
        <f>O30</f>
        <v>0</v>
      </c>
    </row>
    <row r="56" spans="1:7" x14ac:dyDescent="0.25">
      <c r="A56">
        <f>I31</f>
        <v>0</v>
      </c>
      <c r="B56">
        <f>J31</f>
        <v>1.5</v>
      </c>
      <c r="C56">
        <f>K31</f>
        <v>5</v>
      </c>
      <c r="D56">
        <f>L31</f>
        <v>0</v>
      </c>
      <c r="E56">
        <f t="shared" si="2"/>
        <v>3105.3846153846148</v>
      </c>
      <c r="F56">
        <f>N31</f>
        <v>0</v>
      </c>
      <c r="G56">
        <f>O31</f>
        <v>0</v>
      </c>
    </row>
    <row r="57" spans="1:7" x14ac:dyDescent="0.25">
      <c r="A57">
        <f>I32</f>
        <v>0</v>
      </c>
      <c r="B57">
        <f>J32</f>
        <v>0.5</v>
      </c>
      <c r="C57">
        <f>K32</f>
        <v>6</v>
      </c>
      <c r="D57">
        <f>L32</f>
        <v>0</v>
      </c>
      <c r="E57">
        <f t="shared" si="2"/>
        <v>2032.4615384615383</v>
      </c>
      <c r="F57">
        <f>N32</f>
        <v>0</v>
      </c>
      <c r="G57">
        <f>O32</f>
        <v>0</v>
      </c>
    </row>
    <row r="58" spans="1:7" x14ac:dyDescent="0.25">
      <c r="A58">
        <f>I33</f>
        <v>0</v>
      </c>
      <c r="B58">
        <f>J33</f>
        <v>1</v>
      </c>
      <c r="C58">
        <f>K33</f>
        <v>6</v>
      </c>
      <c r="D58">
        <f>L33</f>
        <v>0</v>
      </c>
      <c r="E58">
        <f t="shared" si="2"/>
        <v>3239.0769230769224</v>
      </c>
      <c r="F58">
        <f>N33</f>
        <v>0</v>
      </c>
      <c r="G58">
        <f>O33</f>
        <v>0</v>
      </c>
    </row>
    <row r="59" spans="1:7" x14ac:dyDescent="0.25">
      <c r="A59">
        <f>I34</f>
        <v>0</v>
      </c>
      <c r="B59">
        <f>J34</f>
        <v>1.5</v>
      </c>
      <c r="C59">
        <f>K34</f>
        <v>6</v>
      </c>
      <c r="D59">
        <f>L34</f>
        <v>0</v>
      </c>
      <c r="E59">
        <f t="shared" si="2"/>
        <v>3597.8461538461534</v>
      </c>
      <c r="F59">
        <f>N34</f>
        <v>0</v>
      </c>
      <c r="G59">
        <f>O34</f>
        <v>0</v>
      </c>
    </row>
    <row r="60" spans="1:7" x14ac:dyDescent="0.25">
      <c r="A60">
        <f>I35</f>
        <v>0</v>
      </c>
      <c r="B60">
        <f>J35</f>
        <v>0.5</v>
      </c>
      <c r="C60">
        <f>K35</f>
        <v>8</v>
      </c>
      <c r="D60">
        <f>L35</f>
        <v>0</v>
      </c>
      <c r="E60">
        <f t="shared" si="2"/>
        <v>2139.0769230769229</v>
      </c>
      <c r="F60">
        <f>N35</f>
        <v>0</v>
      </c>
      <c r="G60">
        <f>O35</f>
        <v>0</v>
      </c>
    </row>
    <row r="61" spans="1:7" x14ac:dyDescent="0.25">
      <c r="A61">
        <f>I36</f>
        <v>0</v>
      </c>
      <c r="B61">
        <f>J36</f>
        <v>1</v>
      </c>
      <c r="C61">
        <f>K36</f>
        <v>8</v>
      </c>
      <c r="D61">
        <f>L36</f>
        <v>0</v>
      </c>
      <c r="E61">
        <f t="shared" si="2"/>
        <v>3706.1538461538457</v>
      </c>
      <c r="F61">
        <f>N36</f>
        <v>0</v>
      </c>
      <c r="G61">
        <f>O36</f>
        <v>0</v>
      </c>
    </row>
    <row r="62" spans="1:7" x14ac:dyDescent="0.25">
      <c r="A62">
        <f>I37</f>
        <v>0</v>
      </c>
      <c r="B62">
        <f>J37</f>
        <v>1.5</v>
      </c>
      <c r="C62">
        <f>K37</f>
        <v>8</v>
      </c>
      <c r="D62">
        <f>L37</f>
        <v>0</v>
      </c>
      <c r="E62">
        <f t="shared" si="2"/>
        <v>3699.3846153846148</v>
      </c>
      <c r="F62">
        <f>N37</f>
        <v>0</v>
      </c>
      <c r="G62">
        <f>O37</f>
        <v>0</v>
      </c>
    </row>
    <row r="63" spans="1:7" x14ac:dyDescent="0.25">
      <c r="A63">
        <f>I38</f>
        <v>0</v>
      </c>
      <c r="B63">
        <f>J38</f>
        <v>0.5</v>
      </c>
      <c r="C63">
        <f>K38</f>
        <v>10</v>
      </c>
      <c r="D63">
        <f>L38</f>
        <v>0</v>
      </c>
      <c r="E63">
        <f t="shared" si="2"/>
        <v>2089.9999999999995</v>
      </c>
      <c r="F63">
        <f>N38</f>
        <v>0</v>
      </c>
      <c r="G63">
        <f>O38</f>
        <v>0</v>
      </c>
    </row>
    <row r="64" spans="1:7" x14ac:dyDescent="0.25">
      <c r="A64">
        <f>I39</f>
        <v>0</v>
      </c>
      <c r="B64">
        <f>J39</f>
        <v>1</v>
      </c>
      <c r="C64">
        <f>K39</f>
        <v>10</v>
      </c>
      <c r="D64">
        <f>L39</f>
        <v>0</v>
      </c>
      <c r="E64">
        <f t="shared" si="2"/>
        <v>3723.0769230769224</v>
      </c>
      <c r="F64">
        <f>N39</f>
        <v>0</v>
      </c>
      <c r="G64">
        <f>O39</f>
        <v>0</v>
      </c>
    </row>
    <row r="65" spans="1:7" x14ac:dyDescent="0.25">
      <c r="A65">
        <f>I40</f>
        <v>0</v>
      </c>
      <c r="B65">
        <f>J40</f>
        <v>1.5</v>
      </c>
      <c r="C65">
        <f>K40</f>
        <v>10</v>
      </c>
      <c r="D65">
        <f>L40</f>
        <v>0</v>
      </c>
      <c r="E65">
        <f t="shared" si="2"/>
        <v>4122.4615384615381</v>
      </c>
      <c r="F65">
        <f>N40</f>
        <v>0</v>
      </c>
      <c r="G65">
        <f>O40</f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cost func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2017-02-07T09:56:20Z</dcterms:modified>
</cp:coreProperties>
</file>