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33.xml" ContentType="application/vnd.openxmlformats-officedocument.drawingml.chartshapes+xml"/>
  <Override PartName="/xl/charts/chart105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06.xml" ContentType="application/vnd.openxmlformats-officedocument.drawingml.chart+xml"/>
  <Override PartName="/xl/drawings/drawing36.xml" ContentType="application/vnd.openxmlformats-officedocument.drawingml.chartshapes+xml"/>
  <Override PartName="/xl/charts/chart107.xml" ContentType="application/vnd.openxmlformats-officedocument.drawingml.chart+xml"/>
  <Override PartName="/xl/drawings/drawing37.xml" ContentType="application/vnd.openxmlformats-officedocument.drawingml.chartshapes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38.xml" ContentType="application/vnd.openxmlformats-officedocument.drawingml.chartshapes+xml"/>
  <Override PartName="/xl/charts/chart111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41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50" windowWidth="14805" windowHeight="7965" activeTab="6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cost func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M38" i="20" l="1"/>
  <c r="L38" i="20"/>
  <c r="D38" i="20"/>
  <c r="E38" i="20"/>
  <c r="F38" i="20"/>
  <c r="H38" i="20"/>
  <c r="I38" i="20"/>
  <c r="J38" i="20"/>
  <c r="N38" i="20"/>
  <c r="D12" i="19"/>
  <c r="E12" i="19"/>
  <c r="F12" i="19"/>
  <c r="G12" i="19"/>
  <c r="A27" i="20"/>
  <c r="N33" i="20"/>
  <c r="M33" i="20"/>
  <c r="L33" i="20"/>
  <c r="J33" i="20"/>
  <c r="I33" i="20"/>
  <c r="H33" i="20"/>
  <c r="F33" i="20"/>
  <c r="E33" i="20"/>
  <c r="D33" i="20"/>
  <c r="I17" i="21"/>
  <c r="J17" i="21"/>
  <c r="K17" i="21"/>
  <c r="L17" i="21"/>
  <c r="M17" i="21"/>
  <c r="N17" i="21"/>
  <c r="I18" i="21"/>
  <c r="J18" i="21"/>
  <c r="K18" i="21"/>
  <c r="L18" i="21"/>
  <c r="M18" i="21"/>
  <c r="N18" i="21"/>
  <c r="I19" i="21"/>
  <c r="J19" i="21"/>
  <c r="K19" i="21"/>
  <c r="L19" i="21"/>
  <c r="M19" i="21"/>
  <c r="N19" i="21"/>
  <c r="J16" i="21"/>
  <c r="K16" i="21"/>
  <c r="L16" i="21"/>
  <c r="M16" i="21"/>
  <c r="N16" i="21"/>
  <c r="I16" i="21"/>
  <c r="I11" i="21"/>
  <c r="J11" i="21"/>
  <c r="K11" i="21"/>
  <c r="L11" i="21"/>
  <c r="M11" i="21"/>
  <c r="N11" i="21"/>
  <c r="I12" i="21"/>
  <c r="J12" i="21"/>
  <c r="K12" i="21"/>
  <c r="L12" i="21"/>
  <c r="M12" i="21"/>
  <c r="N12" i="21"/>
  <c r="I13" i="21"/>
  <c r="J13" i="21"/>
  <c r="K13" i="21"/>
  <c r="L13" i="21"/>
  <c r="M13" i="21"/>
  <c r="N13" i="21"/>
  <c r="J10" i="21"/>
  <c r="K10" i="21"/>
  <c r="L10" i="21"/>
  <c r="M10" i="21"/>
  <c r="N10" i="21"/>
  <c r="I10" i="21"/>
  <c r="I5" i="21"/>
  <c r="J5" i="21"/>
  <c r="K5" i="21"/>
  <c r="L5" i="21"/>
  <c r="M5" i="21"/>
  <c r="N5" i="21"/>
  <c r="I6" i="21"/>
  <c r="J6" i="21"/>
  <c r="K6" i="21"/>
  <c r="L6" i="21"/>
  <c r="M6" i="21"/>
  <c r="N6" i="21"/>
  <c r="I7" i="21"/>
  <c r="J7" i="21"/>
  <c r="K7" i="21"/>
  <c r="L7" i="21"/>
  <c r="M7" i="21"/>
  <c r="N7" i="21"/>
  <c r="J4" i="21"/>
  <c r="K4" i="21"/>
  <c r="L4" i="21"/>
  <c r="M4" i="21"/>
  <c r="N4" i="21"/>
  <c r="I4" i="21"/>
  <c r="F17" i="19" l="1"/>
  <c r="E17" i="19"/>
  <c r="L10" i="20" l="1"/>
  <c r="L11" i="20"/>
  <c r="L12" i="20"/>
  <c r="L9" i="20"/>
  <c r="H10" i="20"/>
  <c r="H11" i="20"/>
  <c r="H12" i="20"/>
  <c r="H9" i="20"/>
  <c r="D10" i="20"/>
  <c r="D11" i="20"/>
  <c r="D12" i="20"/>
  <c r="D9" i="20"/>
  <c r="L5" i="20"/>
  <c r="M5" i="20"/>
  <c r="N5" i="20"/>
  <c r="L6" i="20"/>
  <c r="M6" i="20"/>
  <c r="N6" i="20"/>
  <c r="L7" i="20"/>
  <c r="M7" i="20"/>
  <c r="N7" i="20"/>
  <c r="M4" i="20"/>
  <c r="N4" i="20"/>
  <c r="L4" i="20"/>
  <c r="H5" i="20"/>
  <c r="I5" i="20"/>
  <c r="J5" i="20"/>
  <c r="H6" i="20"/>
  <c r="I6" i="20"/>
  <c r="J6" i="20"/>
  <c r="H7" i="20"/>
  <c r="I7" i="20"/>
  <c r="J7" i="20"/>
  <c r="I4" i="20"/>
  <c r="J4" i="20"/>
  <c r="H4" i="20"/>
  <c r="D5" i="20"/>
  <c r="E5" i="20"/>
  <c r="F5" i="20"/>
  <c r="D6" i="20"/>
  <c r="E6" i="20"/>
  <c r="F6" i="20"/>
  <c r="D7" i="20"/>
  <c r="E7" i="20"/>
  <c r="F7" i="20"/>
  <c r="E4" i="20"/>
  <c r="F4" i="20"/>
  <c r="D4" i="20"/>
  <c r="B17" i="21" l="1"/>
  <c r="C17" i="21"/>
  <c r="D17" i="21"/>
  <c r="E17" i="21"/>
  <c r="F17" i="21"/>
  <c r="G17" i="21"/>
  <c r="B18" i="21"/>
  <c r="C18" i="21"/>
  <c r="D18" i="21"/>
  <c r="E18" i="21"/>
  <c r="F18" i="21"/>
  <c r="G18" i="21"/>
  <c r="B19" i="21"/>
  <c r="C19" i="21"/>
  <c r="D19" i="21"/>
  <c r="E19" i="21"/>
  <c r="F19" i="21"/>
  <c r="G19" i="21"/>
  <c r="C16" i="21"/>
  <c r="D16" i="21"/>
  <c r="E16" i="21"/>
  <c r="F16" i="21"/>
  <c r="G16" i="21"/>
  <c r="B16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C10" i="21"/>
  <c r="D10" i="21"/>
  <c r="E10" i="21"/>
  <c r="F10" i="21"/>
  <c r="G10" i="21"/>
  <c r="B10" i="21"/>
  <c r="B5" i="21"/>
  <c r="C5" i="21"/>
  <c r="D5" i="21"/>
  <c r="E5" i="21"/>
  <c r="F5" i="21"/>
  <c r="G5" i="21"/>
  <c r="B6" i="21"/>
  <c r="C6" i="21"/>
  <c r="D6" i="21"/>
  <c r="E6" i="21"/>
  <c r="F6" i="21"/>
  <c r="G6" i="21"/>
  <c r="B7" i="21"/>
  <c r="C7" i="21"/>
  <c r="D7" i="21"/>
  <c r="E7" i="21"/>
  <c r="F7" i="21"/>
  <c r="G7" i="21"/>
  <c r="C4" i="21"/>
  <c r="D4" i="21"/>
  <c r="E4" i="21"/>
  <c r="F4" i="21"/>
  <c r="G4" i="21"/>
  <c r="B4" i="21"/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4" i="13"/>
  <c r="D59" i="14" l="1"/>
  <c r="A58" i="14"/>
  <c r="B58" i="14"/>
  <c r="C58" i="14"/>
  <c r="D58" i="14"/>
  <c r="E58" i="14"/>
  <c r="F58" i="14"/>
  <c r="G58" i="14"/>
  <c r="A59" i="14"/>
  <c r="B59" i="14"/>
  <c r="C59" i="14"/>
  <c r="F59" i="14"/>
  <c r="G59" i="14"/>
  <c r="A60" i="14"/>
  <c r="B60" i="14"/>
  <c r="C60" i="14"/>
  <c r="D60" i="14"/>
  <c r="F60" i="14"/>
  <c r="G60" i="14"/>
  <c r="A61" i="14"/>
  <c r="B61" i="14"/>
  <c r="C61" i="14"/>
  <c r="D61" i="14"/>
  <c r="F61" i="14"/>
  <c r="G61" i="14"/>
  <c r="A62" i="14"/>
  <c r="B62" i="14"/>
  <c r="C62" i="14"/>
  <c r="D62" i="14"/>
  <c r="F62" i="14"/>
  <c r="G62" i="14"/>
  <c r="A63" i="14"/>
  <c r="B63" i="14"/>
  <c r="C63" i="14"/>
  <c r="D63" i="14"/>
  <c r="F63" i="14"/>
  <c r="G63" i="14"/>
  <c r="A64" i="14"/>
  <c r="B64" i="14"/>
  <c r="C64" i="14"/>
  <c r="D64" i="14"/>
  <c r="F64" i="14"/>
  <c r="G64" i="14"/>
  <c r="A65" i="14"/>
  <c r="B65" i="14"/>
  <c r="C65" i="14"/>
  <c r="D65" i="14"/>
  <c r="F65" i="14"/>
  <c r="G65" i="14"/>
  <c r="A66" i="14"/>
  <c r="B66" i="14"/>
  <c r="C66" i="14"/>
  <c r="D66" i="14"/>
  <c r="F66" i="14"/>
  <c r="G66" i="14"/>
  <c r="A67" i="14"/>
  <c r="B67" i="14"/>
  <c r="C67" i="14"/>
  <c r="D67" i="14"/>
  <c r="F67" i="14"/>
  <c r="G67" i="14"/>
  <c r="A68" i="14"/>
  <c r="B68" i="14"/>
  <c r="C68" i="14"/>
  <c r="D68" i="14"/>
  <c r="F68" i="14"/>
  <c r="G68" i="14"/>
  <c r="A69" i="14"/>
  <c r="B69" i="14"/>
  <c r="C69" i="14"/>
  <c r="D69" i="14"/>
  <c r="F69" i="14"/>
  <c r="G69" i="14"/>
  <c r="A70" i="14"/>
  <c r="B70" i="14"/>
  <c r="C70" i="14"/>
  <c r="D70" i="14"/>
  <c r="F70" i="14"/>
  <c r="G70" i="14"/>
  <c r="A71" i="14"/>
  <c r="B71" i="14"/>
  <c r="C71" i="14"/>
  <c r="D71" i="14"/>
  <c r="F71" i="14"/>
  <c r="G71" i="14"/>
  <c r="A72" i="14"/>
  <c r="B72" i="14"/>
  <c r="C72" i="14"/>
  <c r="D72" i="14"/>
  <c r="F72" i="14"/>
  <c r="G72" i="14"/>
  <c r="A73" i="14"/>
  <c r="B73" i="14"/>
  <c r="C73" i="14"/>
  <c r="D73" i="14"/>
  <c r="F73" i="14"/>
  <c r="G73" i="14"/>
  <c r="A74" i="14"/>
  <c r="B74" i="14"/>
  <c r="C74" i="14"/>
  <c r="D74" i="14"/>
  <c r="F74" i="14"/>
  <c r="G74" i="14"/>
  <c r="A75" i="14"/>
  <c r="B75" i="14"/>
  <c r="C75" i="14"/>
  <c r="D75" i="14"/>
  <c r="F75" i="14"/>
  <c r="G75" i="14"/>
  <c r="A76" i="14"/>
  <c r="B76" i="14"/>
  <c r="C76" i="14"/>
  <c r="D76" i="14"/>
  <c r="F76" i="14"/>
  <c r="G76" i="14"/>
  <c r="A77" i="14"/>
  <c r="B77" i="14"/>
  <c r="C77" i="14"/>
  <c r="D77" i="14"/>
  <c r="F77" i="14"/>
  <c r="G77" i="14"/>
  <c r="A78" i="14"/>
  <c r="B78" i="14"/>
  <c r="C78" i="14"/>
  <c r="D78" i="14"/>
  <c r="F78" i="14"/>
  <c r="G78" i="14"/>
  <c r="A79" i="14"/>
  <c r="B79" i="14"/>
  <c r="C79" i="14"/>
  <c r="D79" i="14"/>
  <c r="F79" i="14"/>
  <c r="G79" i="14"/>
  <c r="A80" i="14"/>
  <c r="B80" i="14"/>
  <c r="C80" i="14"/>
  <c r="D80" i="14"/>
  <c r="F80" i="14"/>
  <c r="G80" i="14"/>
  <c r="A81" i="14"/>
  <c r="B81" i="14"/>
  <c r="C81" i="14"/>
  <c r="D81" i="14"/>
  <c r="F81" i="14"/>
  <c r="G81" i="14"/>
  <c r="A82" i="14"/>
  <c r="B82" i="14"/>
  <c r="C82" i="14"/>
  <c r="D82" i="14"/>
  <c r="F82" i="14"/>
  <c r="G82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G11" i="19" l="1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139" i="18"/>
  <c r="N139" i="18"/>
  <c r="M139" i="18"/>
  <c r="O138" i="18"/>
  <c r="M138" i="18"/>
  <c r="M137" i="18"/>
  <c r="O136" i="18"/>
  <c r="M136" i="18"/>
  <c r="O135" i="18"/>
  <c r="N135" i="18"/>
  <c r="M135" i="18"/>
  <c r="O134" i="18"/>
  <c r="M134" i="18"/>
  <c r="O133" i="18"/>
  <c r="N133" i="18"/>
  <c r="M133" i="18"/>
  <c r="O132" i="18"/>
  <c r="M132" i="18"/>
  <c r="O131" i="18"/>
  <c r="N131" i="18"/>
  <c r="M131" i="18"/>
  <c r="O130" i="18"/>
  <c r="M130" i="18"/>
  <c r="O129" i="18"/>
  <c r="N129" i="18"/>
  <c r="M129" i="18"/>
  <c r="O128" i="18"/>
  <c r="M128" i="18"/>
  <c r="O127" i="18"/>
  <c r="N127" i="18"/>
  <c r="M127" i="18"/>
  <c r="O126" i="18"/>
  <c r="M126" i="18"/>
  <c r="O125" i="18"/>
  <c r="N125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M126" i="17"/>
  <c r="O125" i="17"/>
  <c r="N125" i="17"/>
  <c r="M125" i="17"/>
  <c r="O124" i="17"/>
  <c r="M124" i="17"/>
  <c r="O123" i="17"/>
  <c r="N123" i="17"/>
  <c r="M123" i="17"/>
  <c r="O122" i="17"/>
  <c r="M122" i="17"/>
  <c r="O121" i="17"/>
  <c r="N121" i="17"/>
  <c r="M121" i="17"/>
  <c r="O120" i="17"/>
  <c r="M120" i="17"/>
  <c r="O119" i="17"/>
  <c r="N119" i="17"/>
  <c r="M119" i="17"/>
  <c r="O118" i="17"/>
  <c r="M118" i="17"/>
  <c r="O117" i="17"/>
  <c r="N117" i="17"/>
  <c r="M117" i="17"/>
  <c r="O116" i="17"/>
  <c r="O138" i="17" l="1"/>
  <c r="O140" i="17" s="1"/>
  <c r="M139" i="17"/>
  <c r="N139" i="17"/>
  <c r="O139" i="17"/>
  <c r="D141" i="17"/>
  <c r="G141" i="17"/>
  <c r="M116" i="17"/>
  <c r="M140" i="17" s="1"/>
  <c r="N118" i="17"/>
  <c r="N120" i="17"/>
  <c r="N122" i="17"/>
  <c r="N124" i="17"/>
  <c r="N126" i="17"/>
  <c r="O141" i="17"/>
  <c r="D140" i="17"/>
  <c r="N116" i="17"/>
  <c r="F140" i="17"/>
  <c r="G140" i="17"/>
  <c r="M141" i="17" l="1"/>
  <c r="N141" i="17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M30" i="14"/>
  <c r="E60" i="14" s="1"/>
  <c r="M31" i="14"/>
  <c r="E61" i="14" s="1"/>
  <c r="M32" i="14"/>
  <c r="E62" i="14" s="1"/>
  <c r="M33" i="14"/>
  <c r="E63" i="14" s="1"/>
  <c r="M34" i="14"/>
  <c r="E64" i="14" s="1"/>
  <c r="M35" i="14"/>
  <c r="E65" i="14" s="1"/>
  <c r="M36" i="14"/>
  <c r="E66" i="14" s="1"/>
  <c r="M37" i="14"/>
  <c r="E67" i="14" s="1"/>
  <c r="M38" i="14"/>
  <c r="E68" i="14" s="1"/>
  <c r="M39" i="14"/>
  <c r="E69" i="14" s="1"/>
  <c r="M40" i="14"/>
  <c r="E70" i="14" s="1"/>
  <c r="M41" i="14"/>
  <c r="E71" i="14" s="1"/>
  <c r="M42" i="14"/>
  <c r="E72" i="14" s="1"/>
  <c r="M43" i="14"/>
  <c r="E73" i="14" s="1"/>
  <c r="M44" i="14"/>
  <c r="E74" i="14" s="1"/>
  <c r="M45" i="14"/>
  <c r="E75" i="14" s="1"/>
  <c r="M46" i="14"/>
  <c r="E76" i="14" s="1"/>
  <c r="M47" i="14"/>
  <c r="E77" i="14" s="1"/>
  <c r="M48" i="14"/>
  <c r="E78" i="14" s="1"/>
  <c r="M49" i="14"/>
  <c r="E79" i="14" s="1"/>
  <c r="M50" i="14"/>
  <c r="E80" i="14" s="1"/>
  <c r="M51" i="14"/>
  <c r="E81" i="14" s="1"/>
  <c r="M52" i="14"/>
  <c r="E82" i="14" s="1"/>
  <c r="M29" i="14"/>
  <c r="E59" i="14" s="1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132" i="13"/>
  <c r="O119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18" i="13"/>
  <c r="O117" i="13"/>
  <c r="O116" i="13"/>
  <c r="N118" i="13"/>
  <c r="N117" i="13"/>
  <c r="N116" i="13"/>
  <c r="M117" i="13"/>
  <c r="M116" i="13"/>
  <c r="O124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<sst xmlns="http://schemas.openxmlformats.org/spreadsheetml/2006/main" count="364" uniqueCount="42">
  <si>
    <t>AOFLDC</t>
    <phoneticPr fontId="2" type="noConversion"/>
  </si>
  <si>
    <t>NOFLD</t>
    <phoneticPr fontId="2" type="noConversion"/>
  </si>
  <si>
    <t>myOFLD</t>
    <phoneticPr fontId="2" type="noConversion"/>
  </si>
  <si>
    <t>Energy</t>
    <phoneticPr fontId="2" type="noConversion"/>
  </si>
  <si>
    <t>TaskNum</t>
    <phoneticPr fontId="2" type="noConversion"/>
  </si>
  <si>
    <t>Meet_R</t>
    <phoneticPr fontId="2" type="noConversion"/>
  </si>
  <si>
    <t>Eng_Norm</t>
    <phoneticPr fontId="2" type="noConversion"/>
  </si>
  <si>
    <t>totoal_U</t>
    <phoneticPr fontId="2" type="noConversion"/>
  </si>
  <si>
    <t>SeGW</t>
    <phoneticPr fontId="2" type="noConversion"/>
  </si>
  <si>
    <t>CloudEng</t>
    <phoneticPr fontId="2" type="noConversion"/>
  </si>
  <si>
    <t>FogEng</t>
    <phoneticPr fontId="2" type="noConversion"/>
  </si>
  <si>
    <t>orgFogEng</t>
    <phoneticPr fontId="2" type="noConversion"/>
  </si>
  <si>
    <t>MR_gap</t>
    <phoneticPr fontId="2" type="noConversion"/>
  </si>
  <si>
    <t>Max</t>
    <phoneticPr fontId="2" type="noConversion"/>
  </si>
  <si>
    <t>min</t>
    <phoneticPr fontId="2" type="noConversion"/>
  </si>
  <si>
    <t>ENG_gap</t>
    <phoneticPr fontId="2" type="noConversion"/>
  </si>
  <si>
    <t>m=0.5</t>
    <phoneticPr fontId="2" type="noConversion"/>
  </si>
  <si>
    <t>m=0.8</t>
    <phoneticPr fontId="2" type="noConversion"/>
  </si>
  <si>
    <t>m=0.2</t>
    <phoneticPr fontId="2" type="noConversion"/>
  </si>
  <si>
    <t>Local</t>
    <phoneticPr fontId="2" type="noConversion"/>
  </si>
  <si>
    <t>OFLD</t>
    <phoneticPr fontId="2" type="noConversion"/>
  </si>
  <si>
    <t>Cloud</t>
  </si>
  <si>
    <t>Cloud</t>
    <phoneticPr fontId="2" type="noConversion"/>
  </si>
  <si>
    <t>BW=2</t>
    <phoneticPr fontId="2" type="noConversion"/>
  </si>
  <si>
    <t>Iavg</t>
    <phoneticPr fontId="2" type="noConversion"/>
  </si>
  <si>
    <t>Normalized Iavg</t>
    <phoneticPr fontId="2" type="noConversion"/>
  </si>
  <si>
    <t>m = 0.5</t>
    <phoneticPr fontId="2" type="noConversion"/>
  </si>
  <si>
    <t>GW1</t>
    <phoneticPr fontId="2" type="noConversion"/>
  </si>
  <si>
    <t>GW2</t>
    <phoneticPr fontId="2" type="noConversion"/>
  </si>
  <si>
    <t>GW3</t>
    <phoneticPr fontId="2" type="noConversion"/>
  </si>
  <si>
    <t>m = 0.2</t>
    <phoneticPr fontId="2" type="noConversion"/>
  </si>
  <si>
    <t>m = 0.8</t>
    <phoneticPr fontId="2" type="noConversion"/>
  </si>
  <si>
    <t>BW</t>
    <phoneticPr fontId="2" type="noConversion"/>
  </si>
  <si>
    <t>MR</t>
    <phoneticPr fontId="2" type="noConversion"/>
  </si>
  <si>
    <t>Task-5</t>
    <phoneticPr fontId="2" type="noConversion"/>
  </si>
  <si>
    <t>GW 1 1 0</t>
    <phoneticPr fontId="2" type="noConversion"/>
  </si>
  <si>
    <t>GW 1 1 0</t>
    <phoneticPr fontId="2" type="noConversion"/>
  </si>
  <si>
    <t>GW 4 3 1</t>
    <phoneticPr fontId="2" type="noConversion"/>
  </si>
  <si>
    <t>Meet_R</t>
    <phoneticPr fontId="2" type="noConversion"/>
  </si>
  <si>
    <t>GWEng</t>
    <phoneticPr fontId="2" type="noConversion"/>
  </si>
  <si>
    <t>battery</t>
    <phoneticPr fontId="2" type="noConversion"/>
  </si>
  <si>
    <t>Remain Eng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</si>
</sst>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0" fontId="4" fillId="3" borderId="0" xfId="2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</cellXfs>
  <cellStyles count="4">
    <cellStyle name="一般" xfId="0" builtinId="0"/>
    <cellStyle name="一般 2" xfId="3"/>
    <cellStyle name="好" xfId="2" builtinId="26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0.99980899999999995</c:v>
                </c:pt>
                <c:pt idx="2">
                  <c:v>0.99176799999999998</c:v>
                </c:pt>
                <c:pt idx="3">
                  <c:v>0.95543699999999998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  <c:pt idx="3">
                  <c:v>0.44358999999999998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  <c:pt idx="3">
                  <c:v>0.73704099999999995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76704"/>
        <c:axId val="112896256"/>
      </c:barChart>
      <c:catAx>
        <c:axId val="138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896256"/>
        <c:crosses val="autoZero"/>
        <c:auto val="1"/>
        <c:lblAlgn val="ctr"/>
        <c:lblOffset val="100"/>
        <c:noMultiLvlLbl val="0"/>
      </c:catAx>
      <c:valAx>
        <c:axId val="112896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3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0.77250004053769195</c:v>
                </c:pt>
                <c:pt idx="1">
                  <c:v>0.7915240331110226</c:v>
                </c:pt>
                <c:pt idx="2">
                  <c:v>0.82635276495632559</c:v>
                </c:pt>
                <c:pt idx="3">
                  <c:v>0.84779113515983973</c:v>
                </c:pt>
                <c:pt idx="4">
                  <c:v>0.89037472688143782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9808"/>
        <c:axId val="140040384"/>
      </c:barChart>
      <c:catAx>
        <c:axId val="1399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40384"/>
        <c:crosses val="autoZero"/>
        <c:auto val="1"/>
        <c:lblAlgn val="ctr"/>
        <c:lblOffset val="100"/>
        <c:noMultiLvlLbl val="0"/>
      </c:catAx>
      <c:valAx>
        <c:axId val="140040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598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0.70295641537520626</c:v>
                </c:pt>
                <c:pt idx="2">
                  <c:v>0.72334855299622913</c:v>
                </c:pt>
                <c:pt idx="3">
                  <c:v>0.7517661623733588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0.84970379883176606</c:v>
                </c:pt>
                <c:pt idx="1">
                  <c:v>0.59117344995903487</c:v>
                </c:pt>
                <c:pt idx="2">
                  <c:v>0.58187383580936813</c:v>
                </c:pt>
                <c:pt idx="3">
                  <c:v>0.58215210576529919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0.80084584405543568</c:v>
                </c:pt>
                <c:pt idx="2">
                  <c:v>0.80640361637363134</c:v>
                </c:pt>
                <c:pt idx="3">
                  <c:v>0.81806255962927632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5328"/>
        <c:axId val="151967936"/>
      </c:barChart>
      <c:catAx>
        <c:axId val="1517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967936"/>
        <c:crosses val="autoZero"/>
        <c:auto val="1"/>
        <c:lblAlgn val="ctr"/>
        <c:lblOffset val="100"/>
        <c:noMultiLvlLbl val="0"/>
      </c:catAx>
      <c:valAx>
        <c:axId val="151967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153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分布'!$E$4:$E$7</c:f>
              <c:numCache>
                <c:formatCode>General</c:formatCode>
                <c:ptCount val="4"/>
                <c:pt idx="0">
                  <c:v>1</c:v>
                </c:pt>
                <c:pt idx="1">
                  <c:v>0.99887099999999995</c:v>
                </c:pt>
                <c:pt idx="2">
                  <c:v>0.99199700000000002</c:v>
                </c:pt>
                <c:pt idx="3">
                  <c:v>0.93898300000000001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06816"/>
        <c:axId val="151273472"/>
      </c:barChart>
      <c:catAx>
        <c:axId val="1503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73472"/>
        <c:crosses val="autoZero"/>
        <c:auto val="1"/>
        <c:lblAlgn val="ctr"/>
        <c:lblOffset val="100"/>
        <c:noMultiLvlLbl val="0"/>
      </c:catAx>
      <c:valAx>
        <c:axId val="15127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分布'!$E$10:$E$13</c:f>
              <c:numCache>
                <c:formatCode>General</c:formatCode>
                <c:ptCount val="4"/>
                <c:pt idx="0">
                  <c:v>1</c:v>
                </c:pt>
                <c:pt idx="1">
                  <c:v>0.99897000000000002</c:v>
                </c:pt>
                <c:pt idx="2">
                  <c:v>0.97445499999999996</c:v>
                </c:pt>
                <c:pt idx="3">
                  <c:v>0.88561400000000001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0.362954</c:v>
                </c:pt>
                <c:pt idx="1">
                  <c:v>0.333395</c:v>
                </c:pt>
                <c:pt idx="2">
                  <c:v>0.40473599999999998</c:v>
                </c:pt>
                <c:pt idx="3">
                  <c:v>0.35296699999999998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0.93481700000000001</c:v>
                </c:pt>
                <c:pt idx="1">
                  <c:v>0.87154399999999999</c:v>
                </c:pt>
                <c:pt idx="2">
                  <c:v>0.79668399999999995</c:v>
                </c:pt>
                <c:pt idx="3">
                  <c:v>0.71398099999999998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08352"/>
        <c:axId val="151275776"/>
      </c:barChart>
      <c:catAx>
        <c:axId val="1503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75776"/>
        <c:crosses val="autoZero"/>
        <c:auto val="1"/>
        <c:lblAlgn val="ctr"/>
        <c:lblOffset val="100"/>
        <c:noMultiLvlLbl val="0"/>
      </c:catAx>
      <c:valAx>
        <c:axId val="15127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分布'!$E$16:$E$19</c:f>
              <c:numCache>
                <c:formatCode>General</c:formatCode>
                <c:ptCount val="4"/>
                <c:pt idx="0">
                  <c:v>1</c:v>
                </c:pt>
                <c:pt idx="1">
                  <c:v>0.98979099999999998</c:v>
                </c:pt>
                <c:pt idx="2">
                  <c:v>0.90564599999999995</c:v>
                </c:pt>
                <c:pt idx="3">
                  <c:v>0.79199299999999995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0.128774</c:v>
                </c:pt>
                <c:pt idx="1">
                  <c:v>0.108878</c:v>
                </c:pt>
                <c:pt idx="2">
                  <c:v>0.14008100000000001</c:v>
                </c:pt>
                <c:pt idx="3">
                  <c:v>0.124626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0.92607799999999996</c:v>
                </c:pt>
                <c:pt idx="1">
                  <c:v>0.83208899999999997</c:v>
                </c:pt>
                <c:pt idx="2">
                  <c:v>0.70519900000000002</c:v>
                </c:pt>
                <c:pt idx="3">
                  <c:v>0.58503000000000005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09376"/>
        <c:axId val="151278080"/>
      </c:barChart>
      <c:catAx>
        <c:axId val="1503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278080"/>
        <c:crosses val="autoZero"/>
        <c:auto val="1"/>
        <c:lblAlgn val="ctr"/>
        <c:lblOffset val="100"/>
        <c:noMultiLvlLbl val="0"/>
      </c:catAx>
      <c:valAx>
        <c:axId val="151278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0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分布'!$D$5,'BW 分布'!$D$11,'BW 分布'!$D$17)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分布'!$E$5,'BW 分布'!$E$11,'BW 分布'!$E$17)</c:f>
              <c:numCache>
                <c:formatCode>General</c:formatCode>
                <c:ptCount val="3"/>
                <c:pt idx="0">
                  <c:v>0.99887099999999995</c:v>
                </c:pt>
                <c:pt idx="1">
                  <c:v>0.99897000000000002</c:v>
                </c:pt>
                <c:pt idx="2">
                  <c:v>0.98979099999999998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分布'!$F$5,'BW 分布'!$F$11,'BW 分布'!$F$17)</c:f>
              <c:numCache>
                <c:formatCode>General</c:formatCode>
                <c:ptCount val="3"/>
                <c:pt idx="0">
                  <c:v>0.55198400000000003</c:v>
                </c:pt>
                <c:pt idx="1">
                  <c:v>0.333395</c:v>
                </c:pt>
                <c:pt idx="2">
                  <c:v>0.108878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分布'!$G$5,'BW 分布'!$G$11,'BW 分布'!$G$17)</c:f>
              <c:numCache>
                <c:formatCode>General</c:formatCode>
                <c:ptCount val="3"/>
                <c:pt idx="0">
                  <c:v>0.88813500000000001</c:v>
                </c:pt>
                <c:pt idx="1">
                  <c:v>0.87154399999999999</c:v>
                </c:pt>
                <c:pt idx="2">
                  <c:v>0.83208899999999997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93696"/>
        <c:axId val="170589504"/>
      </c:barChart>
      <c:catAx>
        <c:axId val="1920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589504"/>
        <c:crosses val="autoZero"/>
        <c:auto val="1"/>
        <c:lblAlgn val="ctr"/>
        <c:lblOffset val="100"/>
        <c:noMultiLvlLbl val="0"/>
      </c:catAx>
      <c:valAx>
        <c:axId val="170589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0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分布'!$K$5,'BW 分布'!$K$11,'BW 分布'!$K$17)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分布'!$L$5,'BW 分布'!$L$11,'BW 分布'!$L$17)</c:f>
              <c:numCache>
                <c:formatCode>General</c:formatCode>
                <c:ptCount val="3"/>
                <c:pt idx="0">
                  <c:v>0.59575684794418715</c:v>
                </c:pt>
                <c:pt idx="1">
                  <c:v>0.60201864242008352</c:v>
                </c:pt>
                <c:pt idx="2">
                  <c:v>0.62683136043918342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分布'!$M$5,'BW 分布'!$M$11,'BW 分布'!$M$17)</c:f>
              <c:numCache>
                <c:formatCode>General</c:formatCode>
                <c:ptCount val="3"/>
                <c:pt idx="0">
                  <c:v>0.59095327957911592</c:v>
                </c:pt>
                <c:pt idx="1">
                  <c:v>0.58168925487505008</c:v>
                </c:pt>
                <c:pt idx="2">
                  <c:v>0.56289815291359291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('BW 分布'!$N$5,'BW 分布'!$N$11,'BW 分布'!$N$17)</c:f>
              <c:numCache>
                <c:formatCode>General</c:formatCode>
                <c:ptCount val="3"/>
                <c:pt idx="0">
                  <c:v>0.71304397552467547</c:v>
                </c:pt>
                <c:pt idx="1">
                  <c:v>0.71383313318465136</c:v>
                </c:pt>
                <c:pt idx="2">
                  <c:v>0.7142162749471036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12672"/>
        <c:axId val="170583168"/>
      </c:barChart>
      <c:catAx>
        <c:axId val="1924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0583168"/>
        <c:crosses val="autoZero"/>
        <c:auto val="1"/>
        <c:lblAlgn val="ctr"/>
        <c:lblOffset val="100"/>
        <c:noMultiLvlLbl val="0"/>
      </c:catAx>
      <c:valAx>
        <c:axId val="170583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4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func'!$D$5,'cost func'!$H$5,'cost func'!$L$5)</c:f>
              <c:numCache>
                <c:formatCode>General</c:formatCode>
                <c:ptCount val="3"/>
                <c:pt idx="0">
                  <c:v>10343.1</c:v>
                </c:pt>
                <c:pt idx="1">
                  <c:v>10366.1</c:v>
                </c:pt>
                <c:pt idx="2">
                  <c:v>10495.9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func'!$E$5,'cost func'!$I$5,'cost func'!$M$5)</c:f>
              <c:numCache>
                <c:formatCode>General</c:formatCode>
                <c:ptCount val="3"/>
                <c:pt idx="0">
                  <c:v>10424.799999999999</c:v>
                </c:pt>
                <c:pt idx="1">
                  <c:v>10469.9</c:v>
                </c:pt>
                <c:pt idx="2">
                  <c:v>10600.2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func'!$F$5,'cost func'!$J$5,'cost func'!$N$5)</c:f>
              <c:numCache>
                <c:formatCode>General</c:formatCode>
                <c:ptCount val="3"/>
                <c:pt idx="0">
                  <c:v>10829.1</c:v>
                </c:pt>
                <c:pt idx="1">
                  <c:v>10760.6</c:v>
                </c:pt>
                <c:pt idx="2">
                  <c:v>10496.8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1232"/>
        <c:axId val="151921792"/>
      </c:barChart>
      <c:catAx>
        <c:axId val="1504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21792"/>
        <c:crosses val="autoZero"/>
        <c:auto val="1"/>
        <c:lblAlgn val="ctr"/>
        <c:lblOffset val="100"/>
        <c:noMultiLvlLbl val="0"/>
      </c:catAx>
      <c:valAx>
        <c:axId val="151921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func'!$D$15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func'!$D$17,'cost func'!$H$17,'cost func'!$L$17)</c:f>
              <c:numCache>
                <c:formatCode>General</c:formatCode>
                <c:ptCount val="3"/>
                <c:pt idx="0">
                  <c:v>11731.2</c:v>
                </c:pt>
                <c:pt idx="1">
                  <c:v>12189</c:v>
                </c:pt>
                <c:pt idx="2">
                  <c:v>12219.1</c:v>
                </c:pt>
              </c:numCache>
            </c:numRef>
          </c:val>
        </c:ser>
        <c:ser>
          <c:idx val="1"/>
          <c:order val="1"/>
          <c:tx>
            <c:strRef>
              <c:f>'cost func'!$E$15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func'!$E$17,'cost func'!$I$17,'cost func'!$M$17)</c:f>
              <c:numCache>
                <c:formatCode>General</c:formatCode>
                <c:ptCount val="3"/>
                <c:pt idx="0">
                  <c:v>11221.5</c:v>
                </c:pt>
                <c:pt idx="1">
                  <c:v>11698.3</c:v>
                </c:pt>
                <c:pt idx="2">
                  <c:v>11799.4</c:v>
                </c:pt>
              </c:numCache>
            </c:numRef>
          </c:val>
        </c:ser>
        <c:ser>
          <c:idx val="2"/>
          <c:order val="2"/>
          <c:tx>
            <c:strRef>
              <c:f>'cost func'!$F$15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func'!$F$17,'cost func'!$J$17,'cost func'!$N$17)</c:f>
              <c:numCache>
                <c:formatCode>General</c:formatCode>
                <c:ptCount val="3"/>
                <c:pt idx="0">
                  <c:v>11340.7</c:v>
                </c:pt>
                <c:pt idx="1">
                  <c:v>10285.200000000001</c:v>
                </c:pt>
                <c:pt idx="2">
                  <c:v>10149.799999999999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3280"/>
        <c:axId val="151924096"/>
      </c:barChart>
      <c:catAx>
        <c:axId val="1504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24096"/>
        <c:crosses val="autoZero"/>
        <c:auto val="1"/>
        <c:lblAlgn val="ctr"/>
        <c:lblOffset val="100"/>
        <c:noMultiLvlLbl val="0"/>
      </c:catAx>
      <c:valAx>
        <c:axId val="151924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func'!$A$2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1"/>
                <c:pt idx="0">
                  <c:v>Remain Eng</c:v>
                </c:pt>
              </c:strCache>
            </c:strRef>
          </c:cat>
          <c:val>
            <c:numRef>
              <c:f>'cost func'!$D$10</c:f>
              <c:numCache>
                <c:formatCode>General</c:formatCode>
                <c:ptCount val="1"/>
                <c:pt idx="0">
                  <c:v>0.99882800000000005</c:v>
                </c:pt>
              </c:numCache>
            </c:numRef>
          </c:val>
        </c:ser>
        <c:ser>
          <c:idx val="1"/>
          <c:order val="1"/>
          <c:tx>
            <c:strRef>
              <c:f>'cost func'!$G$2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1"/>
                <c:pt idx="0">
                  <c:v>Remain Eng</c:v>
                </c:pt>
              </c:strCache>
            </c:strRef>
          </c:cat>
          <c:val>
            <c:numRef>
              <c:f>'cost func'!$H$10</c:f>
              <c:numCache>
                <c:formatCode>General</c:formatCode>
                <c:ptCount val="1"/>
                <c:pt idx="0">
                  <c:v>0.99887099999999995</c:v>
                </c:pt>
              </c:numCache>
            </c:numRef>
          </c:val>
        </c:ser>
        <c:ser>
          <c:idx val="2"/>
          <c:order val="2"/>
          <c:tx>
            <c:strRef>
              <c:f>'cost func'!$K$2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cat>
            <c:strRef>
              <c:f>('cost func'!$A$29,'cost func'!$G$29,'cost func'!$K$29)</c:f>
              <c:strCache>
                <c:ptCount val="1"/>
                <c:pt idx="0">
                  <c:v>Remain Eng</c:v>
                </c:pt>
              </c:strCache>
            </c:strRef>
          </c:cat>
          <c:val>
            <c:numRef>
              <c:f>'cost func'!$L$10</c:f>
              <c:numCache>
                <c:formatCode>General</c:formatCode>
                <c:ptCount val="1"/>
                <c:pt idx="0">
                  <c:v>0.99795199999999995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93632"/>
        <c:axId val="151926400"/>
      </c:barChart>
      <c:catAx>
        <c:axId val="15309363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26400"/>
        <c:crosses val="autoZero"/>
        <c:auto val="1"/>
        <c:lblAlgn val="ctr"/>
        <c:lblOffset val="100"/>
        <c:noMultiLvlLbl val="0"/>
      </c:catAx>
      <c:valAx>
        <c:axId val="151926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9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func'!$A$14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val>
            <c:numRef>
              <c:f>'cost func'!$D$21</c:f>
              <c:numCache>
                <c:formatCode>General</c:formatCode>
                <c:ptCount val="1"/>
                <c:pt idx="0">
                  <c:v>0.99585699999999999</c:v>
                </c:pt>
              </c:numCache>
            </c:numRef>
          </c:val>
        </c:ser>
        <c:ser>
          <c:idx val="1"/>
          <c:order val="1"/>
          <c:tx>
            <c:strRef>
              <c:f>'cost func'!$G$14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val>
            <c:numRef>
              <c:f>'cost func'!$H$21</c:f>
              <c:numCache>
                <c:formatCode>General</c:formatCode>
                <c:ptCount val="1"/>
                <c:pt idx="0">
                  <c:v>0.99084300000000003</c:v>
                </c:pt>
              </c:numCache>
            </c:numRef>
          </c:val>
        </c:ser>
        <c:ser>
          <c:idx val="2"/>
          <c:order val="2"/>
          <c:tx>
            <c:strRef>
              <c:f>'cost func'!$K$14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val>
            <c:numRef>
              <c:f>'cost func'!$L$21</c:f>
              <c:numCache>
                <c:formatCode>General</c:formatCode>
                <c:ptCount val="1"/>
                <c:pt idx="0">
                  <c:v>0.99040899999999998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1744"/>
        <c:axId val="152854528"/>
      </c:barChart>
      <c:catAx>
        <c:axId val="1504317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2854528"/>
        <c:crosses val="autoZero"/>
        <c:auto val="1"/>
        <c:lblAlgn val="ctr"/>
        <c:lblOffset val="100"/>
        <c:noMultiLvlLbl val="0"/>
      </c:catAx>
      <c:valAx>
        <c:axId val="15285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0.99825699999999995</c:v>
                </c:pt>
                <c:pt idx="1">
                  <c:v>0.99899899999999997</c:v>
                </c:pt>
                <c:pt idx="2">
                  <c:v>0.99887099999999995</c:v>
                </c:pt>
                <c:pt idx="3">
                  <c:v>0.99980899999999995</c:v>
                </c:pt>
                <c:pt idx="4">
                  <c:v>0.99893699999999996</c:v>
                </c:pt>
                <c:pt idx="5">
                  <c:v>0.99981799999999998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76384"/>
        <c:axId val="141353536"/>
      </c:barChart>
      <c:catAx>
        <c:axId val="1417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53536"/>
        <c:crosses val="autoZero"/>
        <c:auto val="1"/>
        <c:lblAlgn val="ctr"/>
        <c:lblOffset val="100"/>
        <c:noMultiLvlLbl val="0"/>
      </c:catAx>
      <c:valAx>
        <c:axId val="141353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7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func'!$D$33,'cost func'!$H$33,'cost func'!$L$33)</c:f>
              <c:numCache>
                <c:formatCode>General</c:formatCode>
                <c:ptCount val="3"/>
                <c:pt idx="0">
                  <c:v>0.77899358974358979</c:v>
                </c:pt>
                <c:pt idx="1">
                  <c:v>0.77850213675213675</c:v>
                </c:pt>
                <c:pt idx="2">
                  <c:v>0.77572863247863244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func'!$E$33,'cost func'!$I$33,'cost func'!$M$33)</c:f>
              <c:numCache>
                <c:formatCode>General</c:formatCode>
                <c:ptCount val="3"/>
                <c:pt idx="0">
                  <c:v>0.77724786324786321</c:v>
                </c:pt>
                <c:pt idx="1">
                  <c:v>0.77628418803418797</c:v>
                </c:pt>
                <c:pt idx="2">
                  <c:v>0.77350000000000008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func'!$F$33,'cost func'!$J$33,'cost func'!$N$33)</c:f>
              <c:numCache>
                <c:formatCode>General</c:formatCode>
                <c:ptCount val="3"/>
                <c:pt idx="0">
                  <c:v>0.76860897435897435</c:v>
                </c:pt>
                <c:pt idx="1">
                  <c:v>0.77007264957264965</c:v>
                </c:pt>
                <c:pt idx="2">
                  <c:v>0.77570940170940161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8960"/>
        <c:axId val="190886400"/>
      </c:barChart>
      <c:catAx>
        <c:axId val="1924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86400"/>
        <c:crosses val="autoZero"/>
        <c:auto val="1"/>
        <c:lblAlgn val="ctr"/>
        <c:lblOffset val="100"/>
        <c:noMultiLvlLbl val="0"/>
      </c:catAx>
      <c:valAx>
        <c:axId val="190886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8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func'!$D$38,'cost func'!$H$38,'cost func'!$L$38)</c:f>
              <c:numCache>
                <c:formatCode>General</c:formatCode>
                <c:ptCount val="3"/>
                <c:pt idx="0">
                  <c:v>0.74933333333333341</c:v>
                </c:pt>
                <c:pt idx="1">
                  <c:v>0.73955128205128207</c:v>
                </c:pt>
                <c:pt idx="2">
                  <c:v>0.73890811965811964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func'!$E$38,'cost func'!$I$38,'cost func'!$M$38)</c:f>
              <c:numCache>
                <c:formatCode>General</c:formatCode>
                <c:ptCount val="3"/>
                <c:pt idx="0">
                  <c:v>0.51022435897435903</c:v>
                </c:pt>
                <c:pt idx="1">
                  <c:v>0.50003632478632476</c:v>
                </c:pt>
                <c:pt idx="2">
                  <c:v>0.49787606837606835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func'!$F$38,'cost func'!$J$38,'cost func'!$N$38)</c:f>
              <c:numCache>
                <c:formatCode>General</c:formatCode>
                <c:ptCount val="3"/>
                <c:pt idx="0">
                  <c:v>7.6773504273504115E-3</c:v>
                </c:pt>
                <c:pt idx="1">
                  <c:v>3.0230769230769214E-2</c:v>
                </c:pt>
                <c:pt idx="2">
                  <c:v>3.3123931623931638E-2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00704"/>
        <c:axId val="152475264"/>
      </c:barChart>
      <c:catAx>
        <c:axId val="1922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475264"/>
        <c:crosses val="autoZero"/>
        <c:auto val="1"/>
        <c:lblAlgn val="ctr"/>
        <c:lblOffset val="100"/>
        <c:noMultiLvlLbl val="0"/>
      </c:catAx>
      <c:valAx>
        <c:axId val="152475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0.98099999999999998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0.51500000000000001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12576"/>
        <c:axId val="152856832"/>
      </c:barChart>
      <c:catAx>
        <c:axId val="1499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856832"/>
        <c:crosses val="autoZero"/>
        <c:auto val="1"/>
        <c:lblAlgn val="ctr"/>
        <c:lblOffset val="100"/>
        <c:noMultiLvlLbl val="0"/>
      </c:catAx>
      <c:valAx>
        <c:axId val="152856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9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0.83902997951376201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0.69921877454852854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0.89826434006534595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77248"/>
        <c:axId val="152859136"/>
      </c:barChart>
      <c:catAx>
        <c:axId val="1530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859136"/>
        <c:crosses val="autoZero"/>
        <c:auto val="1"/>
        <c:lblAlgn val="ctr"/>
        <c:lblOffset val="100"/>
        <c:noMultiLvlLbl val="0"/>
      </c:catAx>
      <c:valAx>
        <c:axId val="152859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0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17535.2</c:v>
                </c:pt>
                <c:pt idx="1">
                  <c:v>9683.35</c:v>
                </c:pt>
                <c:pt idx="2">
                  <c:v>9544.2900000000009</c:v>
                </c:pt>
                <c:pt idx="3">
                  <c:v>12041.1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219190</c:v>
                </c:pt>
                <c:pt idx="2">
                  <c:v>296961</c:v>
                </c:pt>
                <c:pt idx="3">
                  <c:v>163364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1401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39136"/>
        <c:axId val="152862016"/>
      </c:barChart>
      <c:catAx>
        <c:axId val="1525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862016"/>
        <c:crosses val="autoZero"/>
        <c:auto val="1"/>
        <c:lblAlgn val="ctr"/>
        <c:lblOffset val="100"/>
        <c:noMultiLvlLbl val="0"/>
      </c:catAx>
      <c:valAx>
        <c:axId val="15286201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39136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17487</c:v>
                </c:pt>
                <c:pt idx="1">
                  <c:v>10418</c:v>
                </c:pt>
                <c:pt idx="2">
                  <c:v>10334</c:v>
                </c:pt>
                <c:pt idx="3">
                  <c:v>12469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182279</c:v>
                </c:pt>
                <c:pt idx="2">
                  <c:v>239533</c:v>
                </c:pt>
                <c:pt idx="3">
                  <c:v>142406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1778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40672"/>
        <c:axId val="152470080"/>
      </c:barChart>
      <c:catAx>
        <c:axId val="1525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70080"/>
        <c:crosses val="autoZero"/>
        <c:auto val="1"/>
        <c:lblAlgn val="ctr"/>
        <c:lblOffset val="100"/>
        <c:noMultiLvlLbl val="0"/>
      </c:catAx>
      <c:valAx>
        <c:axId val="15247008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4067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17395.8</c:v>
                </c:pt>
                <c:pt idx="1">
                  <c:v>11641.4</c:v>
                </c:pt>
                <c:pt idx="2">
                  <c:v>10500.3</c:v>
                </c:pt>
                <c:pt idx="3">
                  <c:v>13580.8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132700</c:v>
                </c:pt>
                <c:pt idx="2">
                  <c:v>196188</c:v>
                </c:pt>
                <c:pt idx="3">
                  <c:v>92901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2158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41184"/>
        <c:axId val="152472384"/>
      </c:barChart>
      <c:catAx>
        <c:axId val="1525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72384"/>
        <c:crosses val="autoZero"/>
        <c:auto val="1"/>
        <c:lblAlgn val="ctr"/>
        <c:lblOffset val="100"/>
        <c:noMultiLvlLbl val="0"/>
      </c:catAx>
      <c:valAx>
        <c:axId val="15247238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4118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17331.8</c:v>
                </c:pt>
                <c:pt idx="1">
                  <c:v>12102.6</c:v>
                </c:pt>
                <c:pt idx="2">
                  <c:v>10505.1</c:v>
                </c:pt>
                <c:pt idx="3">
                  <c:v>13882.6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132700</c:v>
                </c:pt>
                <c:pt idx="2">
                  <c:v>196188</c:v>
                </c:pt>
                <c:pt idx="3">
                  <c:v>92901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2198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41696"/>
        <c:axId val="152474112"/>
      </c:barChart>
      <c:catAx>
        <c:axId val="1525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74112"/>
        <c:crosses val="autoZero"/>
        <c:auto val="1"/>
        <c:lblAlgn val="ctr"/>
        <c:lblOffset val="100"/>
        <c:noMultiLvlLbl val="0"/>
      </c:catAx>
      <c:valAx>
        <c:axId val="15247411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41696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17535.2</c:v>
                </c:pt>
                <c:pt idx="1">
                  <c:v>9683.35</c:v>
                </c:pt>
                <c:pt idx="2">
                  <c:v>9544.2900000000009</c:v>
                </c:pt>
                <c:pt idx="3">
                  <c:v>12041.1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系統數據!$D$60:$G$60</c:f>
              <c:numCache>
                <c:formatCode>General</c:formatCode>
                <c:ptCount val="4"/>
                <c:pt idx="0">
                  <c:v>0</c:v>
                </c:pt>
                <c:pt idx="1">
                  <c:v>2370.9230769230767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42720"/>
        <c:axId val="153493504"/>
      </c:barChart>
      <c:catAx>
        <c:axId val="1525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493504"/>
        <c:crosses val="autoZero"/>
        <c:auto val="1"/>
        <c:lblAlgn val="ctr"/>
        <c:lblOffset val="100"/>
        <c:noMultiLvlLbl val="0"/>
      </c:catAx>
      <c:valAx>
        <c:axId val="15349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4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17487</c:v>
                </c:pt>
                <c:pt idx="1">
                  <c:v>10418</c:v>
                </c:pt>
                <c:pt idx="2">
                  <c:v>10334</c:v>
                </c:pt>
                <c:pt idx="3">
                  <c:v>12469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系統數據!$D$68:$G$68</c:f>
              <c:numCache>
                <c:formatCode>General</c:formatCode>
                <c:ptCount val="4"/>
                <c:pt idx="0">
                  <c:v>0</c:v>
                </c:pt>
                <c:pt idx="1">
                  <c:v>3008.9230769230767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66240"/>
        <c:axId val="153494656"/>
      </c:barChart>
      <c:catAx>
        <c:axId val="1538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494656"/>
        <c:crosses val="autoZero"/>
        <c:auto val="1"/>
        <c:lblAlgn val="ctr"/>
        <c:lblOffset val="100"/>
        <c:noMultiLvlLbl val="0"/>
      </c:catAx>
      <c:valAx>
        <c:axId val="153494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6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0.55222352753319037</c:v>
                </c:pt>
                <c:pt idx="1">
                  <c:v>0.57874784475375951</c:v>
                </c:pt>
                <c:pt idx="2">
                  <c:v>0.59575684794418715</c:v>
                </c:pt>
                <c:pt idx="3">
                  <c:v>0.62573665431511905</c:v>
                </c:pt>
                <c:pt idx="4">
                  <c:v>0.66920750985870159</c:v>
                </c:pt>
                <c:pt idx="5">
                  <c:v>0.69828869476915267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76896"/>
        <c:axId val="141355840"/>
      </c:barChart>
      <c:catAx>
        <c:axId val="1417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55840"/>
        <c:crosses val="autoZero"/>
        <c:auto val="1"/>
        <c:lblAlgn val="ctr"/>
        <c:lblOffset val="100"/>
        <c:noMultiLvlLbl val="0"/>
      </c:catAx>
      <c:valAx>
        <c:axId val="141355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7768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17395.8</c:v>
                </c:pt>
                <c:pt idx="1">
                  <c:v>11641.4</c:v>
                </c:pt>
                <c:pt idx="2">
                  <c:v>10500.3</c:v>
                </c:pt>
                <c:pt idx="3">
                  <c:v>13580.8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系統數據!$D$76:$G$76</c:f>
              <c:numCache>
                <c:formatCode>General</c:formatCode>
                <c:ptCount val="4"/>
                <c:pt idx="0">
                  <c:v>0</c:v>
                </c:pt>
                <c:pt idx="1">
                  <c:v>3652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66752"/>
        <c:axId val="153496960"/>
      </c:barChart>
      <c:catAx>
        <c:axId val="1538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496960"/>
        <c:crosses val="autoZero"/>
        <c:auto val="1"/>
        <c:lblAlgn val="ctr"/>
        <c:lblOffset val="100"/>
        <c:noMultiLvlLbl val="0"/>
      </c:catAx>
      <c:valAx>
        <c:axId val="15349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17331.8</c:v>
                </c:pt>
                <c:pt idx="1">
                  <c:v>12102.6</c:v>
                </c:pt>
                <c:pt idx="2">
                  <c:v>10505.1</c:v>
                </c:pt>
                <c:pt idx="3">
                  <c:v>13882.6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系統數據!$D$80:$G$80</c:f>
              <c:numCache>
                <c:formatCode>General</c:formatCode>
                <c:ptCount val="4"/>
                <c:pt idx="0">
                  <c:v>0</c:v>
                </c:pt>
                <c:pt idx="1">
                  <c:v>3719.6923076923072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67776"/>
        <c:axId val="153498688"/>
      </c:barChart>
      <c:catAx>
        <c:axId val="153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498688"/>
        <c:crosses val="autoZero"/>
        <c:auto val="1"/>
        <c:lblAlgn val="ctr"/>
        <c:lblOffset val="100"/>
        <c:noMultiLvlLbl val="0"/>
      </c:catAx>
      <c:valAx>
        <c:axId val="153498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8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0.99068199999999995</c:v>
                </c:pt>
                <c:pt idx="1">
                  <c:v>0.98521300000000001</c:v>
                </c:pt>
                <c:pt idx="2">
                  <c:v>0.99199700000000002</c:v>
                </c:pt>
                <c:pt idx="3">
                  <c:v>0.99176799999999998</c:v>
                </c:pt>
                <c:pt idx="4">
                  <c:v>0.99024100000000004</c:v>
                </c:pt>
                <c:pt idx="5">
                  <c:v>0.99156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74656"/>
        <c:axId val="141358144"/>
      </c:barChart>
      <c:catAx>
        <c:axId val="1415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58144"/>
        <c:crosses val="autoZero"/>
        <c:auto val="1"/>
        <c:lblAlgn val="ctr"/>
        <c:lblOffset val="100"/>
        <c:noMultiLvlLbl val="0"/>
      </c:catAx>
      <c:valAx>
        <c:axId val="141358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7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0.56495104720367095</c:v>
                </c:pt>
                <c:pt idx="1">
                  <c:v>0.59716732542819495</c:v>
                </c:pt>
                <c:pt idx="2">
                  <c:v>0.61762300667847903</c:v>
                </c:pt>
                <c:pt idx="3">
                  <c:v>0.65923288355822085</c:v>
                </c:pt>
                <c:pt idx="4">
                  <c:v>0.68458952342010815</c:v>
                </c:pt>
                <c:pt idx="5">
                  <c:v>0.71772636409068191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75680"/>
        <c:axId val="141360448"/>
      </c:barChart>
      <c:catAx>
        <c:axId val="1415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60448"/>
        <c:crosses val="autoZero"/>
        <c:auto val="1"/>
        <c:lblAlgn val="ctr"/>
        <c:lblOffset val="100"/>
        <c:noMultiLvlLbl val="0"/>
      </c:catAx>
      <c:valAx>
        <c:axId val="141360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756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0.96043400000000001</c:v>
                </c:pt>
                <c:pt idx="1">
                  <c:v>0.94913800000000004</c:v>
                </c:pt>
                <c:pt idx="2">
                  <c:v>0.93898300000000001</c:v>
                </c:pt>
                <c:pt idx="3">
                  <c:v>0.95543699999999998</c:v>
                </c:pt>
                <c:pt idx="4">
                  <c:v>0.95901099999999995</c:v>
                </c:pt>
                <c:pt idx="5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0.88234199999999996</c:v>
                </c:pt>
                <c:pt idx="1">
                  <c:v>0.72622200000000003</c:v>
                </c:pt>
                <c:pt idx="2">
                  <c:v>0.55544700000000002</c:v>
                </c:pt>
                <c:pt idx="3">
                  <c:v>0.44358999999999998</c:v>
                </c:pt>
                <c:pt idx="4">
                  <c:v>0.24515799999999999</c:v>
                </c:pt>
                <c:pt idx="5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0.84257700000000002</c:v>
                </c:pt>
                <c:pt idx="1">
                  <c:v>0.80166899999999996</c:v>
                </c:pt>
                <c:pt idx="2">
                  <c:v>0.76442600000000005</c:v>
                </c:pt>
                <c:pt idx="3">
                  <c:v>0.73704099999999995</c:v>
                </c:pt>
                <c:pt idx="4">
                  <c:v>0.69769199999999998</c:v>
                </c:pt>
                <c:pt idx="5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77728"/>
        <c:axId val="141731520"/>
      </c:barChart>
      <c:catAx>
        <c:axId val="1415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731520"/>
        <c:crosses val="autoZero"/>
        <c:auto val="1"/>
        <c:lblAlgn val="ctr"/>
        <c:lblOffset val="100"/>
        <c:noMultiLvlLbl val="0"/>
      </c:catAx>
      <c:valAx>
        <c:axId val="141731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57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0.56121711871337066</c:v>
                </c:pt>
                <c:pt idx="1">
                  <c:v>0.61569215392303855</c:v>
                </c:pt>
                <c:pt idx="2">
                  <c:v>0.6639634728090501</c:v>
                </c:pt>
                <c:pt idx="3">
                  <c:v>0.66821702784971149</c:v>
                </c:pt>
                <c:pt idx="4">
                  <c:v>0.70264299668347652</c:v>
                </c:pt>
                <c:pt idx="5">
                  <c:v>0.74240152650947255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0.54006633047112806</c:v>
                </c:pt>
                <c:pt idx="1">
                  <c:v>0.5697378583435555</c:v>
                </c:pt>
                <c:pt idx="2">
                  <c:v>0.58611035391395216</c:v>
                </c:pt>
                <c:pt idx="3">
                  <c:v>0.59429944118849665</c:v>
                </c:pt>
                <c:pt idx="4">
                  <c:v>0.59640634228340372</c:v>
                </c:pt>
                <c:pt idx="5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0.67671277997364954</c:v>
                </c:pt>
                <c:pt idx="1">
                  <c:v>0.7489834628140476</c:v>
                </c:pt>
                <c:pt idx="2">
                  <c:v>0.78488028712916269</c:v>
                </c:pt>
                <c:pt idx="3">
                  <c:v>0.79726046067875156</c:v>
                </c:pt>
                <c:pt idx="4">
                  <c:v>0.82525782563263816</c:v>
                </c:pt>
                <c:pt idx="5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50816"/>
        <c:axId val="141733824"/>
      </c:barChart>
      <c:catAx>
        <c:axId val="1420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733824"/>
        <c:crosses val="autoZero"/>
        <c:auto val="1"/>
        <c:lblAlgn val="ctr"/>
        <c:lblOffset val="100"/>
        <c:noMultiLvlLbl val="0"/>
      </c:catAx>
      <c:valAx>
        <c:axId val="141733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508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0.99893699999999996</c:v>
                </c:pt>
                <c:pt idx="2">
                  <c:v>0.99024100000000004</c:v>
                </c:pt>
                <c:pt idx="3">
                  <c:v>0.95901099999999995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  <c:pt idx="3">
                  <c:v>0.24515799999999999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  <c:pt idx="3">
                  <c:v>0.69769199999999998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49280"/>
        <c:axId val="141737280"/>
      </c:barChart>
      <c:catAx>
        <c:axId val="1420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737280"/>
        <c:crosses val="autoZero"/>
        <c:auto val="1"/>
        <c:lblAlgn val="ctr"/>
        <c:lblOffset val="100"/>
        <c:noMultiLvlLbl val="0"/>
      </c:catAx>
      <c:valAx>
        <c:axId val="141737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0.89037472688143782</c:v>
                </c:pt>
                <c:pt idx="1">
                  <c:v>0.66920750985870159</c:v>
                </c:pt>
                <c:pt idx="2">
                  <c:v>0.68458952342010815</c:v>
                </c:pt>
                <c:pt idx="3">
                  <c:v>0.70264299668347652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  <c:pt idx="3">
                  <c:v>0.59640634228340372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  <c:pt idx="3">
                  <c:v>0.82525782563263816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52864"/>
        <c:axId val="142214848"/>
      </c:barChart>
      <c:catAx>
        <c:axId val="1420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214848"/>
        <c:crosses val="autoZero"/>
        <c:auto val="1"/>
        <c:lblAlgn val="ctr"/>
        <c:lblOffset val="100"/>
        <c:noMultiLvlLbl val="0"/>
      </c:catAx>
      <c:valAx>
        <c:axId val="142214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0528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0.99981799999999998</c:v>
                </c:pt>
                <c:pt idx="2">
                  <c:v>0.99156</c:v>
                </c:pt>
                <c:pt idx="3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  <c:pt idx="3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  <c:pt idx="3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8272"/>
        <c:axId val="141736704"/>
      </c:barChart>
      <c:catAx>
        <c:axId val="1421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736704"/>
        <c:crosses val="autoZero"/>
        <c:auto val="1"/>
        <c:lblAlgn val="ctr"/>
        <c:lblOffset val="100"/>
        <c:noMultiLvlLbl val="0"/>
      </c:catAx>
      <c:valAx>
        <c:axId val="141736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1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0.84779113515983973</c:v>
                </c:pt>
                <c:pt idx="1">
                  <c:v>0.62573665431511905</c:v>
                </c:pt>
                <c:pt idx="2">
                  <c:v>0.65923288355822085</c:v>
                </c:pt>
                <c:pt idx="3">
                  <c:v>0.66821702784971149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  <c:pt idx="3">
                  <c:v>0.59429944118849665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  <c:pt idx="3">
                  <c:v>0.79726046067875156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78752"/>
        <c:axId val="112898560"/>
      </c:barChart>
      <c:catAx>
        <c:axId val="1383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898560"/>
        <c:crosses val="autoZero"/>
        <c:auto val="1"/>
        <c:lblAlgn val="ctr"/>
        <c:lblOffset val="100"/>
        <c:noMultiLvlLbl val="0"/>
      </c:catAx>
      <c:valAx>
        <c:axId val="112898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3787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0.69828869476915267</c:v>
                </c:pt>
                <c:pt idx="2">
                  <c:v>0.71772636409068191</c:v>
                </c:pt>
                <c:pt idx="3">
                  <c:v>0.74240152650947255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  <c:pt idx="3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  <c:pt idx="3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9296"/>
        <c:axId val="142219456"/>
      </c:barChart>
      <c:catAx>
        <c:axId val="1421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219456"/>
        <c:crosses val="autoZero"/>
        <c:auto val="1"/>
        <c:lblAlgn val="ctr"/>
        <c:lblOffset val="100"/>
        <c:noMultiLvlLbl val="0"/>
      </c:catAx>
      <c:valAx>
        <c:axId val="142219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1992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0.99980899999999995</c:v>
                </c:pt>
                <c:pt idx="2">
                  <c:v>0.99171900000000002</c:v>
                </c:pt>
                <c:pt idx="3">
                  <c:v>0.955986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  <c:pt idx="3">
                  <c:v>0.44358999999999998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  <c:pt idx="3">
                  <c:v>0.73704099999999995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69824"/>
        <c:axId val="142877248"/>
      </c:barChart>
      <c:catAx>
        <c:axId val="1426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77248"/>
        <c:crosses val="autoZero"/>
        <c:auto val="1"/>
        <c:lblAlgn val="ctr"/>
        <c:lblOffset val="100"/>
        <c:noMultiLvlLbl val="0"/>
      </c:catAx>
      <c:valAx>
        <c:axId val="142877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6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0.84717087383394951</c:v>
                </c:pt>
                <c:pt idx="1">
                  <c:v>0.62442513759471263</c:v>
                </c:pt>
                <c:pt idx="2">
                  <c:v>0.65784153377856525</c:v>
                </c:pt>
                <c:pt idx="3">
                  <c:v>0.66639975466812051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  <c:pt idx="3">
                  <c:v>0.59429944118849665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  <c:pt idx="3">
                  <c:v>0.79726046067875156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47488"/>
        <c:axId val="142879552"/>
      </c:barChart>
      <c:catAx>
        <c:axId val="1380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79552"/>
        <c:crosses val="autoZero"/>
        <c:auto val="1"/>
        <c:lblAlgn val="ctr"/>
        <c:lblOffset val="100"/>
        <c:noMultiLvlLbl val="0"/>
      </c:catAx>
      <c:valAx>
        <c:axId val="14287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0474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0.99825699999999995</c:v>
                </c:pt>
                <c:pt idx="2">
                  <c:v>0.99111000000000005</c:v>
                </c:pt>
                <c:pt idx="3">
                  <c:v>0.96216599999999997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  <c:pt idx="3">
                  <c:v>0.88234199999999996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  <c:pt idx="3">
                  <c:v>0.84257700000000002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49024"/>
        <c:axId val="142881856"/>
      </c:barChart>
      <c:catAx>
        <c:axId val="138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81856"/>
        <c:crosses val="autoZero"/>
        <c:auto val="1"/>
        <c:lblAlgn val="ctr"/>
        <c:lblOffset val="100"/>
        <c:noMultiLvlLbl val="0"/>
      </c:catAx>
      <c:valAx>
        <c:axId val="14288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0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0.76787468988665664</c:v>
                </c:pt>
                <c:pt idx="1">
                  <c:v>0.54880411971349052</c:v>
                </c:pt>
                <c:pt idx="2">
                  <c:v>0.56356367270910002</c:v>
                </c:pt>
                <c:pt idx="3">
                  <c:v>0.55951001771841347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  <c:pt idx="3">
                  <c:v>0.54006633047112806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  <c:pt idx="3">
                  <c:v>0.67671277997364954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50048"/>
        <c:axId val="142884160"/>
      </c:barChart>
      <c:catAx>
        <c:axId val="1380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884160"/>
        <c:crosses val="autoZero"/>
        <c:auto val="1"/>
        <c:lblAlgn val="ctr"/>
        <c:lblOffset val="100"/>
        <c:noMultiLvlLbl val="0"/>
      </c:catAx>
      <c:valAx>
        <c:axId val="14288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0500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0.99899899999999997</c:v>
                </c:pt>
                <c:pt idx="2">
                  <c:v>0.98577899999999996</c:v>
                </c:pt>
                <c:pt idx="3">
                  <c:v>0.95161399999999996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  <c:pt idx="3">
                  <c:v>0.72622200000000003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  <c:pt idx="3">
                  <c:v>0.80166899999999996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51072"/>
        <c:axId val="142911168"/>
      </c:barChart>
      <c:catAx>
        <c:axId val="1380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11168"/>
        <c:crosses val="autoZero"/>
        <c:auto val="1"/>
        <c:lblAlgn val="ctr"/>
        <c:lblOffset val="100"/>
        <c:noMultiLvlLbl val="0"/>
      </c:catAx>
      <c:valAx>
        <c:axId val="142911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0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0.78821861723300368</c:v>
                </c:pt>
                <c:pt idx="1">
                  <c:v>0.57646984938967993</c:v>
                </c:pt>
                <c:pt idx="2">
                  <c:v>0.59415746672118486</c:v>
                </c:pt>
                <c:pt idx="3">
                  <c:v>0.61453364226977425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  <c:pt idx="3">
                  <c:v>0.5697378583435555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  <c:pt idx="3">
                  <c:v>0.7489834628140476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82976"/>
        <c:axId val="142913472"/>
      </c:barChart>
      <c:catAx>
        <c:axId val="142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13472"/>
        <c:crosses val="autoZero"/>
        <c:auto val="1"/>
        <c:lblAlgn val="ctr"/>
        <c:lblOffset val="100"/>
        <c:noMultiLvlLbl val="0"/>
      </c:catAx>
      <c:valAx>
        <c:axId val="14291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78297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0.99882800000000005</c:v>
                </c:pt>
                <c:pt idx="2">
                  <c:v>0.99138000000000004</c:v>
                </c:pt>
                <c:pt idx="3">
                  <c:v>0.93947199999999997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27616"/>
        <c:axId val="142915776"/>
      </c:barChart>
      <c:catAx>
        <c:axId val="106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915776"/>
        <c:crosses val="autoZero"/>
        <c:auto val="1"/>
        <c:lblAlgn val="ctr"/>
        <c:lblOffset val="100"/>
        <c:noMultiLvlLbl val="0"/>
      </c:catAx>
      <c:valAx>
        <c:axId val="14291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69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0.82580734445339898</c:v>
                </c:pt>
                <c:pt idx="1">
                  <c:v>0.59380682792931894</c:v>
                </c:pt>
                <c:pt idx="2">
                  <c:v>0.61576030166734808</c:v>
                </c:pt>
                <c:pt idx="3">
                  <c:v>0.66180546090591075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  <c:pt idx="3">
                  <c:v>0.58611035391395216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  <c:pt idx="3">
                  <c:v>0.78488028712916269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84000"/>
        <c:axId val="143245888"/>
      </c:barChart>
      <c:catAx>
        <c:axId val="142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245888"/>
        <c:crosses val="autoZero"/>
        <c:auto val="1"/>
        <c:lblAlgn val="ctr"/>
        <c:lblOffset val="100"/>
        <c:noMultiLvlLbl val="0"/>
      </c:catAx>
      <c:valAx>
        <c:axId val="143245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7840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86048"/>
        <c:axId val="143247616"/>
      </c:barChart>
      <c:catAx>
        <c:axId val="142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247616"/>
        <c:crosses val="autoZero"/>
        <c:auto val="1"/>
        <c:lblAlgn val="ctr"/>
        <c:lblOffset val="100"/>
        <c:noMultiLvlLbl val="0"/>
      </c:catAx>
      <c:valAx>
        <c:axId val="143247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7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0.99825699999999995</c:v>
                </c:pt>
                <c:pt idx="2">
                  <c:v>0.99068199999999995</c:v>
                </c:pt>
                <c:pt idx="3">
                  <c:v>0.96043400000000001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  <c:pt idx="3">
                  <c:v>0.88234199999999996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  <c:pt idx="3">
                  <c:v>0.84257700000000002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61696"/>
        <c:axId val="112900864"/>
      </c:barChart>
      <c:catAx>
        <c:axId val="1384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900864"/>
        <c:crosses val="autoZero"/>
        <c:auto val="1"/>
        <c:lblAlgn val="ctr"/>
        <c:lblOffset val="100"/>
        <c:noMultiLvlLbl val="0"/>
      </c:catAx>
      <c:valAx>
        <c:axId val="112900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4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0.76787468988665664</c:v>
                </c:pt>
                <c:pt idx="1">
                  <c:v>0.78821861723300368</c:v>
                </c:pt>
                <c:pt idx="2">
                  <c:v>0.82580734445339898</c:v>
                </c:pt>
                <c:pt idx="3">
                  <c:v>0.84717087383394951</c:v>
                </c:pt>
                <c:pt idx="4">
                  <c:v>0.89037472688143782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21952"/>
        <c:axId val="143250496"/>
      </c:barChart>
      <c:catAx>
        <c:axId val="1434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250496"/>
        <c:crosses val="autoZero"/>
        <c:auto val="1"/>
        <c:lblAlgn val="ctr"/>
        <c:lblOffset val="100"/>
        <c:noMultiLvlLbl val="0"/>
      </c:catAx>
      <c:valAx>
        <c:axId val="143250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219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0.99825699999999995</c:v>
                </c:pt>
                <c:pt idx="1">
                  <c:v>0.99899899999999997</c:v>
                </c:pt>
                <c:pt idx="2">
                  <c:v>0.99882800000000005</c:v>
                </c:pt>
                <c:pt idx="3">
                  <c:v>0.99980899999999995</c:v>
                </c:pt>
                <c:pt idx="4">
                  <c:v>0.99893699999999996</c:v>
                </c:pt>
                <c:pt idx="5">
                  <c:v>0.99981799999999998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22976"/>
        <c:axId val="143252224"/>
      </c:barChart>
      <c:catAx>
        <c:axId val="1434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252224"/>
        <c:crosses val="autoZero"/>
        <c:auto val="1"/>
        <c:lblAlgn val="ctr"/>
        <c:lblOffset val="100"/>
        <c:noMultiLvlLbl val="0"/>
      </c:catAx>
      <c:valAx>
        <c:axId val="1432522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0.54880411971349052</c:v>
                </c:pt>
                <c:pt idx="1">
                  <c:v>0.57646984938967993</c:v>
                </c:pt>
                <c:pt idx="2">
                  <c:v>0.59380682792931894</c:v>
                </c:pt>
                <c:pt idx="3">
                  <c:v>0.62442513759471263</c:v>
                </c:pt>
                <c:pt idx="4">
                  <c:v>0.66920750985870159</c:v>
                </c:pt>
                <c:pt idx="5">
                  <c:v>0.69823099735745864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23488"/>
        <c:axId val="67315392"/>
      </c:barChart>
      <c:catAx>
        <c:axId val="1434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7315392"/>
        <c:crosses val="autoZero"/>
        <c:auto val="1"/>
        <c:lblAlgn val="ctr"/>
        <c:lblOffset val="100"/>
        <c:noMultiLvlLbl val="0"/>
      </c:catAx>
      <c:valAx>
        <c:axId val="67315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234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0.99111000000000005</c:v>
                </c:pt>
                <c:pt idx="1">
                  <c:v>0.98577899999999996</c:v>
                </c:pt>
                <c:pt idx="2">
                  <c:v>0.99138000000000004</c:v>
                </c:pt>
                <c:pt idx="3">
                  <c:v>0.99171900000000002</c:v>
                </c:pt>
                <c:pt idx="4">
                  <c:v>0.99028899999999997</c:v>
                </c:pt>
                <c:pt idx="5">
                  <c:v>0.99156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25024"/>
        <c:axId val="67317120"/>
      </c:barChart>
      <c:catAx>
        <c:axId val="1434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7317120"/>
        <c:crosses val="autoZero"/>
        <c:auto val="1"/>
        <c:lblAlgn val="ctr"/>
        <c:lblOffset val="100"/>
        <c:noMultiLvlLbl val="0"/>
      </c:catAx>
      <c:valAx>
        <c:axId val="67317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4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0.56356367270910002</c:v>
                </c:pt>
                <c:pt idx="1">
                  <c:v>0.59415746672118486</c:v>
                </c:pt>
                <c:pt idx="2">
                  <c:v>0.61576030166734808</c:v>
                </c:pt>
                <c:pt idx="3">
                  <c:v>0.65784153377856525</c:v>
                </c:pt>
                <c:pt idx="4">
                  <c:v>0.68428853754940711</c:v>
                </c:pt>
                <c:pt idx="5">
                  <c:v>0.71772636409068191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4688"/>
        <c:axId val="67321152"/>
      </c:barChart>
      <c:catAx>
        <c:axId val="143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7321152"/>
        <c:crosses val="autoZero"/>
        <c:auto val="1"/>
        <c:lblAlgn val="ctr"/>
        <c:lblOffset val="100"/>
        <c:noMultiLvlLbl val="0"/>
      </c:catAx>
      <c:valAx>
        <c:axId val="67321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7946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0.96216599999999997</c:v>
                </c:pt>
                <c:pt idx="1">
                  <c:v>0.95161399999999996</c:v>
                </c:pt>
                <c:pt idx="2">
                  <c:v>0.93947199999999997</c:v>
                </c:pt>
                <c:pt idx="3">
                  <c:v>0.955986</c:v>
                </c:pt>
                <c:pt idx="4">
                  <c:v>0.95908599999999999</c:v>
                </c:pt>
                <c:pt idx="5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0.88234199999999996</c:v>
                </c:pt>
                <c:pt idx="1">
                  <c:v>0.72622200000000003</c:v>
                </c:pt>
                <c:pt idx="2">
                  <c:v>0.55544700000000002</c:v>
                </c:pt>
                <c:pt idx="3">
                  <c:v>0.44358999999999998</c:v>
                </c:pt>
                <c:pt idx="4">
                  <c:v>0.24515799999999999</c:v>
                </c:pt>
                <c:pt idx="5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0.84257700000000002</c:v>
                </c:pt>
                <c:pt idx="1">
                  <c:v>0.80166899999999996</c:v>
                </c:pt>
                <c:pt idx="2">
                  <c:v>0.76442600000000005</c:v>
                </c:pt>
                <c:pt idx="3">
                  <c:v>0.73704099999999995</c:v>
                </c:pt>
                <c:pt idx="4">
                  <c:v>0.69769199999999998</c:v>
                </c:pt>
                <c:pt idx="5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5712"/>
        <c:axId val="144066240"/>
      </c:barChart>
      <c:catAx>
        <c:axId val="1437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066240"/>
        <c:crosses val="autoZero"/>
        <c:auto val="1"/>
        <c:lblAlgn val="ctr"/>
        <c:lblOffset val="100"/>
        <c:noMultiLvlLbl val="0"/>
      </c:catAx>
      <c:valAx>
        <c:axId val="144066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7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0.55951001771841347</c:v>
                </c:pt>
                <c:pt idx="1">
                  <c:v>0.61453364226977425</c:v>
                </c:pt>
                <c:pt idx="2">
                  <c:v>0.66180546090591075</c:v>
                </c:pt>
                <c:pt idx="3">
                  <c:v>0.66639975466812051</c:v>
                </c:pt>
                <c:pt idx="4">
                  <c:v>0.70240447957839269</c:v>
                </c:pt>
                <c:pt idx="5">
                  <c:v>0.74237881059470268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0.54006633047112806</c:v>
                </c:pt>
                <c:pt idx="1">
                  <c:v>0.5697378583435555</c:v>
                </c:pt>
                <c:pt idx="2">
                  <c:v>0.58611035391395216</c:v>
                </c:pt>
                <c:pt idx="3">
                  <c:v>0.59429944118849665</c:v>
                </c:pt>
                <c:pt idx="4">
                  <c:v>0.59640634228340372</c:v>
                </c:pt>
                <c:pt idx="5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0.67671277997364954</c:v>
                </c:pt>
                <c:pt idx="1">
                  <c:v>0.7489834628140476</c:v>
                </c:pt>
                <c:pt idx="2">
                  <c:v>0.78488028712916269</c:v>
                </c:pt>
                <c:pt idx="3">
                  <c:v>0.79726046067875156</c:v>
                </c:pt>
                <c:pt idx="4">
                  <c:v>0.82525782563263816</c:v>
                </c:pt>
                <c:pt idx="5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7760"/>
        <c:axId val="144069120"/>
      </c:barChart>
      <c:catAx>
        <c:axId val="1437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069120"/>
        <c:crosses val="autoZero"/>
        <c:auto val="1"/>
        <c:lblAlgn val="ctr"/>
        <c:lblOffset val="100"/>
        <c:noMultiLvlLbl val="0"/>
      </c:catAx>
      <c:valAx>
        <c:axId val="144069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79776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0.99893699999999996</c:v>
                </c:pt>
                <c:pt idx="2">
                  <c:v>0.99028899999999997</c:v>
                </c:pt>
                <c:pt idx="3">
                  <c:v>0.95908599999999999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  <c:pt idx="3">
                  <c:v>0.24515799999999999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  <c:pt idx="3">
                  <c:v>0.69769199999999998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96736"/>
        <c:axId val="144072000"/>
      </c:barChart>
      <c:catAx>
        <c:axId val="1437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072000"/>
        <c:crosses val="autoZero"/>
        <c:auto val="1"/>
        <c:lblAlgn val="ctr"/>
        <c:lblOffset val="100"/>
        <c:noMultiLvlLbl val="0"/>
      </c:catAx>
      <c:valAx>
        <c:axId val="144072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7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0.89037472688143782</c:v>
                </c:pt>
                <c:pt idx="1">
                  <c:v>0.66920750985870159</c:v>
                </c:pt>
                <c:pt idx="2">
                  <c:v>0.68428853754940711</c:v>
                </c:pt>
                <c:pt idx="3">
                  <c:v>0.70240447957839269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  <c:pt idx="3">
                  <c:v>0.59640634228340372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  <c:pt idx="3">
                  <c:v>0.82525782563263816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0704"/>
        <c:axId val="144312000"/>
      </c:barChart>
      <c:catAx>
        <c:axId val="1442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12000"/>
        <c:crosses val="autoZero"/>
        <c:auto val="1"/>
        <c:lblAlgn val="ctr"/>
        <c:lblOffset val="100"/>
        <c:noMultiLvlLbl val="0"/>
      </c:catAx>
      <c:valAx>
        <c:axId val="144312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0070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0.99981799999999998</c:v>
                </c:pt>
                <c:pt idx="2">
                  <c:v>0.99156</c:v>
                </c:pt>
                <c:pt idx="3">
                  <c:v>0.95587699999999998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  <c:pt idx="3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  <c:pt idx="3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1216"/>
        <c:axId val="144071424"/>
      </c:barChart>
      <c:catAx>
        <c:axId val="144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071424"/>
        <c:crosses val="autoZero"/>
        <c:auto val="1"/>
        <c:lblAlgn val="ctr"/>
        <c:lblOffset val="100"/>
        <c:noMultiLvlLbl val="0"/>
      </c:catAx>
      <c:valAx>
        <c:axId val="144071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0.77250004053769195</c:v>
                </c:pt>
                <c:pt idx="1">
                  <c:v>0.55222352753319037</c:v>
                </c:pt>
                <c:pt idx="2">
                  <c:v>0.56495104720367095</c:v>
                </c:pt>
                <c:pt idx="3">
                  <c:v>0.56121711871337066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  <c:pt idx="3">
                  <c:v>0.54006633047112806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  <c:pt idx="3">
                  <c:v>0.67671277997364954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62720"/>
        <c:axId val="139814016"/>
      </c:barChart>
      <c:catAx>
        <c:axId val="1384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4016"/>
        <c:crosses val="autoZero"/>
        <c:auto val="1"/>
        <c:lblAlgn val="ctr"/>
        <c:lblOffset val="100"/>
        <c:noMultiLvlLbl val="0"/>
      </c:catAx>
      <c:valAx>
        <c:axId val="139814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4627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0.69823099735745864</c:v>
                </c:pt>
                <c:pt idx="2">
                  <c:v>0.71772636409068191</c:v>
                </c:pt>
                <c:pt idx="3">
                  <c:v>0.74237881059470268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  <c:pt idx="3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  <c:pt idx="3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2240"/>
        <c:axId val="144316032"/>
      </c:barChart>
      <c:catAx>
        <c:axId val="1442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16032"/>
        <c:crosses val="autoZero"/>
        <c:auto val="1"/>
        <c:lblAlgn val="ctr"/>
        <c:lblOffset val="100"/>
        <c:noMultiLvlLbl val="0"/>
      </c:catAx>
      <c:valAx>
        <c:axId val="144316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022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0.99980899999999995</c:v>
                </c:pt>
                <c:pt idx="2">
                  <c:v>0.99146500000000004</c:v>
                </c:pt>
                <c:pt idx="3">
                  <c:v>0.953573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0.45124300000000001</c:v>
                </c:pt>
                <c:pt idx="1">
                  <c:v>0.45207599999999998</c:v>
                </c:pt>
                <c:pt idx="2">
                  <c:v>0.418325</c:v>
                </c:pt>
                <c:pt idx="3">
                  <c:v>0.44358999999999998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0.92276599999999998</c:v>
                </c:pt>
                <c:pt idx="1">
                  <c:v>0.85894499999999996</c:v>
                </c:pt>
                <c:pt idx="2">
                  <c:v>0.796462</c:v>
                </c:pt>
                <c:pt idx="3">
                  <c:v>0.73704099999999995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09280"/>
        <c:axId val="144317760"/>
      </c:barChart>
      <c:catAx>
        <c:axId val="143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317760"/>
        <c:crosses val="autoZero"/>
        <c:auto val="1"/>
        <c:lblAlgn val="ctr"/>
        <c:lblOffset val="100"/>
        <c:noMultiLvlLbl val="0"/>
      </c:catAx>
      <c:valAx>
        <c:axId val="1443177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0.85293277509814003</c:v>
                </c:pt>
                <c:pt idx="1">
                  <c:v>0.63437319236914902</c:v>
                </c:pt>
                <c:pt idx="2">
                  <c:v>0.66522420607877875</c:v>
                </c:pt>
                <c:pt idx="3">
                  <c:v>0.67311798646131482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0.84991308180104297</c:v>
                </c:pt>
                <c:pt idx="1">
                  <c:v>0.59734145824623297</c:v>
                </c:pt>
                <c:pt idx="2">
                  <c:v>0.59402685021125801</c:v>
                </c:pt>
                <c:pt idx="3">
                  <c:v>0.59429944118849665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0.95083612858996647</c:v>
                </c:pt>
                <c:pt idx="1">
                  <c:v>0.74196910776772973</c:v>
                </c:pt>
                <c:pt idx="2">
                  <c:v>0.78649879605651718</c:v>
                </c:pt>
                <c:pt idx="3">
                  <c:v>0.79726046067875156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10816"/>
        <c:axId val="145573568"/>
      </c:barChart>
      <c:catAx>
        <c:axId val="1430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73568"/>
        <c:crosses val="autoZero"/>
        <c:auto val="1"/>
        <c:lblAlgn val="ctr"/>
        <c:lblOffset val="100"/>
        <c:noMultiLvlLbl val="0"/>
      </c:catAx>
      <c:valAx>
        <c:axId val="145573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108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0.99825699999999995</c:v>
                </c:pt>
                <c:pt idx="2">
                  <c:v>0.98931000000000002</c:v>
                </c:pt>
                <c:pt idx="3">
                  <c:v>0.960866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0.83263399999999999</c:v>
                </c:pt>
                <c:pt idx="1">
                  <c:v>0.87584499999999998</c:v>
                </c:pt>
                <c:pt idx="2">
                  <c:v>0.87774300000000005</c:v>
                </c:pt>
                <c:pt idx="3">
                  <c:v>0.88234199999999996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0.97537399999999996</c:v>
                </c:pt>
                <c:pt idx="1">
                  <c:v>0.94136200000000003</c:v>
                </c:pt>
                <c:pt idx="2">
                  <c:v>0.85792900000000005</c:v>
                </c:pt>
                <c:pt idx="3">
                  <c:v>0.84257700000000002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06048"/>
        <c:axId val="145575872"/>
      </c:barChart>
      <c:catAx>
        <c:axId val="143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75872"/>
        <c:crosses val="autoZero"/>
        <c:auto val="1"/>
        <c:lblAlgn val="ctr"/>
        <c:lblOffset val="100"/>
        <c:noMultiLvlLbl val="0"/>
      </c:catAx>
      <c:valAx>
        <c:axId val="145575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0.78268391950835892</c:v>
                </c:pt>
                <c:pt idx="1">
                  <c:v>0.56114786258497196</c:v>
                </c:pt>
                <c:pt idx="2">
                  <c:v>0.56901094907091909</c:v>
                </c:pt>
                <c:pt idx="3">
                  <c:v>0.56331436554450054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0.7801032900390783</c:v>
                </c:pt>
                <c:pt idx="1">
                  <c:v>0.54429319312012414</c:v>
                </c:pt>
                <c:pt idx="2">
                  <c:v>0.54578051883149337</c:v>
                </c:pt>
                <c:pt idx="3">
                  <c:v>0.54006633047112806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0.89159410419808338</c:v>
                </c:pt>
                <c:pt idx="1">
                  <c:v>0.68668164606049542</c:v>
                </c:pt>
                <c:pt idx="2">
                  <c:v>0.72366089682431511</c:v>
                </c:pt>
                <c:pt idx="3">
                  <c:v>0.67671277997364954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08096"/>
        <c:axId val="145578176"/>
      </c:barChart>
      <c:catAx>
        <c:axId val="1431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578176"/>
        <c:crosses val="autoZero"/>
        <c:auto val="1"/>
        <c:lblAlgn val="ctr"/>
        <c:lblOffset val="100"/>
        <c:noMultiLvlLbl val="0"/>
      </c:catAx>
      <c:valAx>
        <c:axId val="1455781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080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0.99856100000000003</c:v>
                </c:pt>
                <c:pt idx="2">
                  <c:v>0.983622</c:v>
                </c:pt>
                <c:pt idx="3">
                  <c:v>0.94839799999999996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  <c:pt idx="3">
                  <c:v>0.72622200000000003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  <c:pt idx="3">
                  <c:v>0.80166899999999996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09632"/>
        <c:axId val="143188544"/>
      </c:barChart>
      <c:catAx>
        <c:axId val="1431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188544"/>
        <c:crosses val="autoZero"/>
        <c:auto val="1"/>
        <c:lblAlgn val="ctr"/>
        <c:lblOffset val="100"/>
        <c:noMultiLvlLbl val="0"/>
      </c:catAx>
      <c:valAx>
        <c:axId val="143188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0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0.8019041275050568</c:v>
                </c:pt>
                <c:pt idx="1">
                  <c:v>0.58522214736745948</c:v>
                </c:pt>
                <c:pt idx="2">
                  <c:v>0.60319272182090777</c:v>
                </c:pt>
                <c:pt idx="3">
                  <c:v>0.61802053518695199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  <c:pt idx="3">
                  <c:v>0.5697378583435555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  <c:pt idx="3">
                  <c:v>0.7489834628140476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1248"/>
        <c:axId val="143190848"/>
      </c:barChart>
      <c:catAx>
        <c:axId val="1457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190848"/>
        <c:crosses val="autoZero"/>
        <c:auto val="1"/>
        <c:lblAlgn val="ctr"/>
        <c:lblOffset val="100"/>
        <c:noMultiLvlLbl val="0"/>
      </c:catAx>
      <c:valAx>
        <c:axId val="143190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812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0.99795199999999995</c:v>
                </c:pt>
                <c:pt idx="2">
                  <c:v>0.99096300000000004</c:v>
                </c:pt>
                <c:pt idx="3">
                  <c:v>0.93854700000000002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2272"/>
        <c:axId val="143193152"/>
      </c:barChart>
      <c:catAx>
        <c:axId val="1457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193152"/>
        <c:crosses val="autoZero"/>
        <c:auto val="1"/>
        <c:lblAlgn val="ctr"/>
        <c:lblOffset val="100"/>
        <c:noMultiLvlLbl val="0"/>
      </c:catAx>
      <c:valAx>
        <c:axId val="143193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0.83126969008718588</c:v>
                </c:pt>
                <c:pt idx="1">
                  <c:v>0.60319094184251154</c:v>
                </c:pt>
                <c:pt idx="2">
                  <c:v>0.62518172731815913</c:v>
                </c:pt>
                <c:pt idx="3">
                  <c:v>0.66798986870201271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  <c:pt idx="3">
                  <c:v>0.58611035391395216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  <c:pt idx="3">
                  <c:v>0.78488028712916269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3296"/>
        <c:axId val="143195456"/>
      </c:barChart>
      <c:catAx>
        <c:axId val="1457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195456"/>
        <c:crosses val="autoZero"/>
        <c:auto val="1"/>
        <c:lblAlgn val="ctr"/>
        <c:lblOffset val="100"/>
        <c:noMultiLvlLbl val="0"/>
      </c:catAx>
      <c:valAx>
        <c:axId val="1431954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832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84320"/>
        <c:axId val="146343040"/>
      </c:barChart>
      <c:catAx>
        <c:axId val="1457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343040"/>
        <c:crosses val="autoZero"/>
        <c:auto val="1"/>
        <c:lblAlgn val="ctr"/>
        <c:lblOffset val="100"/>
        <c:noMultiLvlLbl val="0"/>
      </c:catAx>
      <c:valAx>
        <c:axId val="146343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8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0.99899899999999997</c:v>
                </c:pt>
                <c:pt idx="2">
                  <c:v>0.98521300000000001</c:v>
                </c:pt>
                <c:pt idx="3">
                  <c:v>0.94913800000000004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0.72153299999999998</c:v>
                </c:pt>
                <c:pt idx="1">
                  <c:v>0.76790000000000003</c:v>
                </c:pt>
                <c:pt idx="2">
                  <c:v>0.74492700000000001</c:v>
                </c:pt>
                <c:pt idx="3">
                  <c:v>0.72622200000000003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0.954349</c:v>
                </c:pt>
                <c:pt idx="1">
                  <c:v>0.89847399999999999</c:v>
                </c:pt>
                <c:pt idx="2">
                  <c:v>0.84659200000000001</c:v>
                </c:pt>
                <c:pt idx="3">
                  <c:v>0.80166899999999996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63744"/>
        <c:axId val="139816320"/>
      </c:barChart>
      <c:catAx>
        <c:axId val="1384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6320"/>
        <c:crosses val="autoZero"/>
        <c:auto val="1"/>
        <c:lblAlgn val="ctr"/>
        <c:lblOffset val="100"/>
        <c:noMultiLvlLbl val="0"/>
      </c:catAx>
      <c:valAx>
        <c:axId val="13981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4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0.78268391950835892</c:v>
                </c:pt>
                <c:pt idx="1">
                  <c:v>0.8019041275050568</c:v>
                </c:pt>
                <c:pt idx="2">
                  <c:v>0.83126969008718588</c:v>
                </c:pt>
                <c:pt idx="3">
                  <c:v>0.85293277509814003</c:v>
                </c:pt>
                <c:pt idx="4">
                  <c:v>0.89218182714264593</c:v>
                </c:pt>
                <c:pt idx="5">
                  <c:v>0.91763536186254602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0.7801032900390783</c:v>
                </c:pt>
                <c:pt idx="1">
                  <c:v>0.81387641042721015</c:v>
                </c:pt>
                <c:pt idx="2">
                  <c:v>0.83886487410555111</c:v>
                </c:pt>
                <c:pt idx="3">
                  <c:v>0.84991308180104297</c:v>
                </c:pt>
                <c:pt idx="4">
                  <c:v>0.86329286523960502</c:v>
                </c:pt>
                <c:pt idx="5">
                  <c:v>0.86977919549277094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0.89159410419808338</c:v>
                </c:pt>
                <c:pt idx="1">
                  <c:v>0.9119503497128375</c:v>
                </c:pt>
                <c:pt idx="2">
                  <c:v>0.9341180876091858</c:v>
                </c:pt>
                <c:pt idx="3">
                  <c:v>0.95083612858996647</c:v>
                </c:pt>
                <c:pt idx="4">
                  <c:v>0.97475809498776089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85760"/>
        <c:axId val="146345920"/>
      </c:barChart>
      <c:catAx>
        <c:axId val="1464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345920"/>
        <c:crosses val="autoZero"/>
        <c:auto val="1"/>
        <c:lblAlgn val="ctr"/>
        <c:lblOffset val="100"/>
        <c:noMultiLvlLbl val="0"/>
      </c:catAx>
      <c:valAx>
        <c:axId val="1463459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857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0.99825699999999995</c:v>
                </c:pt>
                <c:pt idx="1">
                  <c:v>0.99856100000000003</c:v>
                </c:pt>
                <c:pt idx="2">
                  <c:v>0.99795199999999995</c:v>
                </c:pt>
                <c:pt idx="3">
                  <c:v>0.99980899999999995</c:v>
                </c:pt>
                <c:pt idx="4">
                  <c:v>0.99910299999999996</c:v>
                </c:pt>
                <c:pt idx="5">
                  <c:v>0.99987099999999995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0.87584499999999998</c:v>
                </c:pt>
                <c:pt idx="1">
                  <c:v>0.76790000000000003</c:v>
                </c:pt>
                <c:pt idx="2">
                  <c:v>0.55198400000000003</c:v>
                </c:pt>
                <c:pt idx="3">
                  <c:v>0.45207599999999998</c:v>
                </c:pt>
                <c:pt idx="4">
                  <c:v>0.23988999999999999</c:v>
                </c:pt>
                <c:pt idx="5">
                  <c:v>0.15598999999999999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0.94136200000000003</c:v>
                </c:pt>
                <c:pt idx="1">
                  <c:v>0.89847399999999999</c:v>
                </c:pt>
                <c:pt idx="2">
                  <c:v>0.88813500000000001</c:v>
                </c:pt>
                <c:pt idx="3">
                  <c:v>0.85894499999999996</c:v>
                </c:pt>
                <c:pt idx="4">
                  <c:v>0.81024200000000002</c:v>
                </c:pt>
                <c:pt idx="5">
                  <c:v>0.76791399999999999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86784"/>
        <c:axId val="146347648"/>
      </c:barChart>
      <c:catAx>
        <c:axId val="146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347648"/>
        <c:crosses val="autoZero"/>
        <c:auto val="1"/>
        <c:lblAlgn val="ctr"/>
        <c:lblOffset val="100"/>
        <c:noMultiLvlLbl val="0"/>
      </c:catAx>
      <c:valAx>
        <c:axId val="146347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0.56114786258497196</c:v>
                </c:pt>
                <c:pt idx="1">
                  <c:v>0.58522214736745948</c:v>
                </c:pt>
                <c:pt idx="2">
                  <c:v>0.60319094184251154</c:v>
                </c:pt>
                <c:pt idx="3">
                  <c:v>0.63437319236914902</c:v>
                </c:pt>
                <c:pt idx="4">
                  <c:v>0.67348440428149325</c:v>
                </c:pt>
                <c:pt idx="5">
                  <c:v>0.70115048638918065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0.54429319312012414</c:v>
                </c:pt>
                <c:pt idx="1">
                  <c:v>0.57107459721159659</c:v>
                </c:pt>
                <c:pt idx="2">
                  <c:v>0.59095327957911592</c:v>
                </c:pt>
                <c:pt idx="3">
                  <c:v>0.59734145824623297</c:v>
                </c:pt>
                <c:pt idx="4">
                  <c:v>0.60361121650053462</c:v>
                </c:pt>
                <c:pt idx="5">
                  <c:v>0.60611707958780969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0.68668164606049542</c:v>
                </c:pt>
                <c:pt idx="1">
                  <c:v>0.70172533884467381</c:v>
                </c:pt>
                <c:pt idx="2">
                  <c:v>0.71304397552467547</c:v>
                </c:pt>
                <c:pt idx="3">
                  <c:v>0.74196910776772973</c:v>
                </c:pt>
                <c:pt idx="4">
                  <c:v>0.78069419055174238</c:v>
                </c:pt>
                <c:pt idx="5">
                  <c:v>0.80099008758467105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88832"/>
        <c:axId val="113173056"/>
      </c:barChart>
      <c:catAx>
        <c:axId val="14648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173056"/>
        <c:crosses val="autoZero"/>
        <c:auto val="1"/>
        <c:lblAlgn val="ctr"/>
        <c:lblOffset val="100"/>
        <c:noMultiLvlLbl val="0"/>
      </c:catAx>
      <c:valAx>
        <c:axId val="113173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888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0.98931000000000002</c:v>
                </c:pt>
                <c:pt idx="1">
                  <c:v>0.983622</c:v>
                </c:pt>
                <c:pt idx="2">
                  <c:v>0.99096300000000004</c:v>
                </c:pt>
                <c:pt idx="3">
                  <c:v>0.99146500000000004</c:v>
                </c:pt>
                <c:pt idx="4">
                  <c:v>0.99052399999999996</c:v>
                </c:pt>
                <c:pt idx="5">
                  <c:v>0.99168900000000004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0.87774300000000005</c:v>
                </c:pt>
                <c:pt idx="1">
                  <c:v>0.74492700000000001</c:v>
                </c:pt>
                <c:pt idx="2">
                  <c:v>0.62444299999999997</c:v>
                </c:pt>
                <c:pt idx="3">
                  <c:v>0.418325</c:v>
                </c:pt>
                <c:pt idx="4">
                  <c:v>0.24984500000000001</c:v>
                </c:pt>
                <c:pt idx="5">
                  <c:v>0.16006000000000001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0.85792900000000005</c:v>
                </c:pt>
                <c:pt idx="1">
                  <c:v>0.84659200000000001</c:v>
                </c:pt>
                <c:pt idx="2">
                  <c:v>0.82631299999999996</c:v>
                </c:pt>
                <c:pt idx="3">
                  <c:v>0.796462</c:v>
                </c:pt>
                <c:pt idx="4">
                  <c:v>0.75911499999999998</c:v>
                </c:pt>
                <c:pt idx="5">
                  <c:v>0.733209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5616"/>
        <c:axId val="113174784"/>
      </c:barChart>
      <c:catAx>
        <c:axId val="1467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174784"/>
        <c:crosses val="autoZero"/>
        <c:auto val="1"/>
        <c:lblAlgn val="ctr"/>
        <c:lblOffset val="100"/>
        <c:noMultiLvlLbl val="0"/>
      </c:catAx>
      <c:valAx>
        <c:axId val="113174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0.56901094907091909</c:v>
                </c:pt>
                <c:pt idx="1">
                  <c:v>0.60319272182090777</c:v>
                </c:pt>
                <c:pt idx="2">
                  <c:v>0.62518172731815913</c:v>
                </c:pt>
                <c:pt idx="3">
                  <c:v>0.66522420607877875</c:v>
                </c:pt>
                <c:pt idx="4">
                  <c:v>0.68871814092953532</c:v>
                </c:pt>
                <c:pt idx="5">
                  <c:v>0.71990709190859126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0.54578051883149337</c:v>
                </c:pt>
                <c:pt idx="1">
                  <c:v>0.56594884375993826</c:v>
                </c:pt>
                <c:pt idx="2">
                  <c:v>0.58523011221661903</c:v>
                </c:pt>
                <c:pt idx="3">
                  <c:v>0.59402685021125801</c:v>
                </c:pt>
                <c:pt idx="4">
                  <c:v>0.59670732815410477</c:v>
                </c:pt>
                <c:pt idx="5">
                  <c:v>0.5968890554722639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0.72366089682431511</c:v>
                </c:pt>
                <c:pt idx="1">
                  <c:v>0.74368497569397118</c:v>
                </c:pt>
                <c:pt idx="2">
                  <c:v>0.76691767752487394</c:v>
                </c:pt>
                <c:pt idx="3">
                  <c:v>0.78649879605651718</c:v>
                </c:pt>
                <c:pt idx="4">
                  <c:v>0.79592022170732823</c:v>
                </c:pt>
                <c:pt idx="5">
                  <c:v>0.812150742810413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6640"/>
        <c:axId val="113177664"/>
      </c:barChart>
      <c:catAx>
        <c:axId val="1467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177664"/>
        <c:crosses val="autoZero"/>
        <c:auto val="1"/>
        <c:lblAlgn val="ctr"/>
        <c:lblOffset val="100"/>
        <c:noMultiLvlLbl val="0"/>
      </c:catAx>
      <c:valAx>
        <c:axId val="113177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7366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0.960866</c:v>
                </c:pt>
                <c:pt idx="1">
                  <c:v>0.94839799999999996</c:v>
                </c:pt>
                <c:pt idx="2">
                  <c:v>0.93854700000000002</c:v>
                </c:pt>
                <c:pt idx="3">
                  <c:v>0.953573</c:v>
                </c:pt>
                <c:pt idx="4">
                  <c:v>0.95808899999999997</c:v>
                </c:pt>
                <c:pt idx="5">
                  <c:v>0.95582199999999995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0.88234199999999996</c:v>
                </c:pt>
                <c:pt idx="1">
                  <c:v>0.72622200000000003</c:v>
                </c:pt>
                <c:pt idx="2">
                  <c:v>0.55544700000000002</c:v>
                </c:pt>
                <c:pt idx="3">
                  <c:v>0.44358999999999998</c:v>
                </c:pt>
                <c:pt idx="4">
                  <c:v>0.24515799999999999</c:v>
                </c:pt>
                <c:pt idx="5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0.84257700000000002</c:v>
                </c:pt>
                <c:pt idx="1">
                  <c:v>0.80166899999999996</c:v>
                </c:pt>
                <c:pt idx="2">
                  <c:v>0.76442600000000005</c:v>
                </c:pt>
                <c:pt idx="3">
                  <c:v>0.73704099999999995</c:v>
                </c:pt>
                <c:pt idx="4">
                  <c:v>0.69769199999999998</c:v>
                </c:pt>
                <c:pt idx="5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8176"/>
        <c:axId val="113179968"/>
      </c:barChart>
      <c:catAx>
        <c:axId val="1467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179968"/>
        <c:crosses val="autoZero"/>
        <c:auto val="1"/>
        <c:lblAlgn val="ctr"/>
        <c:lblOffset val="100"/>
        <c:noMultiLvlLbl val="0"/>
      </c:catAx>
      <c:valAx>
        <c:axId val="113179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7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0.56331436554450054</c:v>
                </c:pt>
                <c:pt idx="1">
                  <c:v>0.61802053518695199</c:v>
                </c:pt>
                <c:pt idx="2">
                  <c:v>0.66798986870201271</c:v>
                </c:pt>
                <c:pt idx="3">
                  <c:v>0.67311798646131482</c:v>
                </c:pt>
                <c:pt idx="4">
                  <c:v>0.70609581572849944</c:v>
                </c:pt>
                <c:pt idx="5">
                  <c:v>0.74441188496660771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0.54006633047112806</c:v>
                </c:pt>
                <c:pt idx="1">
                  <c:v>0.5697378583435555</c:v>
                </c:pt>
                <c:pt idx="2">
                  <c:v>0.58611035391395216</c:v>
                </c:pt>
                <c:pt idx="3">
                  <c:v>0.59429944118849665</c:v>
                </c:pt>
                <c:pt idx="4">
                  <c:v>0.59640634228340372</c:v>
                </c:pt>
                <c:pt idx="5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0.67671277997364954</c:v>
                </c:pt>
                <c:pt idx="1">
                  <c:v>0.7489834628140476</c:v>
                </c:pt>
                <c:pt idx="2">
                  <c:v>0.78488028712916269</c:v>
                </c:pt>
                <c:pt idx="3">
                  <c:v>0.79726046067875156</c:v>
                </c:pt>
                <c:pt idx="4">
                  <c:v>0.82525782563263816</c:v>
                </c:pt>
                <c:pt idx="5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38688"/>
        <c:axId val="146729216"/>
      </c:barChart>
      <c:catAx>
        <c:axId val="1467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729216"/>
        <c:crosses val="autoZero"/>
        <c:auto val="1"/>
        <c:lblAlgn val="ctr"/>
        <c:lblOffset val="100"/>
        <c:noMultiLvlLbl val="0"/>
      </c:catAx>
      <c:valAx>
        <c:axId val="146729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7386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0.99910299999999996</c:v>
                </c:pt>
                <c:pt idx="2">
                  <c:v>0.99052399999999996</c:v>
                </c:pt>
                <c:pt idx="3">
                  <c:v>0.95808899999999997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0.23072799999999999</c:v>
                </c:pt>
                <c:pt idx="1">
                  <c:v>0.23988999999999999</c:v>
                </c:pt>
                <c:pt idx="2">
                  <c:v>0.24984500000000001</c:v>
                </c:pt>
                <c:pt idx="3">
                  <c:v>0.24515799999999999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0.90948099999999998</c:v>
                </c:pt>
                <c:pt idx="1">
                  <c:v>0.81024200000000002</c:v>
                </c:pt>
                <c:pt idx="2">
                  <c:v>0.75911499999999998</c:v>
                </c:pt>
                <c:pt idx="3">
                  <c:v>0.69769199999999998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09120"/>
        <c:axId val="146732096"/>
      </c:barChart>
      <c:catAx>
        <c:axId val="1431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732096"/>
        <c:crosses val="autoZero"/>
        <c:auto val="1"/>
        <c:lblAlgn val="ctr"/>
        <c:lblOffset val="100"/>
        <c:noMultiLvlLbl val="0"/>
      </c:catAx>
      <c:valAx>
        <c:axId val="146732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1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0.89218182714264593</c:v>
                </c:pt>
                <c:pt idx="1">
                  <c:v>0.67348440428149325</c:v>
                </c:pt>
                <c:pt idx="2">
                  <c:v>0.68871814092953532</c:v>
                </c:pt>
                <c:pt idx="3">
                  <c:v>0.70609581572849944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0.86329286523960502</c:v>
                </c:pt>
                <c:pt idx="1">
                  <c:v>0.60361121650053462</c:v>
                </c:pt>
                <c:pt idx="2">
                  <c:v>0.59670732815410477</c:v>
                </c:pt>
                <c:pt idx="3">
                  <c:v>0.59640634228340372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0.97475809498776089</c:v>
                </c:pt>
                <c:pt idx="1">
                  <c:v>0.78069419055174238</c:v>
                </c:pt>
                <c:pt idx="2">
                  <c:v>0.79592022170732823</c:v>
                </c:pt>
                <c:pt idx="3">
                  <c:v>0.82525782563263816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2032"/>
        <c:axId val="146734400"/>
      </c:barChart>
      <c:catAx>
        <c:axId val="1470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734400"/>
        <c:crosses val="autoZero"/>
        <c:auto val="1"/>
        <c:lblAlgn val="ctr"/>
        <c:lblOffset val="100"/>
        <c:noMultiLvlLbl val="0"/>
      </c:catAx>
      <c:valAx>
        <c:axId val="146734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520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0.99987099999999995</c:v>
                </c:pt>
                <c:pt idx="2">
                  <c:v>0.99168900000000004</c:v>
                </c:pt>
                <c:pt idx="3">
                  <c:v>0.95582199999999995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0.125967</c:v>
                </c:pt>
                <c:pt idx="1">
                  <c:v>0.15598999999999999</c:v>
                </c:pt>
                <c:pt idx="2">
                  <c:v>0.16006000000000001</c:v>
                </c:pt>
                <c:pt idx="3">
                  <c:v>0.146366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0.76791399999999999</c:v>
                </c:pt>
                <c:pt idx="2">
                  <c:v>0.733209</c:v>
                </c:pt>
                <c:pt idx="3">
                  <c:v>0.65672600000000003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10304"/>
        <c:axId val="146731520"/>
      </c:barChart>
      <c:catAx>
        <c:axId val="1430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731520"/>
        <c:crosses val="autoZero"/>
        <c:auto val="1"/>
        <c:lblAlgn val="ctr"/>
        <c:lblOffset val="100"/>
        <c:noMultiLvlLbl val="0"/>
      </c:catAx>
      <c:valAx>
        <c:axId val="146731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0.7915240331110226</c:v>
                </c:pt>
                <c:pt idx="1">
                  <c:v>0.57874784475375951</c:v>
                </c:pt>
                <c:pt idx="2">
                  <c:v>0.59716732542819495</c:v>
                </c:pt>
                <c:pt idx="3">
                  <c:v>0.61569215392303855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0.81387641042721015</c:v>
                </c:pt>
                <c:pt idx="1">
                  <c:v>0.57107459721159659</c:v>
                </c:pt>
                <c:pt idx="2">
                  <c:v>0.56594884375993826</c:v>
                </c:pt>
                <c:pt idx="3">
                  <c:v>0.5697378583435555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0.9119503497128375</c:v>
                </c:pt>
                <c:pt idx="1">
                  <c:v>0.70172533884467381</c:v>
                </c:pt>
                <c:pt idx="2">
                  <c:v>0.74368497569397118</c:v>
                </c:pt>
                <c:pt idx="3">
                  <c:v>0.7489834628140476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64768"/>
        <c:axId val="139818624"/>
      </c:barChart>
      <c:catAx>
        <c:axId val="1384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8624"/>
        <c:crosses val="autoZero"/>
        <c:auto val="1"/>
        <c:lblAlgn val="ctr"/>
        <c:lblOffset val="100"/>
        <c:noMultiLvlLbl val="0"/>
      </c:catAx>
      <c:valAx>
        <c:axId val="139818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4647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0.91763536186254602</c:v>
                </c:pt>
                <c:pt idx="1">
                  <c:v>0.70115048638918065</c:v>
                </c:pt>
                <c:pt idx="2">
                  <c:v>0.71990709190859126</c:v>
                </c:pt>
                <c:pt idx="3">
                  <c:v>0.74441188496660771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0.86977919549277094</c:v>
                </c:pt>
                <c:pt idx="1">
                  <c:v>0.60611707958780969</c:v>
                </c:pt>
                <c:pt idx="2">
                  <c:v>0.5968890554722639</c:v>
                </c:pt>
                <c:pt idx="3">
                  <c:v>0.59713893053473266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0.80099008758467105</c:v>
                </c:pt>
                <c:pt idx="2">
                  <c:v>0.812150742810413</c:v>
                </c:pt>
                <c:pt idx="3">
                  <c:v>0.83632615510426611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3568"/>
        <c:axId val="147615104"/>
      </c:barChart>
      <c:catAx>
        <c:axId val="1470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15104"/>
        <c:crosses val="autoZero"/>
        <c:auto val="1"/>
        <c:lblAlgn val="ctr"/>
        <c:lblOffset val="100"/>
        <c:noMultiLvlLbl val="0"/>
      </c:catAx>
      <c:valAx>
        <c:axId val="147615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05356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0.99056599999999995</c:v>
                </c:pt>
                <c:pt idx="2">
                  <c:v>0.92303400000000002</c:v>
                </c:pt>
                <c:pt idx="3">
                  <c:v>0.82469000000000003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9.0596499999999996E-2</c:v>
                </c:pt>
                <c:pt idx="1">
                  <c:v>8.5542099999999996E-2</c:v>
                </c:pt>
                <c:pt idx="2">
                  <c:v>6.4306699999999994E-2</c:v>
                </c:pt>
                <c:pt idx="3">
                  <c:v>6.7287100000000002E-2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0.91248499999999999</c:v>
                </c:pt>
                <c:pt idx="1">
                  <c:v>0.80307300000000004</c:v>
                </c:pt>
                <c:pt idx="2">
                  <c:v>0.69105099999999997</c:v>
                </c:pt>
                <c:pt idx="3">
                  <c:v>0.55974500000000005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35360"/>
        <c:axId val="147616832"/>
      </c:barChart>
      <c:catAx>
        <c:axId val="1475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16832"/>
        <c:crosses val="autoZero"/>
        <c:auto val="1"/>
        <c:lblAlgn val="ctr"/>
        <c:lblOffset val="100"/>
        <c:noMultiLvlLbl val="0"/>
      </c:catAx>
      <c:valAx>
        <c:axId val="147616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3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0.85475275240963378</c:v>
                </c:pt>
                <c:pt idx="1">
                  <c:v>0.64779762552474984</c:v>
                </c:pt>
                <c:pt idx="2">
                  <c:v>0.69549316250965421</c:v>
                </c:pt>
                <c:pt idx="3">
                  <c:v>0.72707964199718322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0.8053701572688915</c:v>
                </c:pt>
                <c:pt idx="1">
                  <c:v>0.56526542463933294</c:v>
                </c:pt>
                <c:pt idx="2">
                  <c:v>0.56107116896097409</c:v>
                </c:pt>
                <c:pt idx="3">
                  <c:v>0.56067931943119353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0.95157064858115226</c:v>
                </c:pt>
                <c:pt idx="1">
                  <c:v>0.7408064968758411</c:v>
                </c:pt>
                <c:pt idx="2">
                  <c:v>0.76705965199218573</c:v>
                </c:pt>
                <c:pt idx="3">
                  <c:v>0.7454227431738677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6384"/>
        <c:axId val="147619136"/>
      </c:barChart>
      <c:catAx>
        <c:axId val="145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619136"/>
        <c:crosses val="autoZero"/>
        <c:auto val="1"/>
        <c:lblAlgn val="ctr"/>
        <c:lblOffset val="100"/>
        <c:noMultiLvlLbl val="0"/>
      </c:catAx>
      <c:valAx>
        <c:axId val="147619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363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1</c:v>
                </c:pt>
                <c:pt idx="1">
                  <c:v>0.96743000000000001</c:v>
                </c:pt>
                <c:pt idx="2">
                  <c:v>0.84936900000000004</c:v>
                </c:pt>
                <c:pt idx="3">
                  <c:v>0.76874699999999996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0.33044299999999999</c:v>
                </c:pt>
                <c:pt idx="1">
                  <c:v>0.38548399999999999</c:v>
                </c:pt>
                <c:pt idx="2">
                  <c:v>0.35420099999999999</c:v>
                </c:pt>
                <c:pt idx="3">
                  <c:v>0.40176800000000001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0.96468200000000004</c:v>
                </c:pt>
                <c:pt idx="1">
                  <c:v>0.88815500000000003</c:v>
                </c:pt>
                <c:pt idx="2">
                  <c:v>0.74125700000000005</c:v>
                </c:pt>
                <c:pt idx="3">
                  <c:v>0.66123799999999999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7408"/>
        <c:axId val="147441344"/>
      </c:barChart>
      <c:catAx>
        <c:axId val="1459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441344"/>
        <c:crosses val="autoZero"/>
        <c:auto val="1"/>
        <c:lblAlgn val="ctr"/>
        <c:lblOffset val="100"/>
        <c:noMultiLvlLbl val="0"/>
      </c:catAx>
      <c:valAx>
        <c:axId val="1474413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0.78341278720954743</c:v>
                </c:pt>
                <c:pt idx="1">
                  <c:v>0.59865299511839043</c:v>
                </c:pt>
                <c:pt idx="2">
                  <c:v>0.63226909272636411</c:v>
                </c:pt>
                <c:pt idx="3">
                  <c:v>0.62808368543001225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0.7830090317977656</c:v>
                </c:pt>
                <c:pt idx="1">
                  <c:v>0.54849445686390796</c:v>
                </c:pt>
                <c:pt idx="2">
                  <c:v>0.54714290581981739</c:v>
                </c:pt>
                <c:pt idx="3">
                  <c:v>0.5445044523192949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0.89670185338327579</c:v>
                </c:pt>
                <c:pt idx="1">
                  <c:v>0.69248711163830456</c:v>
                </c:pt>
                <c:pt idx="2">
                  <c:v>0.7103664077052384</c:v>
                </c:pt>
                <c:pt idx="3">
                  <c:v>0.65905115624006183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7920"/>
        <c:axId val="147443648"/>
      </c:barChart>
      <c:catAx>
        <c:axId val="1459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443648"/>
        <c:crosses val="autoZero"/>
        <c:auto val="1"/>
        <c:lblAlgn val="ctr"/>
        <c:lblOffset val="100"/>
        <c:noMultiLvlLbl val="0"/>
      </c:catAx>
      <c:valAx>
        <c:axId val="147443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379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0.99023700000000003</c:v>
                </c:pt>
                <c:pt idx="2">
                  <c:v>0.89762600000000003</c:v>
                </c:pt>
                <c:pt idx="3">
                  <c:v>0.78552100000000002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0.21145600000000001</c:v>
                </c:pt>
                <c:pt idx="1">
                  <c:v>0.241901</c:v>
                </c:pt>
                <c:pt idx="2">
                  <c:v>0.276806</c:v>
                </c:pt>
                <c:pt idx="3">
                  <c:v>0.23288900000000001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0.93921600000000005</c:v>
                </c:pt>
                <c:pt idx="1">
                  <c:v>0.84702</c:v>
                </c:pt>
                <c:pt idx="2">
                  <c:v>0.734371</c:v>
                </c:pt>
                <c:pt idx="3">
                  <c:v>0.61651199999999995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8944"/>
        <c:axId val="147445952"/>
      </c:barChart>
      <c:catAx>
        <c:axId val="1459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445952"/>
        <c:crosses val="autoZero"/>
        <c:auto val="1"/>
        <c:lblAlgn val="ctr"/>
        <c:lblOffset val="100"/>
        <c:noMultiLvlLbl val="0"/>
      </c:catAx>
      <c:valAx>
        <c:axId val="147445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0.80123150908603502</c:v>
                </c:pt>
                <c:pt idx="1">
                  <c:v>0.61652602852347071</c:v>
                </c:pt>
                <c:pt idx="2">
                  <c:v>0.66159533869428921</c:v>
                </c:pt>
                <c:pt idx="3">
                  <c:v>0.67287379037753858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0.79385382734502563</c:v>
                </c:pt>
                <c:pt idx="1">
                  <c:v>0.55686938351393633</c:v>
                </c:pt>
                <c:pt idx="2">
                  <c:v>0.55536947435373218</c:v>
                </c:pt>
                <c:pt idx="3">
                  <c:v>0.55503043932579166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0.91516722041250675</c:v>
                </c:pt>
                <c:pt idx="1">
                  <c:v>0.70512234947531882</c:v>
                </c:pt>
                <c:pt idx="2">
                  <c:v>0.73282676843396488</c:v>
                </c:pt>
                <c:pt idx="3">
                  <c:v>0.70869678796965152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9968"/>
        <c:axId val="147447104"/>
      </c:barChart>
      <c:catAx>
        <c:axId val="1459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447104"/>
        <c:crosses val="autoZero"/>
        <c:auto val="1"/>
        <c:lblAlgn val="ctr"/>
        <c:lblOffset val="100"/>
        <c:noMultiLvlLbl val="0"/>
      </c:catAx>
      <c:valAx>
        <c:axId val="147447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399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0.98979099999999998</c:v>
                </c:pt>
                <c:pt idx="2">
                  <c:v>0.90564599999999995</c:v>
                </c:pt>
                <c:pt idx="3">
                  <c:v>0.79199299999999995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0.128774</c:v>
                </c:pt>
                <c:pt idx="1">
                  <c:v>0.108878</c:v>
                </c:pt>
                <c:pt idx="2">
                  <c:v>0.14008100000000001</c:v>
                </c:pt>
                <c:pt idx="3">
                  <c:v>0.124626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0.92607799999999996</c:v>
                </c:pt>
                <c:pt idx="1">
                  <c:v>0.83208899999999997</c:v>
                </c:pt>
                <c:pt idx="2">
                  <c:v>0.70519900000000002</c:v>
                </c:pt>
                <c:pt idx="3">
                  <c:v>0.58503000000000005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36384"/>
        <c:axId val="148211392"/>
      </c:barChart>
      <c:catAx>
        <c:axId val="1475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211392"/>
        <c:crosses val="autoZero"/>
        <c:auto val="1"/>
        <c:lblAlgn val="ctr"/>
        <c:lblOffset val="100"/>
        <c:noMultiLvlLbl val="0"/>
      </c:catAx>
      <c:valAx>
        <c:axId val="148211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0.83553536685634267</c:v>
                </c:pt>
                <c:pt idx="1">
                  <c:v>0.62683136043918342</c:v>
                </c:pt>
                <c:pt idx="2">
                  <c:v>0.67193675889328064</c:v>
                </c:pt>
                <c:pt idx="3">
                  <c:v>0.72287151878606148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0.8014653088138326</c:v>
                </c:pt>
                <c:pt idx="1">
                  <c:v>0.56289815291359291</c:v>
                </c:pt>
                <c:pt idx="2">
                  <c:v>0.55878481213938491</c:v>
                </c:pt>
                <c:pt idx="3">
                  <c:v>0.5594554995229658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0.93571364609535901</c:v>
                </c:pt>
                <c:pt idx="1">
                  <c:v>0.7142162749471036</c:v>
                </c:pt>
                <c:pt idx="2">
                  <c:v>0.74718890554722639</c:v>
                </c:pt>
                <c:pt idx="3">
                  <c:v>0.7370576075598565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68032"/>
        <c:axId val="148213696"/>
      </c:barChart>
      <c:catAx>
        <c:axId val="148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213696"/>
        <c:crosses val="autoZero"/>
        <c:auto val="1"/>
        <c:lblAlgn val="ctr"/>
        <c:lblOffset val="100"/>
        <c:noMultiLvlLbl val="0"/>
      </c:catAx>
      <c:valAx>
        <c:axId val="148213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68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0.33044299999999999</c:v>
                </c:pt>
                <c:pt idx="1">
                  <c:v>0.21145600000000001</c:v>
                </c:pt>
                <c:pt idx="2">
                  <c:v>0.128774</c:v>
                </c:pt>
                <c:pt idx="3">
                  <c:v>9.0596499999999996E-2</c:v>
                </c:pt>
                <c:pt idx="4">
                  <c:v>3.8274000000000002E-2</c:v>
                </c:pt>
                <c:pt idx="5">
                  <c:v>2.3933599999999999E-2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0.96468200000000004</c:v>
                </c:pt>
                <c:pt idx="1">
                  <c:v>0.93921600000000005</c:v>
                </c:pt>
                <c:pt idx="2">
                  <c:v>0.92607799999999996</c:v>
                </c:pt>
                <c:pt idx="3">
                  <c:v>0.91248499999999999</c:v>
                </c:pt>
                <c:pt idx="4">
                  <c:v>0.90546400000000005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68544"/>
        <c:axId val="148215424"/>
      </c:barChart>
      <c:catAx>
        <c:axId val="148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215424"/>
        <c:crosses val="autoZero"/>
        <c:auto val="1"/>
        <c:lblAlgn val="ctr"/>
        <c:lblOffset val="100"/>
        <c:noMultiLvlLbl val="0"/>
      </c:catAx>
      <c:valAx>
        <c:axId val="148215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2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0.99887099999999995</c:v>
                </c:pt>
                <c:pt idx="2">
                  <c:v>0.99199700000000002</c:v>
                </c:pt>
                <c:pt idx="3">
                  <c:v>0.93898300000000001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0.58692599999999995</c:v>
                </c:pt>
                <c:pt idx="1">
                  <c:v>0.55198400000000003</c:v>
                </c:pt>
                <c:pt idx="2">
                  <c:v>0.62444299999999997</c:v>
                </c:pt>
                <c:pt idx="3">
                  <c:v>0.55544700000000002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0.93986899999999995</c:v>
                </c:pt>
                <c:pt idx="1">
                  <c:v>0.88813500000000001</c:v>
                </c:pt>
                <c:pt idx="2">
                  <c:v>0.82631299999999996</c:v>
                </c:pt>
                <c:pt idx="3">
                  <c:v>0.76442600000000005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77728"/>
        <c:axId val="139820352"/>
      </c:barChart>
      <c:catAx>
        <c:axId val="138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20352"/>
        <c:crosses val="autoZero"/>
        <c:auto val="1"/>
        <c:lblAlgn val="ctr"/>
        <c:lblOffset val="100"/>
        <c:noMultiLvlLbl val="0"/>
      </c:catAx>
      <c:valAx>
        <c:axId val="139820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37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0.78341278720954743</c:v>
                </c:pt>
                <c:pt idx="1">
                  <c:v>0.80123150908603502</c:v>
                </c:pt>
                <c:pt idx="2">
                  <c:v>0.83553536685634267</c:v>
                </c:pt>
                <c:pt idx="3">
                  <c:v>0.85475275240963378</c:v>
                </c:pt>
                <c:pt idx="4">
                  <c:v>0.89315109001002113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0.7830090317977656</c:v>
                </c:pt>
                <c:pt idx="1">
                  <c:v>0.79385382734502563</c:v>
                </c:pt>
                <c:pt idx="2">
                  <c:v>0.8014653088138326</c:v>
                </c:pt>
                <c:pt idx="3">
                  <c:v>0.8053701572688915</c:v>
                </c:pt>
                <c:pt idx="4">
                  <c:v>0.81251006226281808</c:v>
                </c:pt>
                <c:pt idx="5">
                  <c:v>0.82080616429843811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0.89670185338327579</c:v>
                </c:pt>
                <c:pt idx="1">
                  <c:v>0.91516722041250675</c:v>
                </c:pt>
                <c:pt idx="2">
                  <c:v>0.93571364609535901</c:v>
                </c:pt>
                <c:pt idx="3">
                  <c:v>0.95157064858115226</c:v>
                </c:pt>
                <c:pt idx="4">
                  <c:v>0.97479095135614646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5280"/>
        <c:axId val="148955136"/>
      </c:barChart>
      <c:catAx>
        <c:axId val="1487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55136"/>
        <c:crosses val="autoZero"/>
        <c:auto val="1"/>
        <c:lblAlgn val="ctr"/>
        <c:lblOffset val="100"/>
        <c:noMultiLvlLbl val="0"/>
      </c:catAx>
      <c:valAx>
        <c:axId val="148955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05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0.96743000000000001</c:v>
                </c:pt>
                <c:pt idx="1">
                  <c:v>0.99023700000000003</c:v>
                </c:pt>
                <c:pt idx="2">
                  <c:v>0.98979099999999998</c:v>
                </c:pt>
                <c:pt idx="3">
                  <c:v>0.99056599999999995</c:v>
                </c:pt>
                <c:pt idx="4">
                  <c:v>0.99073999999999995</c:v>
                </c:pt>
                <c:pt idx="5">
                  <c:v>0.996027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0.38548399999999999</c:v>
                </c:pt>
                <c:pt idx="1">
                  <c:v>0.241901</c:v>
                </c:pt>
                <c:pt idx="2">
                  <c:v>0.108878</c:v>
                </c:pt>
                <c:pt idx="3">
                  <c:v>8.5542099999999996E-2</c:v>
                </c:pt>
                <c:pt idx="4">
                  <c:v>4.2379E-2</c:v>
                </c:pt>
                <c:pt idx="5">
                  <c:v>2.59899E-2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0.88815500000000003</c:v>
                </c:pt>
                <c:pt idx="1">
                  <c:v>0.84702</c:v>
                </c:pt>
                <c:pt idx="2">
                  <c:v>0.83208899999999997</c:v>
                </c:pt>
                <c:pt idx="3">
                  <c:v>0.80307300000000004</c:v>
                </c:pt>
                <c:pt idx="4">
                  <c:v>0.758996</c:v>
                </c:pt>
                <c:pt idx="5">
                  <c:v>0.73236699999999999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8864"/>
        <c:axId val="148957440"/>
      </c:barChart>
      <c:catAx>
        <c:axId val="1487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57440"/>
        <c:crosses val="autoZero"/>
        <c:auto val="1"/>
        <c:lblAlgn val="ctr"/>
        <c:lblOffset val="100"/>
        <c:noMultiLvlLbl val="0"/>
      </c:catAx>
      <c:valAx>
        <c:axId val="148957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0.59865299511839043</c:v>
                </c:pt>
                <c:pt idx="1">
                  <c:v>0.61652602852347071</c:v>
                </c:pt>
                <c:pt idx="2">
                  <c:v>0.62683136043918342</c:v>
                </c:pt>
                <c:pt idx="3">
                  <c:v>0.64779762552474984</c:v>
                </c:pt>
                <c:pt idx="4">
                  <c:v>0.68518263029006998</c:v>
                </c:pt>
                <c:pt idx="5">
                  <c:v>0.71240148166953232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0.54849445686390796</c:v>
                </c:pt>
                <c:pt idx="1">
                  <c:v>0.55686938351393633</c:v>
                </c:pt>
                <c:pt idx="2">
                  <c:v>0.56289815291359291</c:v>
                </c:pt>
                <c:pt idx="3">
                  <c:v>0.56526542463933294</c:v>
                </c:pt>
                <c:pt idx="4">
                  <c:v>0.56885972476114932</c:v>
                </c:pt>
                <c:pt idx="5">
                  <c:v>0.57153671286306096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0.69248711163830456</c:v>
                </c:pt>
                <c:pt idx="1">
                  <c:v>0.70512234947531882</c:v>
                </c:pt>
                <c:pt idx="2">
                  <c:v>0.7142162749471036</c:v>
                </c:pt>
                <c:pt idx="3">
                  <c:v>0.7408064968758411</c:v>
                </c:pt>
                <c:pt idx="4">
                  <c:v>0.77654951195116073</c:v>
                </c:pt>
                <c:pt idx="5">
                  <c:v>0.7994149482454217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45952"/>
        <c:axId val="148959744"/>
      </c:barChart>
      <c:catAx>
        <c:axId val="149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59744"/>
        <c:crosses val="autoZero"/>
        <c:auto val="1"/>
        <c:lblAlgn val="ctr"/>
        <c:lblOffset val="100"/>
        <c:noMultiLvlLbl val="0"/>
      </c:catAx>
      <c:valAx>
        <c:axId val="1489597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2459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0.84936900000000004</c:v>
                </c:pt>
                <c:pt idx="1">
                  <c:v>0.89762600000000003</c:v>
                </c:pt>
                <c:pt idx="2">
                  <c:v>0.90564599999999995</c:v>
                </c:pt>
                <c:pt idx="3">
                  <c:v>0.92303400000000002</c:v>
                </c:pt>
                <c:pt idx="4">
                  <c:v>0.94302299999999994</c:v>
                </c:pt>
                <c:pt idx="5">
                  <c:v>0.94972000000000001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0.35420099999999999</c:v>
                </c:pt>
                <c:pt idx="1">
                  <c:v>0.276806</c:v>
                </c:pt>
                <c:pt idx="2">
                  <c:v>0.14008100000000001</c:v>
                </c:pt>
                <c:pt idx="3">
                  <c:v>6.4306699999999994E-2</c:v>
                </c:pt>
                <c:pt idx="4">
                  <c:v>3.8655099999999998E-2</c:v>
                </c:pt>
                <c:pt idx="5">
                  <c:v>2.4233399999999999E-2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0.74125700000000005</c:v>
                </c:pt>
                <c:pt idx="1">
                  <c:v>0.734371</c:v>
                </c:pt>
                <c:pt idx="2">
                  <c:v>0.70519900000000002</c:v>
                </c:pt>
                <c:pt idx="3">
                  <c:v>0.69105099999999997</c:v>
                </c:pt>
                <c:pt idx="4">
                  <c:v>0.65692499999999998</c:v>
                </c:pt>
                <c:pt idx="5">
                  <c:v>0.63474399999999997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5792"/>
        <c:axId val="148962048"/>
      </c:barChart>
      <c:catAx>
        <c:axId val="1487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62048"/>
        <c:crosses val="autoZero"/>
        <c:auto val="1"/>
        <c:lblAlgn val="ctr"/>
        <c:lblOffset val="100"/>
        <c:noMultiLvlLbl val="0"/>
      </c:catAx>
      <c:valAx>
        <c:axId val="14896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0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0.63226909272636411</c:v>
                </c:pt>
                <c:pt idx="1">
                  <c:v>0.66159533869428921</c:v>
                </c:pt>
                <c:pt idx="2">
                  <c:v>0.67193675889328064</c:v>
                </c:pt>
                <c:pt idx="3">
                  <c:v>0.69549316250965421</c:v>
                </c:pt>
                <c:pt idx="4">
                  <c:v>0.71703352869020043</c:v>
                </c:pt>
                <c:pt idx="5">
                  <c:v>0.74546249602471504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0.54714290581981739</c:v>
                </c:pt>
                <c:pt idx="1">
                  <c:v>0.55536947435373218</c:v>
                </c:pt>
                <c:pt idx="2">
                  <c:v>0.55878481213938491</c:v>
                </c:pt>
                <c:pt idx="3">
                  <c:v>0.56107116896097409</c:v>
                </c:pt>
                <c:pt idx="4">
                  <c:v>0.56176286856571711</c:v>
                </c:pt>
                <c:pt idx="5">
                  <c:v>0.56232622325201032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0.7103664077052384</c:v>
                </c:pt>
                <c:pt idx="1">
                  <c:v>0.73282676843396488</c:v>
                </c:pt>
                <c:pt idx="2">
                  <c:v>0.74718890554722639</c:v>
                </c:pt>
                <c:pt idx="3">
                  <c:v>0.76705965199218573</c:v>
                </c:pt>
                <c:pt idx="4">
                  <c:v>0.77540775067011947</c:v>
                </c:pt>
                <c:pt idx="5">
                  <c:v>0.78974149288991868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23072"/>
        <c:axId val="149202048"/>
      </c:barChart>
      <c:catAx>
        <c:axId val="149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202048"/>
        <c:crosses val="autoZero"/>
        <c:auto val="1"/>
        <c:lblAlgn val="ctr"/>
        <c:lblOffset val="100"/>
        <c:noMultiLvlLbl val="0"/>
      </c:catAx>
      <c:valAx>
        <c:axId val="14920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230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0.76874699999999996</c:v>
                </c:pt>
                <c:pt idx="1">
                  <c:v>0.78552100000000002</c:v>
                </c:pt>
                <c:pt idx="2">
                  <c:v>0.79199299999999995</c:v>
                </c:pt>
                <c:pt idx="3">
                  <c:v>0.82469000000000003</c:v>
                </c:pt>
                <c:pt idx="4">
                  <c:v>0.85595200000000005</c:v>
                </c:pt>
                <c:pt idx="5">
                  <c:v>0.86690699999999998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0.40176800000000001</c:v>
                </c:pt>
                <c:pt idx="1">
                  <c:v>0.23288900000000001</c:v>
                </c:pt>
                <c:pt idx="2">
                  <c:v>0.124626</c:v>
                </c:pt>
                <c:pt idx="3">
                  <c:v>6.7287100000000002E-2</c:v>
                </c:pt>
                <c:pt idx="4">
                  <c:v>3.4062500000000002E-2</c:v>
                </c:pt>
                <c:pt idx="5">
                  <c:v>2.2451700000000002E-2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0.66123799999999999</c:v>
                </c:pt>
                <c:pt idx="1">
                  <c:v>0.61651199999999995</c:v>
                </c:pt>
                <c:pt idx="2">
                  <c:v>0.58503000000000005</c:v>
                </c:pt>
                <c:pt idx="3">
                  <c:v>0.55974500000000005</c:v>
                </c:pt>
                <c:pt idx="4">
                  <c:v>0.54356400000000005</c:v>
                </c:pt>
                <c:pt idx="5">
                  <c:v>0.48060599999999998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24608"/>
        <c:axId val="149204352"/>
      </c:barChart>
      <c:catAx>
        <c:axId val="1491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204352"/>
        <c:crosses val="autoZero"/>
        <c:auto val="1"/>
        <c:lblAlgn val="ctr"/>
        <c:lblOffset val="100"/>
        <c:noMultiLvlLbl val="0"/>
      </c:catAx>
      <c:valAx>
        <c:axId val="149204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0.62808368543001225</c:v>
                </c:pt>
                <c:pt idx="1">
                  <c:v>0.67287379037753858</c:v>
                </c:pt>
                <c:pt idx="2">
                  <c:v>0.72287151878606148</c:v>
                </c:pt>
                <c:pt idx="3">
                  <c:v>0.72707964199718322</c:v>
                </c:pt>
                <c:pt idx="4">
                  <c:v>0.76031870428422155</c:v>
                </c:pt>
                <c:pt idx="5">
                  <c:v>0.77743514606333208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0.5445044523192949</c:v>
                </c:pt>
                <c:pt idx="1">
                  <c:v>0.55503043932579166</c:v>
                </c:pt>
                <c:pt idx="2">
                  <c:v>0.5594554995229658</c:v>
                </c:pt>
                <c:pt idx="3">
                  <c:v>0.56067931943119353</c:v>
                </c:pt>
                <c:pt idx="4">
                  <c:v>0.56217175503157513</c:v>
                </c:pt>
                <c:pt idx="5">
                  <c:v>0.56226659397573941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0.65905115624006183</c:v>
                </c:pt>
                <c:pt idx="1">
                  <c:v>0.70869678796965152</c:v>
                </c:pt>
                <c:pt idx="2">
                  <c:v>0.7370576075598565</c:v>
                </c:pt>
                <c:pt idx="3">
                  <c:v>0.7454227431738677</c:v>
                </c:pt>
                <c:pt idx="4">
                  <c:v>0.77766798418972327</c:v>
                </c:pt>
                <c:pt idx="5">
                  <c:v>0.77342578710644683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26656"/>
        <c:axId val="149206656"/>
      </c:barChart>
      <c:catAx>
        <c:axId val="1491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206656"/>
        <c:crosses val="autoZero"/>
        <c:auto val="1"/>
        <c:lblAlgn val="ctr"/>
        <c:lblOffset val="100"/>
        <c:noMultiLvlLbl val="0"/>
      </c:catAx>
      <c:valAx>
        <c:axId val="149206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266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0.99073999999999995</c:v>
                </c:pt>
                <c:pt idx="2">
                  <c:v>0.94302299999999994</c:v>
                </c:pt>
                <c:pt idx="3">
                  <c:v>0.85595200000000005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3.8274000000000002E-2</c:v>
                </c:pt>
                <c:pt idx="1">
                  <c:v>4.2379E-2</c:v>
                </c:pt>
                <c:pt idx="2">
                  <c:v>3.8655099999999998E-2</c:v>
                </c:pt>
                <c:pt idx="3">
                  <c:v>3.4062500000000002E-2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0.90546400000000005</c:v>
                </c:pt>
                <c:pt idx="1">
                  <c:v>0.758996</c:v>
                </c:pt>
                <c:pt idx="2">
                  <c:v>0.65692499999999998</c:v>
                </c:pt>
                <c:pt idx="3">
                  <c:v>0.54356400000000005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25120"/>
        <c:axId val="149800064"/>
      </c:barChart>
      <c:catAx>
        <c:axId val="1491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00064"/>
        <c:crosses val="autoZero"/>
        <c:auto val="1"/>
        <c:lblAlgn val="ctr"/>
        <c:lblOffset val="100"/>
        <c:noMultiLvlLbl val="0"/>
      </c:catAx>
      <c:valAx>
        <c:axId val="1498000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1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0.89315109001002113</c:v>
                </c:pt>
                <c:pt idx="1">
                  <c:v>0.68518263029006998</c:v>
                </c:pt>
                <c:pt idx="2">
                  <c:v>0.71703352869020043</c:v>
                </c:pt>
                <c:pt idx="3">
                  <c:v>0.76031870428422155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0.81251006226281808</c:v>
                </c:pt>
                <c:pt idx="1">
                  <c:v>0.56885972476114932</c:v>
                </c:pt>
                <c:pt idx="2">
                  <c:v>0.56176286856571711</c:v>
                </c:pt>
                <c:pt idx="3">
                  <c:v>0.56217175503157513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0.97479095135614646</c:v>
                </c:pt>
                <c:pt idx="1">
                  <c:v>0.77654951195116073</c:v>
                </c:pt>
                <c:pt idx="2">
                  <c:v>0.77540775067011947</c:v>
                </c:pt>
                <c:pt idx="3">
                  <c:v>0.77766798418972327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76864"/>
        <c:axId val="149802368"/>
      </c:barChart>
      <c:catAx>
        <c:axId val="1494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02368"/>
        <c:crosses val="autoZero"/>
        <c:auto val="1"/>
        <c:lblAlgn val="ctr"/>
        <c:lblOffset val="100"/>
        <c:noMultiLvlLbl val="0"/>
      </c:catAx>
      <c:valAx>
        <c:axId val="149802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4768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0.996027</c:v>
                </c:pt>
                <c:pt idx="2">
                  <c:v>0.94972000000000001</c:v>
                </c:pt>
                <c:pt idx="3">
                  <c:v>0.86690699999999998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2.3933599999999999E-2</c:v>
                </c:pt>
                <c:pt idx="1">
                  <c:v>2.59899E-2</c:v>
                </c:pt>
                <c:pt idx="2">
                  <c:v>2.4233399999999999E-2</c:v>
                </c:pt>
                <c:pt idx="3">
                  <c:v>2.2451700000000002E-2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0.73236699999999999</c:v>
                </c:pt>
                <c:pt idx="2">
                  <c:v>0.63474399999999997</c:v>
                </c:pt>
                <c:pt idx="3">
                  <c:v>0.48060599999999998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37408"/>
        <c:axId val="149804096"/>
      </c:barChart>
      <c:catAx>
        <c:axId val="1475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04096"/>
        <c:crosses val="autoZero"/>
        <c:auto val="1"/>
        <c:lblAlgn val="ctr"/>
        <c:lblOffset val="100"/>
        <c:noMultiLvlLbl val="0"/>
      </c:catAx>
      <c:valAx>
        <c:axId val="149804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0.82635276495632559</c:v>
                </c:pt>
                <c:pt idx="1">
                  <c:v>0.59575684794418715</c:v>
                </c:pt>
                <c:pt idx="2">
                  <c:v>0.61762300667847903</c:v>
                </c:pt>
                <c:pt idx="3">
                  <c:v>0.6639634728090501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0.83886487410555111</c:v>
                </c:pt>
                <c:pt idx="1">
                  <c:v>0.59095327957911592</c:v>
                </c:pt>
                <c:pt idx="2">
                  <c:v>0.58523011221661903</c:v>
                </c:pt>
                <c:pt idx="3">
                  <c:v>0.58611035391395216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0.9341180876091858</c:v>
                </c:pt>
                <c:pt idx="1">
                  <c:v>0.71304397552467547</c:v>
                </c:pt>
                <c:pt idx="2">
                  <c:v>0.76691767752487394</c:v>
                </c:pt>
                <c:pt idx="3">
                  <c:v>0.78488028712916269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7760"/>
        <c:axId val="140035776"/>
      </c:barChart>
      <c:catAx>
        <c:axId val="1399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35776"/>
        <c:crosses val="autoZero"/>
        <c:auto val="1"/>
        <c:lblAlgn val="ctr"/>
        <c:lblOffset val="100"/>
        <c:noMultiLvlLbl val="0"/>
      </c:catAx>
      <c:valAx>
        <c:axId val="14003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577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0.91733708935747127</c:v>
                </c:pt>
                <c:pt idx="1">
                  <c:v>0.71240148166953232</c:v>
                </c:pt>
                <c:pt idx="2">
                  <c:v>0.74546249602471504</c:v>
                </c:pt>
                <c:pt idx="3">
                  <c:v>0.77743514606333208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0.82080616429843811</c:v>
                </c:pt>
                <c:pt idx="1">
                  <c:v>0.57153671286306096</c:v>
                </c:pt>
                <c:pt idx="2">
                  <c:v>0.56232622325201032</c:v>
                </c:pt>
                <c:pt idx="3">
                  <c:v>0.56226659397573941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0.98476324619909694</c:v>
                </c:pt>
                <c:pt idx="1">
                  <c:v>0.7994149482454217</c:v>
                </c:pt>
                <c:pt idx="2">
                  <c:v>0.78974149288991868</c:v>
                </c:pt>
                <c:pt idx="3">
                  <c:v>0.77342578710644683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78400"/>
        <c:axId val="150151168"/>
      </c:barChart>
      <c:catAx>
        <c:axId val="1494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51168"/>
        <c:crosses val="autoZero"/>
        <c:auto val="1"/>
        <c:lblAlgn val="ctr"/>
        <c:lblOffset val="100"/>
        <c:noMultiLvlLbl val="0"/>
      </c:catAx>
      <c:valAx>
        <c:axId val="150151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47840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0.79954000000000003</c:v>
                </c:pt>
                <c:pt idx="3">
                  <c:v>0.71073500000000001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0.99916199999999999</c:v>
                </c:pt>
                <c:pt idx="2">
                  <c:v>0.97221400000000002</c:v>
                </c:pt>
                <c:pt idx="3">
                  <c:v>0.905227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0.27019799999999999</c:v>
                </c:pt>
                <c:pt idx="1">
                  <c:v>0.26477899999999999</c:v>
                </c:pt>
                <c:pt idx="2">
                  <c:v>0.23568800000000001</c:v>
                </c:pt>
                <c:pt idx="3">
                  <c:v>0.24391199999999999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0.92047500000000004</c:v>
                </c:pt>
                <c:pt idx="1">
                  <c:v>0.83884599999999998</c:v>
                </c:pt>
                <c:pt idx="2">
                  <c:v>0.76760700000000004</c:v>
                </c:pt>
                <c:pt idx="3">
                  <c:v>0.68321600000000005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44320"/>
        <c:axId val="150153472"/>
      </c:barChart>
      <c:catAx>
        <c:axId val="1499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53472"/>
        <c:crosses val="autoZero"/>
        <c:auto val="1"/>
        <c:lblAlgn val="ctr"/>
        <c:lblOffset val="100"/>
        <c:noMultiLvlLbl val="0"/>
      </c:catAx>
      <c:valAx>
        <c:axId val="15015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9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0.84979066180251206</c:v>
                </c:pt>
                <c:pt idx="1">
                  <c:v>0.6314580744185514</c:v>
                </c:pt>
                <c:pt idx="2">
                  <c:v>0.66685975194221081</c:v>
                </c:pt>
                <c:pt idx="3">
                  <c:v>0.68423742674117494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0.83381893266083951</c:v>
                </c:pt>
                <c:pt idx="1">
                  <c:v>0.58497082018475777</c:v>
                </c:pt>
                <c:pt idx="2">
                  <c:v>0.58131161691881339</c:v>
                </c:pt>
                <c:pt idx="3">
                  <c:v>0.58036890645586303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0.95120338858555942</c:v>
                </c:pt>
                <c:pt idx="1">
                  <c:v>0.7412646686558958</c:v>
                </c:pt>
                <c:pt idx="2">
                  <c:v>0.78167734314660853</c:v>
                </c:pt>
                <c:pt idx="3">
                  <c:v>0.78262573258825141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8624"/>
        <c:axId val="150155776"/>
      </c:barChart>
      <c:catAx>
        <c:axId val="1477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55776"/>
        <c:crosses val="autoZero"/>
        <c:auto val="1"/>
        <c:lblAlgn val="ctr"/>
        <c:lblOffset val="100"/>
        <c:noMultiLvlLbl val="0"/>
      </c:catAx>
      <c:valAx>
        <c:axId val="15015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7386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0.62951699999999999</c:v>
                </c:pt>
                <c:pt idx="3">
                  <c:v>0.50982899999999998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0.99199800000000005</c:v>
                </c:pt>
                <c:pt idx="2">
                  <c:v>0.95277100000000003</c:v>
                </c:pt>
                <c:pt idx="3">
                  <c:v>0.889907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0.67966800000000005</c:v>
                </c:pt>
                <c:pt idx="1">
                  <c:v>0.73178799999999999</c:v>
                </c:pt>
                <c:pt idx="2">
                  <c:v>0.70970299999999997</c:v>
                </c:pt>
                <c:pt idx="3">
                  <c:v>0.70503700000000002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0.97059700000000004</c:v>
                </c:pt>
                <c:pt idx="1">
                  <c:v>0.932033</c:v>
                </c:pt>
                <c:pt idx="2">
                  <c:v>0.83322799999999997</c:v>
                </c:pt>
                <c:pt idx="3">
                  <c:v>0.79086100000000004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0160"/>
        <c:axId val="150158080"/>
      </c:barChart>
      <c:catAx>
        <c:axId val="1477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58080"/>
        <c:crosses val="autoZero"/>
        <c:auto val="1"/>
        <c:lblAlgn val="ctr"/>
        <c:lblOffset val="100"/>
        <c:noMultiLvlLbl val="0"/>
      </c:catAx>
      <c:valAx>
        <c:axId val="150158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7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0.77628301795008992</c:v>
                </c:pt>
                <c:pt idx="1">
                  <c:v>0.55979059263652542</c:v>
                </c:pt>
                <c:pt idx="2">
                  <c:v>0.5941120348916451</c:v>
                </c:pt>
                <c:pt idx="3">
                  <c:v>0.57658102766798425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0.7896531595077102</c:v>
                </c:pt>
                <c:pt idx="1">
                  <c:v>0.55135099685204614</c:v>
                </c:pt>
                <c:pt idx="2">
                  <c:v>0.55167700240788708</c:v>
                </c:pt>
                <c:pt idx="3">
                  <c:v>0.54546022443323794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0.89312642895364103</c:v>
                </c:pt>
                <c:pt idx="1">
                  <c:v>0.68973265203704548</c:v>
                </c:pt>
                <c:pt idx="2">
                  <c:v>0.72245695334151117</c:v>
                </c:pt>
                <c:pt idx="3">
                  <c:v>0.67441847258189092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1184"/>
        <c:axId val="149767296"/>
      </c:barChart>
      <c:catAx>
        <c:axId val="1477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67296"/>
        <c:crosses val="autoZero"/>
        <c:auto val="1"/>
        <c:lblAlgn val="ctr"/>
        <c:lblOffset val="100"/>
        <c:noMultiLvlLbl val="0"/>
      </c:catAx>
      <c:valAx>
        <c:axId val="149767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7411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0.71170500000000003</c:v>
                </c:pt>
                <c:pt idx="3">
                  <c:v>0.58564300000000002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0.99876799999999999</c:v>
                </c:pt>
                <c:pt idx="2">
                  <c:v>0.96042400000000006</c:v>
                </c:pt>
                <c:pt idx="3">
                  <c:v>0.89695599999999998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0.51263099999999995</c:v>
                </c:pt>
                <c:pt idx="1">
                  <c:v>0.54371999999999998</c:v>
                </c:pt>
                <c:pt idx="2">
                  <c:v>0.55518100000000004</c:v>
                </c:pt>
                <c:pt idx="3">
                  <c:v>0.51291399999999998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0.95050100000000004</c:v>
                </c:pt>
                <c:pt idx="1">
                  <c:v>0.88433099999999998</c:v>
                </c:pt>
                <c:pt idx="2">
                  <c:v>0.81729600000000002</c:v>
                </c:pt>
                <c:pt idx="3">
                  <c:v>0.74813300000000005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2208"/>
        <c:axId val="149769600"/>
      </c:barChart>
      <c:catAx>
        <c:axId val="1477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69600"/>
        <c:crosses val="autoZero"/>
        <c:auto val="1"/>
        <c:lblAlgn val="ctr"/>
        <c:lblOffset val="100"/>
        <c:noMultiLvlLbl val="0"/>
      </c:catAx>
      <c:valAx>
        <c:axId val="1497696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7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0.79423156594991096</c:v>
                </c:pt>
                <c:pt idx="1">
                  <c:v>0.58620984961805045</c:v>
                </c:pt>
                <c:pt idx="2">
                  <c:v>0.60808800145381858</c:v>
                </c:pt>
                <c:pt idx="3">
                  <c:v>0.63281995365953392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0.81207545024004668</c:v>
                </c:pt>
                <c:pt idx="1">
                  <c:v>0.56878689610285804</c:v>
                </c:pt>
                <c:pt idx="2">
                  <c:v>0.56523045295534058</c:v>
                </c:pt>
                <c:pt idx="3">
                  <c:v>0.56662521012221168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0.91299014630262953</c:v>
                </c:pt>
                <c:pt idx="1">
                  <c:v>0.70251321694052082</c:v>
                </c:pt>
                <c:pt idx="2">
                  <c:v>0.74211757757484897</c:v>
                </c:pt>
                <c:pt idx="3">
                  <c:v>0.73804574985234661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2896"/>
        <c:axId val="149771904"/>
      </c:barChart>
      <c:catAx>
        <c:axId val="1500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771904"/>
        <c:crosses val="autoZero"/>
        <c:auto val="1"/>
        <c:lblAlgn val="ctr"/>
        <c:lblOffset val="100"/>
        <c:noMultiLvlLbl val="0"/>
      </c:catAx>
      <c:valAx>
        <c:axId val="1497719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0328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0.76936000000000004</c:v>
                </c:pt>
                <c:pt idx="3">
                  <c:v>0.654532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0.99897000000000002</c:v>
                </c:pt>
                <c:pt idx="2">
                  <c:v>0.97445499999999996</c:v>
                </c:pt>
                <c:pt idx="3">
                  <c:v>0.88561400000000001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0.362954</c:v>
                </c:pt>
                <c:pt idx="1">
                  <c:v>0.333395</c:v>
                </c:pt>
                <c:pt idx="2">
                  <c:v>0.40473599999999998</c:v>
                </c:pt>
                <c:pt idx="3">
                  <c:v>0.35296699999999998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0.93481700000000001</c:v>
                </c:pt>
                <c:pt idx="1">
                  <c:v>0.87154399999999999</c:v>
                </c:pt>
                <c:pt idx="2">
                  <c:v>0.79668399999999995</c:v>
                </c:pt>
                <c:pt idx="3">
                  <c:v>0.71398099999999998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33824"/>
        <c:axId val="150126592"/>
      </c:barChart>
      <c:catAx>
        <c:axId val="147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26592"/>
        <c:crosses val="autoZero"/>
        <c:auto val="1"/>
        <c:lblAlgn val="ctr"/>
        <c:lblOffset val="100"/>
        <c:noMultiLvlLbl val="0"/>
      </c:catAx>
      <c:valAx>
        <c:axId val="150126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0.82918569532973507</c:v>
                </c:pt>
                <c:pt idx="1">
                  <c:v>0.60201864242008352</c:v>
                </c:pt>
                <c:pt idx="2">
                  <c:v>0.6278054154740812</c:v>
                </c:pt>
                <c:pt idx="3">
                  <c:v>0.68470878197265006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0.82634462435180434</c:v>
                </c:pt>
                <c:pt idx="1">
                  <c:v>0.58168925487505008</c:v>
                </c:pt>
                <c:pt idx="2">
                  <c:v>0.57689337149607012</c:v>
                </c:pt>
                <c:pt idx="3">
                  <c:v>0.57756349098178195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0.93467164871663366</c:v>
                </c:pt>
                <c:pt idx="1">
                  <c:v>0.71383313318465136</c:v>
                </c:pt>
                <c:pt idx="2">
                  <c:v>0.7629083185679888</c:v>
                </c:pt>
                <c:pt idx="3">
                  <c:v>0.77160851392485585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3920"/>
        <c:axId val="150128896"/>
      </c:barChart>
      <c:catAx>
        <c:axId val="1500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28896"/>
        <c:crosses val="autoZero"/>
        <c:auto val="1"/>
        <c:lblAlgn val="ctr"/>
        <c:lblOffset val="100"/>
        <c:noMultiLvlLbl val="0"/>
      </c:catAx>
      <c:valAx>
        <c:axId val="150128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0339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0.67966800000000005</c:v>
                </c:pt>
                <c:pt idx="1">
                  <c:v>0.51263099999999995</c:v>
                </c:pt>
                <c:pt idx="2">
                  <c:v>0.362954</c:v>
                </c:pt>
                <c:pt idx="3">
                  <c:v>0.27019799999999999</c:v>
                </c:pt>
                <c:pt idx="4">
                  <c:v>0.122624</c:v>
                </c:pt>
                <c:pt idx="5">
                  <c:v>7.39982E-2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0.97059700000000004</c:v>
                </c:pt>
                <c:pt idx="1">
                  <c:v>0.95050100000000004</c:v>
                </c:pt>
                <c:pt idx="2">
                  <c:v>0.93481700000000001</c:v>
                </c:pt>
                <c:pt idx="3">
                  <c:v>0.92047500000000004</c:v>
                </c:pt>
                <c:pt idx="4">
                  <c:v>0.90825100000000003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232"/>
        <c:axId val="150130624"/>
      </c:barChart>
      <c:catAx>
        <c:axId val="15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30624"/>
        <c:crosses val="autoZero"/>
        <c:auto val="1"/>
        <c:lblAlgn val="ctr"/>
        <c:lblOffset val="100"/>
        <c:noMultiLvlLbl val="0"/>
      </c:catAx>
      <c:valAx>
        <c:axId val="150130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0.83263399999999999</c:v>
                </c:pt>
                <c:pt idx="1">
                  <c:v>0.72153299999999998</c:v>
                </c:pt>
                <c:pt idx="2">
                  <c:v>0.58692599999999995</c:v>
                </c:pt>
                <c:pt idx="3">
                  <c:v>0.45124300000000001</c:v>
                </c:pt>
                <c:pt idx="4">
                  <c:v>0.23072799999999999</c:v>
                </c:pt>
                <c:pt idx="5">
                  <c:v>0.125967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0.97537399999999996</c:v>
                </c:pt>
                <c:pt idx="1">
                  <c:v>0.954349</c:v>
                </c:pt>
                <c:pt idx="2">
                  <c:v>0.93986899999999995</c:v>
                </c:pt>
                <c:pt idx="3">
                  <c:v>0.92276599999999998</c:v>
                </c:pt>
                <c:pt idx="4">
                  <c:v>0.90948099999999998</c:v>
                </c:pt>
                <c:pt idx="5">
                  <c:v>0.91220900000000005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28640"/>
        <c:axId val="140038080"/>
      </c:barChart>
      <c:catAx>
        <c:axId val="1069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038080"/>
        <c:crosses val="autoZero"/>
        <c:auto val="1"/>
        <c:lblAlgn val="ctr"/>
        <c:lblOffset val="100"/>
        <c:noMultiLvlLbl val="0"/>
      </c:catAx>
      <c:valAx>
        <c:axId val="140038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692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0.77628301795008992</c:v>
                </c:pt>
                <c:pt idx="1">
                  <c:v>0.79423156594991096</c:v>
                </c:pt>
                <c:pt idx="2">
                  <c:v>0.82918569532973507</c:v>
                </c:pt>
                <c:pt idx="3">
                  <c:v>0.84979066180251206</c:v>
                </c:pt>
                <c:pt idx="4">
                  <c:v>0.89122899245946341</c:v>
                </c:pt>
                <c:pt idx="5">
                  <c:v>0.91733708935747127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0.7896531595077102</c:v>
                </c:pt>
                <c:pt idx="1">
                  <c:v>0.81207545024004668</c:v>
                </c:pt>
                <c:pt idx="2">
                  <c:v>0.82634462435180434</c:v>
                </c:pt>
                <c:pt idx="3">
                  <c:v>0.83381893266083951</c:v>
                </c:pt>
                <c:pt idx="4">
                  <c:v>0.84208407944669872</c:v>
                </c:pt>
                <c:pt idx="5">
                  <c:v>0.84970379883176606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0.89312642895364103</c:v>
                </c:pt>
                <c:pt idx="1">
                  <c:v>0.91299014630262953</c:v>
                </c:pt>
                <c:pt idx="2">
                  <c:v>0.93467164871663366</c:v>
                </c:pt>
                <c:pt idx="3">
                  <c:v>0.95120338858555942</c:v>
                </c:pt>
                <c:pt idx="4">
                  <c:v>0.97479095135614646</c:v>
                </c:pt>
                <c:pt idx="5">
                  <c:v>0.98476324619909694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744"/>
        <c:axId val="150132928"/>
      </c:barChart>
      <c:catAx>
        <c:axId val="15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32928"/>
        <c:crosses val="autoZero"/>
        <c:auto val="1"/>
        <c:lblAlgn val="ctr"/>
        <c:lblOffset val="100"/>
        <c:noMultiLvlLbl val="0"/>
      </c:catAx>
      <c:valAx>
        <c:axId val="150132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7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0.99199800000000005</c:v>
                </c:pt>
                <c:pt idx="1">
                  <c:v>0.99876799999999999</c:v>
                </c:pt>
                <c:pt idx="2">
                  <c:v>0.99897000000000002</c:v>
                </c:pt>
                <c:pt idx="3">
                  <c:v>0.99916199999999999</c:v>
                </c:pt>
                <c:pt idx="4">
                  <c:v>0.99860499999999996</c:v>
                </c:pt>
                <c:pt idx="5">
                  <c:v>0.99947600000000003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0.73178799999999999</c:v>
                </c:pt>
                <c:pt idx="1">
                  <c:v>0.54371999999999998</c:v>
                </c:pt>
                <c:pt idx="2">
                  <c:v>0.333395</c:v>
                </c:pt>
                <c:pt idx="3">
                  <c:v>0.26477899999999999</c:v>
                </c:pt>
                <c:pt idx="4">
                  <c:v>0.128354</c:v>
                </c:pt>
                <c:pt idx="5">
                  <c:v>8.1186800000000003E-2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0.932033</c:v>
                </c:pt>
                <c:pt idx="1">
                  <c:v>0.88433099999999998</c:v>
                </c:pt>
                <c:pt idx="2">
                  <c:v>0.87154399999999999</c:v>
                </c:pt>
                <c:pt idx="3">
                  <c:v>0.83884599999999998</c:v>
                </c:pt>
                <c:pt idx="4">
                  <c:v>0.79195599999999999</c:v>
                </c:pt>
                <c:pt idx="5">
                  <c:v>0.75963899999999995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816"/>
        <c:axId val="148922944"/>
      </c:barChart>
      <c:catAx>
        <c:axId val="15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22944"/>
        <c:crosses val="autoZero"/>
        <c:auto val="1"/>
        <c:lblAlgn val="ctr"/>
        <c:lblOffset val="100"/>
        <c:noMultiLvlLbl val="0"/>
      </c:catAx>
      <c:valAx>
        <c:axId val="148922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0.55979059263652542</c:v>
                </c:pt>
                <c:pt idx="1">
                  <c:v>0.58620984961805045</c:v>
                </c:pt>
                <c:pt idx="2">
                  <c:v>0.60201864242008352</c:v>
                </c:pt>
                <c:pt idx="3">
                  <c:v>0.6314580744185514</c:v>
                </c:pt>
                <c:pt idx="4">
                  <c:v>0.67466284965336454</c:v>
                </c:pt>
                <c:pt idx="5">
                  <c:v>0.70295641537520626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0.55135099685204614</c:v>
                </c:pt>
                <c:pt idx="1">
                  <c:v>0.56878689610285804</c:v>
                </c:pt>
                <c:pt idx="2">
                  <c:v>0.58168925487505008</c:v>
                </c:pt>
                <c:pt idx="3">
                  <c:v>0.58497082018475777</c:v>
                </c:pt>
                <c:pt idx="4">
                  <c:v>0.58905597902942097</c:v>
                </c:pt>
                <c:pt idx="5">
                  <c:v>0.59117344995903487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0.68973265203704548</c:v>
                </c:pt>
                <c:pt idx="1">
                  <c:v>0.70251321694052082</c:v>
                </c:pt>
                <c:pt idx="2">
                  <c:v>0.71383313318465136</c:v>
                </c:pt>
                <c:pt idx="3">
                  <c:v>0.7412646686558958</c:v>
                </c:pt>
                <c:pt idx="4">
                  <c:v>0.77873969578863866</c:v>
                </c:pt>
                <c:pt idx="5">
                  <c:v>0.80084584405543568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41536"/>
        <c:axId val="148925248"/>
      </c:barChart>
      <c:catAx>
        <c:axId val="1510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25248"/>
        <c:crosses val="autoZero"/>
        <c:auto val="1"/>
        <c:lblAlgn val="ctr"/>
        <c:lblOffset val="100"/>
        <c:noMultiLvlLbl val="0"/>
      </c:catAx>
      <c:valAx>
        <c:axId val="148925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415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0.62951699999999999</c:v>
                </c:pt>
                <c:pt idx="1">
                  <c:v>0.71170500000000003</c:v>
                </c:pt>
                <c:pt idx="2">
                  <c:v>0.76936000000000004</c:v>
                </c:pt>
                <c:pt idx="3">
                  <c:v>0.79954000000000003</c:v>
                </c:pt>
                <c:pt idx="4">
                  <c:v>0.82981700000000003</c:v>
                </c:pt>
                <c:pt idx="5">
                  <c:v>0.857101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0.95277100000000003</c:v>
                </c:pt>
                <c:pt idx="1">
                  <c:v>0.96042400000000006</c:v>
                </c:pt>
                <c:pt idx="2">
                  <c:v>0.97445499999999996</c:v>
                </c:pt>
                <c:pt idx="3">
                  <c:v>0.97221400000000002</c:v>
                </c:pt>
                <c:pt idx="4">
                  <c:v>0.97342200000000001</c:v>
                </c:pt>
                <c:pt idx="5">
                  <c:v>0.978186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0.70970299999999997</c:v>
                </c:pt>
                <c:pt idx="1">
                  <c:v>0.55518100000000004</c:v>
                </c:pt>
                <c:pt idx="2">
                  <c:v>0.40473599999999998</c:v>
                </c:pt>
                <c:pt idx="3">
                  <c:v>0.23568800000000001</c:v>
                </c:pt>
                <c:pt idx="4">
                  <c:v>0.131935</c:v>
                </c:pt>
                <c:pt idx="5">
                  <c:v>8.1958400000000001E-2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0.83322799999999997</c:v>
                </c:pt>
                <c:pt idx="1">
                  <c:v>0.81729600000000002</c:v>
                </c:pt>
                <c:pt idx="2">
                  <c:v>0.79668399999999995</c:v>
                </c:pt>
                <c:pt idx="3">
                  <c:v>0.76760700000000004</c:v>
                </c:pt>
                <c:pt idx="4">
                  <c:v>0.73019900000000004</c:v>
                </c:pt>
                <c:pt idx="5">
                  <c:v>0.70388300000000004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43584"/>
        <c:axId val="148927552"/>
      </c:barChart>
      <c:catAx>
        <c:axId val="1510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27552"/>
        <c:crosses val="autoZero"/>
        <c:auto val="1"/>
        <c:lblAlgn val="ctr"/>
        <c:lblOffset val="100"/>
        <c:noMultiLvlLbl val="0"/>
      </c:catAx>
      <c:valAx>
        <c:axId val="148927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0.5941120348916451</c:v>
                </c:pt>
                <c:pt idx="1">
                  <c:v>0.60808800145381858</c:v>
                </c:pt>
                <c:pt idx="2">
                  <c:v>0.6278054154740812</c:v>
                </c:pt>
                <c:pt idx="3">
                  <c:v>0.66685975194221081</c:v>
                </c:pt>
                <c:pt idx="4">
                  <c:v>0.69331243469174508</c:v>
                </c:pt>
                <c:pt idx="5">
                  <c:v>0.72334855299622913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0.55167700240788708</c:v>
                </c:pt>
                <c:pt idx="1">
                  <c:v>0.56523045295534058</c:v>
                </c:pt>
                <c:pt idx="2">
                  <c:v>0.57689337149607012</c:v>
                </c:pt>
                <c:pt idx="3">
                  <c:v>0.58131161691881339</c:v>
                </c:pt>
                <c:pt idx="4">
                  <c:v>0.58189087274544549</c:v>
                </c:pt>
                <c:pt idx="5">
                  <c:v>0.58187383580936813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0.72245695334151117</c:v>
                </c:pt>
                <c:pt idx="1">
                  <c:v>0.74211757757484897</c:v>
                </c:pt>
                <c:pt idx="2">
                  <c:v>0.7629083185679888</c:v>
                </c:pt>
                <c:pt idx="3">
                  <c:v>0.78167734314660853</c:v>
                </c:pt>
                <c:pt idx="4">
                  <c:v>0.7909340784153378</c:v>
                </c:pt>
                <c:pt idx="5">
                  <c:v>0.80640361637363134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5840"/>
        <c:axId val="148929856"/>
      </c:barChart>
      <c:catAx>
        <c:axId val="1517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929856"/>
        <c:crosses val="autoZero"/>
        <c:auto val="1"/>
        <c:lblAlgn val="ctr"/>
        <c:lblOffset val="100"/>
        <c:noMultiLvlLbl val="0"/>
      </c:catAx>
      <c:valAx>
        <c:axId val="148929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158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0.50982899999999998</c:v>
                </c:pt>
                <c:pt idx="1">
                  <c:v>0.58564300000000002</c:v>
                </c:pt>
                <c:pt idx="2">
                  <c:v>0.654532</c:v>
                </c:pt>
                <c:pt idx="3">
                  <c:v>0.71073500000000001</c:v>
                </c:pt>
                <c:pt idx="4">
                  <c:v>0.76737299999999997</c:v>
                </c:pt>
                <c:pt idx="5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0.889907</c:v>
                </c:pt>
                <c:pt idx="1">
                  <c:v>0.89695599999999998</c:v>
                </c:pt>
                <c:pt idx="2">
                  <c:v>0.88561400000000001</c:v>
                </c:pt>
                <c:pt idx="3">
                  <c:v>0.905227</c:v>
                </c:pt>
                <c:pt idx="4">
                  <c:v>0.915798</c:v>
                </c:pt>
                <c:pt idx="5">
                  <c:v>0.92098100000000005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0.70503700000000002</c:v>
                </c:pt>
                <c:pt idx="1">
                  <c:v>0.51291399999999998</c:v>
                </c:pt>
                <c:pt idx="2">
                  <c:v>0.35296699999999998</c:v>
                </c:pt>
                <c:pt idx="3">
                  <c:v>0.24391199999999999</c:v>
                </c:pt>
                <c:pt idx="4">
                  <c:v>0.12094199999999999</c:v>
                </c:pt>
                <c:pt idx="5">
                  <c:v>8.2674300000000006E-2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0.79086100000000004</c:v>
                </c:pt>
                <c:pt idx="1">
                  <c:v>0.74813300000000005</c:v>
                </c:pt>
                <c:pt idx="2">
                  <c:v>0.71398099999999998</c:v>
                </c:pt>
                <c:pt idx="3">
                  <c:v>0.68321600000000005</c:v>
                </c:pt>
                <c:pt idx="4">
                  <c:v>0.65108299999999997</c:v>
                </c:pt>
                <c:pt idx="5">
                  <c:v>0.600468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7888"/>
        <c:axId val="150988480"/>
      </c:barChart>
      <c:catAx>
        <c:axId val="151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88480"/>
        <c:crosses val="autoZero"/>
        <c:auto val="1"/>
        <c:lblAlgn val="ctr"/>
        <c:lblOffset val="100"/>
        <c:noMultiLvlLbl val="0"/>
      </c:catAx>
      <c:valAx>
        <c:axId val="150988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0.57658102766798425</c:v>
                </c:pt>
                <c:pt idx="1">
                  <c:v>0.63281995365953392</c:v>
                </c:pt>
                <c:pt idx="2">
                  <c:v>0.68470878197265006</c:v>
                </c:pt>
                <c:pt idx="3">
                  <c:v>0.68423742674117494</c:v>
                </c:pt>
                <c:pt idx="4">
                  <c:v>0.71935055199672893</c:v>
                </c:pt>
                <c:pt idx="5">
                  <c:v>0.7517661623733588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0.54546022443323794</c:v>
                </c:pt>
                <c:pt idx="1">
                  <c:v>0.56662521012221168</c:v>
                </c:pt>
                <c:pt idx="2">
                  <c:v>0.57756349098178195</c:v>
                </c:pt>
                <c:pt idx="3">
                  <c:v>0.58036890645586303</c:v>
                </c:pt>
                <c:pt idx="4">
                  <c:v>0.58148766525827988</c:v>
                </c:pt>
                <c:pt idx="5">
                  <c:v>0.58215210576529919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0.67441847258189092</c:v>
                </c:pt>
                <c:pt idx="1">
                  <c:v>0.73804574985234661</c:v>
                </c:pt>
                <c:pt idx="2">
                  <c:v>0.77160851392485585</c:v>
                </c:pt>
                <c:pt idx="3">
                  <c:v>0.78262573258825141</c:v>
                </c:pt>
                <c:pt idx="4">
                  <c:v>0.81152605515424114</c:v>
                </c:pt>
                <c:pt idx="5">
                  <c:v>0.81806255962927632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42048"/>
        <c:axId val="150990784"/>
      </c:barChart>
      <c:catAx>
        <c:axId val="1510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90784"/>
        <c:crosses val="autoZero"/>
        <c:auto val="1"/>
        <c:lblAlgn val="ctr"/>
        <c:lblOffset val="100"/>
        <c:noMultiLvlLbl val="0"/>
      </c:catAx>
      <c:valAx>
        <c:axId val="150990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0420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0.82981700000000003</c:v>
                </c:pt>
                <c:pt idx="3">
                  <c:v>0.76737299999999997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0.99860499999999996</c:v>
                </c:pt>
                <c:pt idx="2">
                  <c:v>0.97342200000000001</c:v>
                </c:pt>
                <c:pt idx="3">
                  <c:v>0.915798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0.122624</c:v>
                </c:pt>
                <c:pt idx="1">
                  <c:v>0.128354</c:v>
                </c:pt>
                <c:pt idx="2">
                  <c:v>0.131935</c:v>
                </c:pt>
                <c:pt idx="3">
                  <c:v>0.12094199999999999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0.90825100000000003</c:v>
                </c:pt>
                <c:pt idx="1">
                  <c:v>0.79195599999999999</c:v>
                </c:pt>
                <c:pt idx="2">
                  <c:v>0.73019900000000004</c:v>
                </c:pt>
                <c:pt idx="3">
                  <c:v>0.65108299999999997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3280"/>
        <c:axId val="150994240"/>
      </c:barChart>
      <c:catAx>
        <c:axId val="1517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94240"/>
        <c:crosses val="autoZero"/>
        <c:auto val="1"/>
        <c:lblAlgn val="ctr"/>
        <c:lblOffset val="100"/>
        <c:noMultiLvlLbl val="0"/>
      </c:catAx>
      <c:valAx>
        <c:axId val="150994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1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0.89122899245946341</c:v>
                </c:pt>
                <c:pt idx="1">
                  <c:v>0.67466284965336454</c:v>
                </c:pt>
                <c:pt idx="2">
                  <c:v>0.69331243469174508</c:v>
                </c:pt>
                <c:pt idx="3">
                  <c:v>0.71935055199672893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0.84208407944669872</c:v>
                </c:pt>
                <c:pt idx="1">
                  <c:v>0.58905597902942097</c:v>
                </c:pt>
                <c:pt idx="2">
                  <c:v>0.58189087274544549</c:v>
                </c:pt>
                <c:pt idx="3">
                  <c:v>0.58148766525827988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0.97479095135614646</c:v>
                </c:pt>
                <c:pt idx="1">
                  <c:v>0.77873969578863866</c:v>
                </c:pt>
                <c:pt idx="2">
                  <c:v>0.7909340784153378</c:v>
                </c:pt>
                <c:pt idx="3">
                  <c:v>0.81152605515424114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4304"/>
        <c:axId val="151963328"/>
      </c:barChart>
      <c:catAx>
        <c:axId val="1517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963328"/>
        <c:crosses val="autoZero"/>
        <c:auto val="1"/>
        <c:lblAlgn val="ctr"/>
        <c:lblOffset val="100"/>
        <c:noMultiLvlLbl val="0"/>
      </c:catAx>
      <c:valAx>
        <c:axId val="151963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143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0.857101</c:v>
                </c:pt>
                <c:pt idx="3">
                  <c:v>0.78672600000000004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0.99947600000000003</c:v>
                </c:pt>
                <c:pt idx="2">
                  <c:v>0.978186</c:v>
                </c:pt>
                <c:pt idx="3">
                  <c:v>0.92098100000000005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7.39982E-2</c:v>
                </c:pt>
                <c:pt idx="1">
                  <c:v>8.1186800000000003E-2</c:v>
                </c:pt>
                <c:pt idx="2">
                  <c:v>8.1958400000000001E-2</c:v>
                </c:pt>
                <c:pt idx="3">
                  <c:v>8.2674300000000006E-2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0.91220900000000005</c:v>
                </c:pt>
                <c:pt idx="1">
                  <c:v>0.75963899999999995</c:v>
                </c:pt>
                <c:pt idx="2">
                  <c:v>0.70388300000000004</c:v>
                </c:pt>
                <c:pt idx="3">
                  <c:v>0.600468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4944"/>
        <c:axId val="151965056"/>
      </c:barChart>
      <c:catAx>
        <c:axId val="1500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965056"/>
        <c:crosses val="autoZero"/>
        <c:auto val="1"/>
        <c:lblAlgn val="ctr"/>
        <c:lblOffset val="100"/>
        <c:noMultiLvlLbl val="0"/>
      </c:catAx>
      <c:valAx>
        <c:axId val="151965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03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3.xml"/><Relationship Id="rId1" Type="http://schemas.openxmlformats.org/officeDocument/2006/relationships/chart" Target="../charts/chart112.xml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3" Type="http://schemas.openxmlformats.org/officeDocument/2006/relationships/chart" Target="../charts/chart116.xml"/><Relationship Id="rId7" Type="http://schemas.openxmlformats.org/officeDocument/2006/relationships/chart" Target="../charts/chart120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104775</xdr:rowOff>
    </xdr:from>
    <xdr:to>
      <xdr:col>7</xdr:col>
      <xdr:colOff>457200</xdr:colOff>
      <xdr:row>49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35</xdr:row>
      <xdr:rowOff>95250</xdr:rowOff>
    </xdr:from>
    <xdr:to>
      <xdr:col>14</xdr:col>
      <xdr:colOff>485775</xdr:colOff>
      <xdr:row>49</xdr:row>
      <xdr:rowOff>114300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85725</xdr:colOff>
      <xdr:row>35</xdr:row>
      <xdr:rowOff>85725</xdr:rowOff>
    </xdr:from>
    <xdr:to>
      <xdr:col>21</xdr:col>
      <xdr:colOff>542925</xdr:colOff>
      <xdr:row>49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638175</xdr:colOff>
      <xdr:row>2</xdr:row>
      <xdr:rowOff>9525</xdr:rowOff>
    </xdr:from>
    <xdr:to>
      <xdr:col>21</xdr:col>
      <xdr:colOff>447675</xdr:colOff>
      <xdr:row>16</xdr:row>
      <xdr:rowOff>28575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495300</xdr:colOff>
      <xdr:row>31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0.80165</cdr:x>
      <cdr:y>0.91935</cdr:y>
    </cdr:from>
    <cdr:to>
      <cdr:x>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3695700" y="27146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Bandwidth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0.80165</cdr:x>
      <cdr:y>0.91935</cdr:y>
    </cdr:from>
    <cdr:to>
      <cdr:x>1</cdr:x>
      <cdr:y>1</cdr:y>
    </cdr:to>
    <cdr:sp macro="" textlink="">
      <cdr:nvSpPr>
        <cdr:cNvPr id="3" name="文字方塊 1"/>
        <cdr:cNvSpPr txBox="1"/>
      </cdr:nvSpPr>
      <cdr:spPr>
        <a:xfrm xmlns:a="http://schemas.openxmlformats.org/drawingml/2006/main">
          <a:off x="3695700" y="27146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0.80165</cdr:x>
      <cdr:y>0.91935</cdr:y>
    </cdr:from>
    <cdr:to>
      <cdr:x>1</cdr:x>
      <cdr:y>1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3695700" y="27146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1100"/>
            <a:t>Bandwidth</a:t>
          </a:r>
          <a:endParaRPr lang="zh-TW" alt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686858</xdr:colOff>
      <xdr:row>3</xdr:row>
      <xdr:rowOff>8467</xdr:rowOff>
    </xdr:from>
    <xdr:to>
      <xdr:col>23</xdr:col>
      <xdr:colOff>37041</xdr:colOff>
      <xdr:row>19</xdr:row>
      <xdr:rowOff>124884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216958</xdr:colOff>
      <xdr:row>3</xdr:row>
      <xdr:rowOff>14817</xdr:rowOff>
    </xdr:from>
    <xdr:to>
      <xdr:col>31</xdr:col>
      <xdr:colOff>255058</xdr:colOff>
      <xdr:row>19</xdr:row>
      <xdr:rowOff>131234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687916</xdr:colOff>
      <xdr:row>19</xdr:row>
      <xdr:rowOff>158752</xdr:rowOff>
    </xdr:from>
    <xdr:to>
      <xdr:col>21</xdr:col>
      <xdr:colOff>387349</xdr:colOff>
      <xdr:row>31</xdr:row>
      <xdr:rowOff>74086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211667</xdr:colOff>
      <xdr:row>19</xdr:row>
      <xdr:rowOff>179917</xdr:rowOff>
    </xdr:from>
    <xdr:to>
      <xdr:col>29</xdr:col>
      <xdr:colOff>599017</xdr:colOff>
      <xdr:row>31</xdr:row>
      <xdr:rowOff>95251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23</xdr:col>
      <xdr:colOff>38100</xdr:colOff>
      <xdr:row>52</xdr:row>
      <xdr:rowOff>127000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32</xdr:col>
      <xdr:colOff>38100</xdr:colOff>
      <xdr:row>52</xdr:row>
      <xdr:rowOff>127000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8</xdr:col>
      <xdr:colOff>0</xdr:colOff>
      <xdr:row>58</xdr:row>
      <xdr:rowOff>0</xdr:rowOff>
    </xdr:from>
    <xdr:to>
      <xdr:col>15</xdr:col>
      <xdr:colOff>419100</xdr:colOff>
      <xdr:row>71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419100</xdr:colOff>
      <xdr:row>86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647700</xdr:colOff>
      <xdr:row>58</xdr:row>
      <xdr:rowOff>0</xdr:rowOff>
    </xdr:from>
    <xdr:to>
      <xdr:col>23</xdr:col>
      <xdr:colOff>419100</xdr:colOff>
      <xdr:row>71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73</xdr:row>
      <xdr:rowOff>0</xdr:rowOff>
    </xdr:from>
    <xdr:to>
      <xdr:col>23</xdr:col>
      <xdr:colOff>419100</xdr:colOff>
      <xdr:row>86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I15" sqref="I15:I20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9528.17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0.77250004053769195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9683.35</v>
      </c>
      <c r="F5">
        <v>9544.2900000000009</v>
      </c>
      <c r="G5">
        <v>12041.1</v>
      </c>
      <c r="J5">
        <v>1</v>
      </c>
      <c r="K5">
        <v>3</v>
      </c>
      <c r="L5">
        <f t="shared" ref="L5:L27" si="0">D5/D5</f>
        <v>1</v>
      </c>
      <c r="M5">
        <f>E5/D5</f>
        <v>0.55222352753319037</v>
      </c>
      <c r="N5">
        <f t="shared" ref="N5:N27" si="1">F5/D5</f>
        <v>0.54429319312012414</v>
      </c>
      <c r="O5">
        <f t="shared" ref="O5:O27" si="2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9948.11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ref="M6:M27" si="3">E6/D6</f>
        <v>0.56495104720367095</v>
      </c>
      <c r="N6">
        <f t="shared" si="1"/>
        <v>0.54578051883149337</v>
      </c>
      <c r="O6">
        <f t="shared" si="2"/>
        <v>0.72366089682431511</v>
      </c>
    </row>
    <row r="7" spans="1:15" x14ac:dyDescent="0.25">
      <c r="B7">
        <v>2</v>
      </c>
      <c r="C7">
        <v>3</v>
      </c>
      <c r="D7">
        <v>17608.8</v>
      </c>
      <c r="E7">
        <v>9882.36</v>
      </c>
      <c r="F7">
        <v>9509.92</v>
      </c>
      <c r="G7">
        <v>11916.1</v>
      </c>
      <c r="J7">
        <v>2</v>
      </c>
      <c r="K7">
        <v>3</v>
      </c>
      <c r="L7">
        <f t="shared" si="0"/>
        <v>1</v>
      </c>
      <c r="M7">
        <f t="shared" si="3"/>
        <v>0.56121711871337066</v>
      </c>
      <c r="N7">
        <f t="shared" si="1"/>
        <v>0.54006633047112806</v>
      </c>
      <c r="O7">
        <f t="shared" si="2"/>
        <v>0.67671277997364954</v>
      </c>
    </row>
    <row r="8" spans="1:15" x14ac:dyDescent="0.25">
      <c r="B8">
        <v>0.5</v>
      </c>
      <c r="C8">
        <v>4</v>
      </c>
      <c r="D8">
        <v>12310.1</v>
      </c>
      <c r="E8">
        <v>9743.74</v>
      </c>
      <c r="F8">
        <v>10018.9</v>
      </c>
      <c r="G8">
        <v>11226.2</v>
      </c>
      <c r="J8">
        <v>0.5</v>
      </c>
      <c r="K8">
        <v>4</v>
      </c>
      <c r="L8">
        <f t="shared" si="0"/>
        <v>1</v>
      </c>
      <c r="M8">
        <f t="shared" si="3"/>
        <v>0.7915240331110226</v>
      </c>
      <c r="N8">
        <f t="shared" si="1"/>
        <v>0.81387641042721015</v>
      </c>
      <c r="O8">
        <f t="shared" si="2"/>
        <v>0.9119503497128375</v>
      </c>
    </row>
    <row r="9" spans="1:15" x14ac:dyDescent="0.25">
      <c r="B9">
        <v>1</v>
      </c>
      <c r="C9">
        <v>4</v>
      </c>
      <c r="D9">
        <v>17515.400000000001</v>
      </c>
      <c r="E9">
        <v>10137</v>
      </c>
      <c r="F9">
        <v>10002.6</v>
      </c>
      <c r="G9">
        <v>12291</v>
      </c>
      <c r="J9">
        <v>1</v>
      </c>
      <c r="K9">
        <v>4</v>
      </c>
      <c r="L9">
        <f t="shared" si="0"/>
        <v>1</v>
      </c>
      <c r="M9">
        <f t="shared" si="3"/>
        <v>0.57874784475375951</v>
      </c>
      <c r="N9">
        <f t="shared" si="1"/>
        <v>0.57107459721159659</v>
      </c>
      <c r="O9">
        <f t="shared" si="2"/>
        <v>0.70172533884467381</v>
      </c>
    </row>
    <row r="10" spans="1:15" x14ac:dyDescent="0.25">
      <c r="B10">
        <v>1.5</v>
      </c>
      <c r="C10">
        <v>4</v>
      </c>
      <c r="D10">
        <v>17608.8</v>
      </c>
      <c r="E10">
        <v>10515.4</v>
      </c>
      <c r="F10">
        <v>9965.68</v>
      </c>
      <c r="G10">
        <v>13095.4</v>
      </c>
      <c r="J10">
        <v>1.5</v>
      </c>
      <c r="K10">
        <v>4</v>
      </c>
      <c r="L10">
        <f t="shared" si="0"/>
        <v>1</v>
      </c>
      <c r="M10">
        <f t="shared" si="3"/>
        <v>0.59716732542819495</v>
      </c>
      <c r="N10">
        <f t="shared" si="1"/>
        <v>0.56594884375993826</v>
      </c>
      <c r="O10">
        <f t="shared" si="2"/>
        <v>0.74368497569397118</v>
      </c>
    </row>
    <row r="11" spans="1:15" x14ac:dyDescent="0.25">
      <c r="B11">
        <v>2</v>
      </c>
      <c r="C11">
        <v>4</v>
      </c>
      <c r="D11">
        <v>17608.8</v>
      </c>
      <c r="E11">
        <v>10841.6</v>
      </c>
      <c r="F11">
        <v>10032.4</v>
      </c>
      <c r="G11">
        <v>13188.7</v>
      </c>
      <c r="J11">
        <v>2</v>
      </c>
      <c r="K11">
        <v>4</v>
      </c>
      <c r="L11">
        <f t="shared" si="0"/>
        <v>1</v>
      </c>
      <c r="M11">
        <f t="shared" si="3"/>
        <v>0.61569215392303855</v>
      </c>
      <c r="N11">
        <f t="shared" si="1"/>
        <v>0.5697378583435555</v>
      </c>
      <c r="O11">
        <f t="shared" si="2"/>
        <v>0.7489834628140476</v>
      </c>
    </row>
    <row r="12" spans="1:15" x14ac:dyDescent="0.25">
      <c r="B12">
        <v>0.5</v>
      </c>
      <c r="C12">
        <v>5</v>
      </c>
      <c r="D12">
        <v>12284.1</v>
      </c>
      <c r="E12">
        <v>10151</v>
      </c>
      <c r="F12">
        <v>10304.700000000001</v>
      </c>
      <c r="G12">
        <v>11474.8</v>
      </c>
      <c r="J12">
        <v>0.5</v>
      </c>
      <c r="K12">
        <v>5</v>
      </c>
      <c r="L12">
        <f t="shared" si="0"/>
        <v>1</v>
      </c>
      <c r="M12">
        <f t="shared" si="3"/>
        <v>0.82635276495632559</v>
      </c>
      <c r="N12">
        <f t="shared" si="1"/>
        <v>0.83886487410555111</v>
      </c>
      <c r="O12">
        <f t="shared" si="2"/>
        <v>0.9341180876091858</v>
      </c>
    </row>
    <row r="13" spans="1:15" x14ac:dyDescent="0.25">
      <c r="B13">
        <v>1</v>
      </c>
      <c r="C13">
        <v>5</v>
      </c>
      <c r="D13">
        <v>17487</v>
      </c>
      <c r="E13">
        <v>10418</v>
      </c>
      <c r="F13">
        <v>10334</v>
      </c>
      <c r="G13">
        <v>12469</v>
      </c>
      <c r="J13">
        <v>1</v>
      </c>
      <c r="K13">
        <v>5</v>
      </c>
      <c r="L13">
        <f t="shared" si="0"/>
        <v>1</v>
      </c>
      <c r="M13">
        <f t="shared" si="3"/>
        <v>0.59575684794418715</v>
      </c>
      <c r="N13">
        <f t="shared" si="1"/>
        <v>0.59095327957911592</v>
      </c>
      <c r="O13">
        <f t="shared" si="2"/>
        <v>0.71304397552467547</v>
      </c>
    </row>
    <row r="14" spans="1:15" x14ac:dyDescent="0.25">
      <c r="B14">
        <v>1.5</v>
      </c>
      <c r="C14">
        <v>5</v>
      </c>
      <c r="D14">
        <v>17608.8</v>
      </c>
      <c r="E14">
        <v>10875.6</v>
      </c>
      <c r="F14">
        <v>10305.200000000001</v>
      </c>
      <c r="G14">
        <v>13504.5</v>
      </c>
      <c r="J14">
        <v>1.5</v>
      </c>
      <c r="K14">
        <v>5</v>
      </c>
      <c r="L14">
        <f t="shared" si="0"/>
        <v>1</v>
      </c>
      <c r="M14">
        <f t="shared" si="3"/>
        <v>0.61762300667847903</v>
      </c>
      <c r="N14">
        <f t="shared" si="1"/>
        <v>0.58523011221661903</v>
      </c>
      <c r="O14">
        <f t="shared" si="2"/>
        <v>0.76691767752487394</v>
      </c>
    </row>
    <row r="15" spans="1:15" x14ac:dyDescent="0.25">
      <c r="B15">
        <v>2</v>
      </c>
      <c r="C15">
        <v>5</v>
      </c>
      <c r="D15">
        <v>17608.8</v>
      </c>
      <c r="E15">
        <v>11691.6</v>
      </c>
      <c r="F15">
        <v>10320.700000000001</v>
      </c>
      <c r="G15">
        <v>13820.8</v>
      </c>
      <c r="J15">
        <v>2</v>
      </c>
      <c r="K15">
        <v>5</v>
      </c>
      <c r="L15">
        <f t="shared" si="0"/>
        <v>1</v>
      </c>
      <c r="M15">
        <f t="shared" si="3"/>
        <v>0.6639634728090501</v>
      </c>
      <c r="N15">
        <f t="shared" si="1"/>
        <v>0.58611035391395216</v>
      </c>
      <c r="O15">
        <f t="shared" si="2"/>
        <v>0.78488028712916269</v>
      </c>
    </row>
    <row r="16" spans="1:15" x14ac:dyDescent="0.25">
      <c r="B16">
        <v>0.5</v>
      </c>
      <c r="C16">
        <v>6</v>
      </c>
      <c r="D16">
        <v>12252.9</v>
      </c>
      <c r="E16">
        <v>10387.9</v>
      </c>
      <c r="F16">
        <v>10413.9</v>
      </c>
      <c r="G16">
        <v>11650.5</v>
      </c>
      <c r="J16">
        <v>0.5</v>
      </c>
      <c r="K16">
        <v>6</v>
      </c>
      <c r="L16">
        <f t="shared" si="0"/>
        <v>1</v>
      </c>
      <c r="M16">
        <f t="shared" si="3"/>
        <v>0.84779113515983973</v>
      </c>
      <c r="N16">
        <f t="shared" si="1"/>
        <v>0.84991308180104297</v>
      </c>
      <c r="O16">
        <f t="shared" si="2"/>
        <v>0.95083612858996647</v>
      </c>
    </row>
    <row r="17" spans="1:15" x14ac:dyDescent="0.25">
      <c r="B17">
        <v>1</v>
      </c>
      <c r="C17">
        <v>6</v>
      </c>
      <c r="D17">
        <v>17460.7</v>
      </c>
      <c r="E17">
        <v>10925.8</v>
      </c>
      <c r="F17">
        <v>10430</v>
      </c>
      <c r="G17">
        <v>12955.3</v>
      </c>
      <c r="J17">
        <v>1</v>
      </c>
      <c r="K17">
        <v>6</v>
      </c>
      <c r="L17">
        <f t="shared" si="0"/>
        <v>1</v>
      </c>
      <c r="M17">
        <f t="shared" si="3"/>
        <v>0.62573665431511905</v>
      </c>
      <c r="N17">
        <f t="shared" si="1"/>
        <v>0.59734145824623297</v>
      </c>
      <c r="O17">
        <f t="shared" si="2"/>
        <v>0.74196910776772973</v>
      </c>
    </row>
    <row r="18" spans="1:15" x14ac:dyDescent="0.25">
      <c r="B18">
        <v>1.5</v>
      </c>
      <c r="C18">
        <v>6</v>
      </c>
      <c r="D18">
        <v>17608.8</v>
      </c>
      <c r="E18">
        <v>11608.3</v>
      </c>
      <c r="F18">
        <v>10460.1</v>
      </c>
      <c r="G18">
        <v>13849.3</v>
      </c>
      <c r="J18">
        <v>1.5</v>
      </c>
      <c r="K18">
        <v>6</v>
      </c>
      <c r="L18">
        <f t="shared" si="0"/>
        <v>1</v>
      </c>
      <c r="M18">
        <f t="shared" si="3"/>
        <v>0.65923288355822085</v>
      </c>
      <c r="N18">
        <f t="shared" si="1"/>
        <v>0.59402685021125801</v>
      </c>
      <c r="O18">
        <f t="shared" si="2"/>
        <v>0.78649879605651718</v>
      </c>
    </row>
    <row r="19" spans="1:15" x14ac:dyDescent="0.25">
      <c r="B19">
        <v>2</v>
      </c>
      <c r="C19">
        <v>6</v>
      </c>
      <c r="D19">
        <v>17608.8</v>
      </c>
      <c r="E19">
        <v>11766.5</v>
      </c>
      <c r="F19">
        <v>10464.9</v>
      </c>
      <c r="G19">
        <v>14038.8</v>
      </c>
      <c r="J19">
        <v>2</v>
      </c>
      <c r="K19">
        <v>6</v>
      </c>
      <c r="L19">
        <f t="shared" si="0"/>
        <v>1</v>
      </c>
      <c r="M19">
        <f t="shared" si="3"/>
        <v>0.66821702784971149</v>
      </c>
      <c r="N19">
        <f t="shared" si="1"/>
        <v>0.59429944118849665</v>
      </c>
      <c r="O19">
        <f t="shared" si="2"/>
        <v>0.79726046067875156</v>
      </c>
    </row>
    <row r="20" spans="1:15" x14ac:dyDescent="0.25">
      <c r="B20">
        <v>0.5</v>
      </c>
      <c r="C20">
        <v>8</v>
      </c>
      <c r="D20">
        <v>12174.2</v>
      </c>
      <c r="E20">
        <v>10839.6</v>
      </c>
      <c r="F20">
        <v>10509.9</v>
      </c>
      <c r="G20">
        <v>11866.9</v>
      </c>
      <c r="J20">
        <v>0.5</v>
      </c>
      <c r="K20">
        <v>8</v>
      </c>
      <c r="L20">
        <f t="shared" si="0"/>
        <v>1</v>
      </c>
      <c r="M20">
        <f t="shared" si="3"/>
        <v>0.89037472688143782</v>
      </c>
      <c r="N20">
        <f t="shared" si="1"/>
        <v>0.86329286523960502</v>
      </c>
      <c r="O20">
        <f t="shared" si="2"/>
        <v>0.97475809498776089</v>
      </c>
    </row>
    <row r="21" spans="1:15" x14ac:dyDescent="0.25">
      <c r="B21">
        <v>1</v>
      </c>
      <c r="C21">
        <v>8</v>
      </c>
      <c r="D21">
        <v>17395.8</v>
      </c>
      <c r="E21">
        <v>11641.4</v>
      </c>
      <c r="F21">
        <v>10500.3</v>
      </c>
      <c r="G21">
        <v>13580.8</v>
      </c>
      <c r="J21">
        <v>1</v>
      </c>
      <c r="K21">
        <v>8</v>
      </c>
      <c r="L21">
        <f t="shared" si="0"/>
        <v>1</v>
      </c>
      <c r="M21">
        <f t="shared" si="3"/>
        <v>0.66920750985870159</v>
      </c>
      <c r="N21">
        <f t="shared" si="1"/>
        <v>0.60361121650053462</v>
      </c>
      <c r="O21">
        <f t="shared" si="2"/>
        <v>0.78069419055174238</v>
      </c>
    </row>
    <row r="22" spans="1:15" x14ac:dyDescent="0.25">
      <c r="B22">
        <v>1.5</v>
      </c>
      <c r="C22">
        <v>8</v>
      </c>
      <c r="D22">
        <v>17608.8</v>
      </c>
      <c r="E22">
        <v>12054.8</v>
      </c>
      <c r="F22">
        <v>10507.3</v>
      </c>
      <c r="G22">
        <v>14015.2</v>
      </c>
      <c r="J22">
        <v>1.5</v>
      </c>
      <c r="K22">
        <v>8</v>
      </c>
      <c r="L22">
        <f t="shared" si="0"/>
        <v>1</v>
      </c>
      <c r="M22">
        <f t="shared" si="3"/>
        <v>0.68458952342010815</v>
      </c>
      <c r="N22">
        <f t="shared" si="1"/>
        <v>0.59670732815410477</v>
      </c>
      <c r="O22">
        <f t="shared" si="2"/>
        <v>0.79592022170732823</v>
      </c>
    </row>
    <row r="23" spans="1:15" x14ac:dyDescent="0.25">
      <c r="B23">
        <v>2</v>
      </c>
      <c r="C23">
        <v>8</v>
      </c>
      <c r="D23">
        <v>17608.8</v>
      </c>
      <c r="E23">
        <v>12372.7</v>
      </c>
      <c r="F23">
        <v>10502</v>
      </c>
      <c r="G23">
        <v>14531.8</v>
      </c>
      <c r="J23">
        <v>2</v>
      </c>
      <c r="K23">
        <v>8</v>
      </c>
      <c r="L23">
        <f t="shared" si="0"/>
        <v>1</v>
      </c>
      <c r="M23">
        <f t="shared" si="3"/>
        <v>0.70264299668347652</v>
      </c>
      <c r="N23">
        <f t="shared" si="1"/>
        <v>0.59640634228340372</v>
      </c>
      <c r="O23">
        <f t="shared" si="2"/>
        <v>0.82525782563263816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10497.8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3"/>
        <v>0.91733708935747127</v>
      </c>
      <c r="N24">
        <f t="shared" si="1"/>
        <v>0.86977919549277094</v>
      </c>
      <c r="O24">
        <f t="shared" si="2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12102.6</v>
      </c>
      <c r="F25">
        <v>10505.1</v>
      </c>
      <c r="G25">
        <v>13882.6</v>
      </c>
      <c r="J25">
        <v>1</v>
      </c>
      <c r="K25">
        <v>10</v>
      </c>
      <c r="L25">
        <f t="shared" si="0"/>
        <v>1</v>
      </c>
      <c r="M25">
        <f t="shared" si="3"/>
        <v>0.69828869476915267</v>
      </c>
      <c r="N25">
        <f t="shared" si="1"/>
        <v>0.60611707958780969</v>
      </c>
      <c r="O25">
        <f t="shared" si="2"/>
        <v>0.80099008758467105</v>
      </c>
    </row>
    <row r="26" spans="1:15" x14ac:dyDescent="0.25">
      <c r="B26">
        <v>1.5</v>
      </c>
      <c r="C26">
        <v>10</v>
      </c>
      <c r="D26">
        <v>17608.8</v>
      </c>
      <c r="E26">
        <v>12638.3</v>
      </c>
      <c r="F26">
        <v>10510.5</v>
      </c>
      <c r="G26">
        <v>14301</v>
      </c>
      <c r="J26">
        <v>1.5</v>
      </c>
      <c r="K26">
        <v>10</v>
      </c>
      <c r="L26">
        <f t="shared" si="0"/>
        <v>1</v>
      </c>
      <c r="M26">
        <f t="shared" si="3"/>
        <v>0.71772636409068191</v>
      </c>
      <c r="N26">
        <f t="shared" si="1"/>
        <v>0.5968890554722639</v>
      </c>
      <c r="O26">
        <f t="shared" si="2"/>
        <v>0.812150742810413</v>
      </c>
    </row>
    <row r="27" spans="1:15" x14ac:dyDescent="0.25">
      <c r="B27">
        <v>2</v>
      </c>
      <c r="C27">
        <v>10</v>
      </c>
      <c r="D27">
        <v>17608.8</v>
      </c>
      <c r="E27">
        <v>13072.8</v>
      </c>
      <c r="F27">
        <v>10514.9</v>
      </c>
      <c r="G27">
        <v>14726.7</v>
      </c>
      <c r="J27">
        <v>2</v>
      </c>
      <c r="K27">
        <v>10</v>
      </c>
      <c r="L27">
        <f t="shared" si="0"/>
        <v>1</v>
      </c>
      <c r="M27">
        <f t="shared" si="3"/>
        <v>0.74240152650947255</v>
      </c>
      <c r="N27">
        <f t="shared" si="1"/>
        <v>0.59713893053473266</v>
      </c>
      <c r="O27">
        <f t="shared" si="2"/>
        <v>0.83632615510426611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21</v>
      </c>
      <c r="G29" t="s">
        <v>8</v>
      </c>
      <c r="I29" t="s">
        <v>39</v>
      </c>
      <c r="J29" t="s">
        <v>7</v>
      </c>
      <c r="K29" t="s">
        <v>4</v>
      </c>
      <c r="L29" t="s">
        <v>27</v>
      </c>
      <c r="M29" t="s">
        <v>28</v>
      </c>
      <c r="N29" t="s">
        <v>29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0.83263399999999999</v>
      </c>
      <c r="G30">
        <v>0.97537399999999996</v>
      </c>
      <c r="J30">
        <v>0.5</v>
      </c>
      <c r="K30">
        <v>3</v>
      </c>
      <c r="L30" s="4">
        <v>9473.32</v>
      </c>
      <c r="M30" s="4">
        <v>9583.0300000000007</v>
      </c>
      <c r="N30" s="4">
        <v>9542.48</v>
      </c>
    </row>
    <row r="31" spans="1:15" x14ac:dyDescent="0.25">
      <c r="B31">
        <v>1</v>
      </c>
      <c r="C31">
        <v>3</v>
      </c>
      <c r="D31">
        <v>1</v>
      </c>
      <c r="E31">
        <v>0.99825699999999995</v>
      </c>
      <c r="F31">
        <v>0.87584499999999998</v>
      </c>
      <c r="G31">
        <v>0.94136200000000003</v>
      </c>
      <c r="J31">
        <v>1</v>
      </c>
      <c r="K31">
        <v>3</v>
      </c>
      <c r="L31" s="4">
        <v>9725.7099999999991</v>
      </c>
      <c r="M31" s="4">
        <v>9641</v>
      </c>
      <c r="N31" s="4">
        <v>10005.299999999999</v>
      </c>
    </row>
    <row r="32" spans="1:15" x14ac:dyDescent="0.25">
      <c r="B32">
        <v>1.5</v>
      </c>
      <c r="C32">
        <v>3</v>
      </c>
      <c r="D32">
        <v>0.62951699999999999</v>
      </c>
      <c r="E32">
        <v>0.99068199999999995</v>
      </c>
      <c r="F32">
        <v>0.87774300000000005</v>
      </c>
      <c r="G32">
        <v>0.85792900000000005</v>
      </c>
      <c r="J32">
        <v>1.5</v>
      </c>
      <c r="K32">
        <v>3</v>
      </c>
      <c r="L32" s="4">
        <v>9836.51</v>
      </c>
      <c r="M32" s="4">
        <v>10059.700000000001</v>
      </c>
      <c r="N32" s="4">
        <v>9898.01</v>
      </c>
    </row>
    <row r="33" spans="2:14" x14ac:dyDescent="0.25">
      <c r="B33">
        <v>2</v>
      </c>
      <c r="C33">
        <v>3</v>
      </c>
      <c r="D33">
        <v>0.50982899999999998</v>
      </c>
      <c r="E33">
        <v>0.96043400000000001</v>
      </c>
      <c r="F33">
        <v>0.88234199999999996</v>
      </c>
      <c r="G33">
        <v>0.84257700000000002</v>
      </c>
      <c r="J33">
        <v>2</v>
      </c>
      <c r="K33">
        <v>3</v>
      </c>
      <c r="L33" s="4">
        <v>9894.98</v>
      </c>
      <c r="M33" s="4">
        <v>9869.75</v>
      </c>
      <c r="N33" s="4">
        <v>9073.5499999999993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0.72153299999999998</v>
      </c>
      <c r="G34">
        <v>0.954349</v>
      </c>
      <c r="J34">
        <v>0.5</v>
      </c>
      <c r="K34">
        <v>4</v>
      </c>
      <c r="L34" s="4">
        <v>9635.4699999999993</v>
      </c>
      <c r="M34" s="4">
        <v>9852.01</v>
      </c>
      <c r="N34" s="4">
        <v>9679.89</v>
      </c>
    </row>
    <row r="35" spans="2:14" x14ac:dyDescent="0.25">
      <c r="B35">
        <v>1</v>
      </c>
      <c r="C35">
        <v>4</v>
      </c>
      <c r="D35">
        <v>1</v>
      </c>
      <c r="E35">
        <v>0.99899899999999997</v>
      </c>
      <c r="F35">
        <v>0.76790000000000003</v>
      </c>
      <c r="G35">
        <v>0.89847399999999999</v>
      </c>
      <c r="J35">
        <v>1</v>
      </c>
      <c r="K35">
        <v>4</v>
      </c>
      <c r="L35" s="4">
        <v>10325.1</v>
      </c>
      <c r="M35" s="4">
        <v>9948.83</v>
      </c>
      <c r="N35" s="4">
        <v>10225.799999999999</v>
      </c>
    </row>
    <row r="36" spans="2:14" x14ac:dyDescent="0.25">
      <c r="B36">
        <v>1.5</v>
      </c>
      <c r="C36">
        <v>4</v>
      </c>
      <c r="D36">
        <v>0.71170500000000003</v>
      </c>
      <c r="E36">
        <v>0.98521300000000001</v>
      </c>
      <c r="F36">
        <v>0.74492700000000001</v>
      </c>
      <c r="G36">
        <v>0.84659200000000001</v>
      </c>
      <c r="J36">
        <v>1.5</v>
      </c>
      <c r="K36">
        <v>4</v>
      </c>
      <c r="L36" s="4">
        <v>10391.200000000001</v>
      </c>
      <c r="M36" s="4">
        <v>10639.7</v>
      </c>
      <c r="N36" s="4">
        <v>10481.5</v>
      </c>
    </row>
    <row r="37" spans="2:14" x14ac:dyDescent="0.25">
      <c r="B37">
        <v>2</v>
      </c>
      <c r="C37">
        <v>4</v>
      </c>
      <c r="D37">
        <v>0.58564300000000002</v>
      </c>
      <c r="E37">
        <v>0.94913800000000004</v>
      </c>
      <c r="F37">
        <v>0.72622200000000003</v>
      </c>
      <c r="G37">
        <v>0.80166899999999996</v>
      </c>
      <c r="J37">
        <v>2</v>
      </c>
      <c r="K37">
        <v>4</v>
      </c>
      <c r="L37" s="4">
        <v>10963.2</v>
      </c>
      <c r="M37" s="4">
        <v>10720</v>
      </c>
      <c r="N37" s="4">
        <v>9851.67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0.58692599999999995</v>
      </c>
      <c r="G38">
        <v>0.93986899999999995</v>
      </c>
      <c r="J38">
        <v>0.5</v>
      </c>
      <c r="K38">
        <v>5</v>
      </c>
      <c r="L38" s="4">
        <v>10141.4</v>
      </c>
      <c r="M38" s="4">
        <v>10160.6</v>
      </c>
      <c r="N38" s="4">
        <v>9502.08</v>
      </c>
    </row>
    <row r="39" spans="2:14" x14ac:dyDescent="0.25">
      <c r="B39">
        <v>1</v>
      </c>
      <c r="C39">
        <v>5</v>
      </c>
      <c r="D39">
        <v>1</v>
      </c>
      <c r="E39">
        <v>0.99887099999999995</v>
      </c>
      <c r="F39">
        <v>0.55198400000000003</v>
      </c>
      <c r="G39">
        <v>0.88813500000000001</v>
      </c>
      <c r="J39">
        <v>1</v>
      </c>
      <c r="K39">
        <v>5</v>
      </c>
      <c r="L39">
        <v>10366.1</v>
      </c>
      <c r="M39">
        <v>10469.9</v>
      </c>
      <c r="N39">
        <v>10760.6</v>
      </c>
    </row>
    <row r="40" spans="2:14" x14ac:dyDescent="0.25">
      <c r="B40">
        <v>1.5</v>
      </c>
      <c r="C40">
        <v>5</v>
      </c>
      <c r="D40">
        <v>0.76936000000000004</v>
      </c>
      <c r="E40">
        <v>0.99199700000000002</v>
      </c>
      <c r="F40">
        <v>0.62444299999999997</v>
      </c>
      <c r="G40">
        <v>0.82631299999999996</v>
      </c>
      <c r="J40">
        <v>1.5</v>
      </c>
      <c r="K40">
        <v>5</v>
      </c>
      <c r="L40">
        <v>10898.6</v>
      </c>
      <c r="M40">
        <v>10852.7</v>
      </c>
      <c r="N40">
        <v>10870.1</v>
      </c>
    </row>
    <row r="41" spans="2:14" x14ac:dyDescent="0.25">
      <c r="B41">
        <v>2</v>
      </c>
      <c r="C41">
        <v>5</v>
      </c>
      <c r="D41">
        <v>0.654532</v>
      </c>
      <c r="E41">
        <v>0.93898300000000001</v>
      </c>
      <c r="F41">
        <v>0.55544700000000002</v>
      </c>
      <c r="G41">
        <v>0.76442600000000005</v>
      </c>
      <c r="J41">
        <v>2</v>
      </c>
      <c r="K41">
        <v>5</v>
      </c>
      <c r="L41">
        <v>11799.2</v>
      </c>
      <c r="M41">
        <v>11584</v>
      </c>
      <c r="N41">
        <v>10825.5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0.45124300000000001</v>
      </c>
      <c r="G42">
        <v>0.92276599999999998</v>
      </c>
      <c r="J42">
        <v>0.5</v>
      </c>
      <c r="K42">
        <v>6</v>
      </c>
      <c r="L42">
        <v>10401.299999999999</v>
      </c>
      <c r="M42">
        <v>10374.4</v>
      </c>
      <c r="N42">
        <v>9604.99</v>
      </c>
    </row>
    <row r="43" spans="2:14" x14ac:dyDescent="0.25">
      <c r="B43">
        <v>1</v>
      </c>
      <c r="C43">
        <v>6</v>
      </c>
      <c r="D43">
        <v>1</v>
      </c>
      <c r="E43">
        <v>0.99980899999999995</v>
      </c>
      <c r="F43">
        <v>0.45207599999999998</v>
      </c>
      <c r="G43">
        <v>0.85894499999999996</v>
      </c>
      <c r="J43">
        <v>1</v>
      </c>
      <c r="K43">
        <v>6</v>
      </c>
      <c r="L43">
        <v>10960.5</v>
      </c>
      <c r="M43">
        <v>10891.2</v>
      </c>
      <c r="N43">
        <v>10997.4</v>
      </c>
    </row>
    <row r="44" spans="2:14" x14ac:dyDescent="0.25">
      <c r="B44">
        <v>1.5</v>
      </c>
      <c r="C44">
        <v>6</v>
      </c>
      <c r="D44">
        <v>0.79954000000000003</v>
      </c>
      <c r="E44">
        <v>0.99176799999999998</v>
      </c>
      <c r="F44">
        <v>0.418325</v>
      </c>
      <c r="G44">
        <v>0.796462</v>
      </c>
      <c r="J44">
        <v>1.5</v>
      </c>
      <c r="K44">
        <v>6</v>
      </c>
      <c r="L44">
        <v>11649.3</v>
      </c>
      <c r="M44">
        <v>11567.3</v>
      </c>
      <c r="N44">
        <v>11370.3</v>
      </c>
    </row>
    <row r="45" spans="2:14" x14ac:dyDescent="0.25">
      <c r="B45">
        <v>2</v>
      </c>
      <c r="C45">
        <v>6</v>
      </c>
      <c r="D45">
        <v>0.71073500000000001</v>
      </c>
      <c r="E45">
        <v>0.95543699999999998</v>
      </c>
      <c r="F45">
        <v>0.44358999999999998</v>
      </c>
      <c r="G45">
        <v>0.73704099999999995</v>
      </c>
      <c r="J45">
        <v>2</v>
      </c>
      <c r="K45">
        <v>6</v>
      </c>
      <c r="L45">
        <v>11711.6</v>
      </c>
      <c r="M45">
        <v>11821.4</v>
      </c>
      <c r="N45">
        <v>11336.1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0.23072799999999999</v>
      </c>
      <c r="G46">
        <v>0.90948099999999998</v>
      </c>
      <c r="J46">
        <v>0.5</v>
      </c>
      <c r="K46">
        <v>8</v>
      </c>
      <c r="L46">
        <v>10789.6</v>
      </c>
      <c r="M46">
        <v>10889.6</v>
      </c>
      <c r="N46">
        <v>9731.01</v>
      </c>
    </row>
    <row r="47" spans="2:14" x14ac:dyDescent="0.25">
      <c r="B47">
        <v>1</v>
      </c>
      <c r="C47">
        <v>8</v>
      </c>
      <c r="D47">
        <v>1</v>
      </c>
      <c r="E47">
        <v>0.99893699999999996</v>
      </c>
      <c r="F47">
        <v>0.23988999999999999</v>
      </c>
      <c r="G47">
        <v>0.81024200000000002</v>
      </c>
      <c r="J47">
        <v>1</v>
      </c>
      <c r="K47">
        <v>8</v>
      </c>
      <c r="L47">
        <v>11667.5</v>
      </c>
      <c r="M47">
        <v>11615.4</v>
      </c>
      <c r="N47">
        <v>11520.2</v>
      </c>
    </row>
    <row r="48" spans="2:14" x14ac:dyDescent="0.25">
      <c r="B48">
        <v>1.5</v>
      </c>
      <c r="C48">
        <v>8</v>
      </c>
      <c r="D48">
        <v>0.82981700000000003</v>
      </c>
      <c r="E48">
        <v>0.99024100000000004</v>
      </c>
      <c r="F48">
        <v>0.24984500000000001</v>
      </c>
      <c r="G48">
        <v>0.75911499999999998</v>
      </c>
      <c r="J48">
        <v>1.5</v>
      </c>
      <c r="K48">
        <v>8</v>
      </c>
      <c r="L48">
        <v>12005.3</v>
      </c>
      <c r="M48">
        <v>12104.3</v>
      </c>
      <c r="N48">
        <v>11519.1</v>
      </c>
    </row>
    <row r="49" spans="2:14" x14ac:dyDescent="0.25">
      <c r="B49">
        <v>2</v>
      </c>
      <c r="C49">
        <v>8</v>
      </c>
      <c r="D49">
        <v>0.76737299999999997</v>
      </c>
      <c r="E49">
        <v>0.95901099999999995</v>
      </c>
      <c r="F49">
        <v>0.24515799999999999</v>
      </c>
      <c r="G49">
        <v>0.69769199999999998</v>
      </c>
      <c r="J49">
        <v>2</v>
      </c>
      <c r="K49">
        <v>8</v>
      </c>
      <c r="L49">
        <v>12331.5</v>
      </c>
      <c r="M49">
        <v>12413.9</v>
      </c>
      <c r="N49">
        <v>11837.8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0.125967</v>
      </c>
      <c r="G50">
        <v>0.91220900000000005</v>
      </c>
      <c r="J50">
        <v>0.5</v>
      </c>
      <c r="K50">
        <v>10</v>
      </c>
      <c r="L50">
        <v>11037.2</v>
      </c>
      <c r="M50">
        <v>11106.4</v>
      </c>
      <c r="N50">
        <v>9672.85</v>
      </c>
    </row>
    <row r="51" spans="2:14" x14ac:dyDescent="0.25">
      <c r="B51">
        <v>1</v>
      </c>
      <c r="C51">
        <v>10</v>
      </c>
      <c r="D51">
        <v>1</v>
      </c>
      <c r="E51">
        <v>0.99981799999999998</v>
      </c>
      <c r="F51">
        <v>0.15598999999999999</v>
      </c>
      <c r="G51">
        <v>0.76791399999999999</v>
      </c>
      <c r="J51">
        <v>1</v>
      </c>
      <c r="K51">
        <v>10</v>
      </c>
      <c r="L51">
        <v>12208.7</v>
      </c>
      <c r="M51">
        <v>11996.6</v>
      </c>
      <c r="N51">
        <v>11599.2</v>
      </c>
    </row>
    <row r="52" spans="2:14" x14ac:dyDescent="0.25">
      <c r="B52">
        <v>1.5</v>
      </c>
      <c r="C52">
        <v>10</v>
      </c>
      <c r="D52">
        <v>0.857101</v>
      </c>
      <c r="E52">
        <v>0.99156</v>
      </c>
      <c r="F52">
        <v>0.16006000000000001</v>
      </c>
      <c r="G52">
        <v>0.733209</v>
      </c>
      <c r="J52">
        <v>1.5</v>
      </c>
      <c r="K52">
        <v>10</v>
      </c>
      <c r="L52">
        <v>12753.2</v>
      </c>
      <c r="M52">
        <v>12523.4</v>
      </c>
      <c r="N52">
        <v>12036.6</v>
      </c>
    </row>
    <row r="53" spans="2:14" x14ac:dyDescent="0.25">
      <c r="B53">
        <v>2</v>
      </c>
      <c r="C53">
        <v>10</v>
      </c>
      <c r="D53">
        <v>0.78672600000000004</v>
      </c>
      <c r="E53">
        <v>0.95587699999999998</v>
      </c>
      <c r="F53">
        <v>0.146366</v>
      </c>
      <c r="G53">
        <v>0.65672600000000003</v>
      </c>
      <c r="J53">
        <v>2</v>
      </c>
      <c r="K53">
        <v>10</v>
      </c>
      <c r="L53">
        <v>13128.3</v>
      </c>
      <c r="M53">
        <v>13017.4</v>
      </c>
      <c r="N53">
        <v>12192.6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-0.16736600000000001</v>
      </c>
      <c r="G116" s="1">
        <f t="shared" ref="G116:G139" si="6">G30-E30</f>
        <v>-2.4626000000000037E-2</v>
      </c>
      <c r="J116">
        <v>0.5</v>
      </c>
      <c r="K116">
        <v>3</v>
      </c>
      <c r="L116" s="1">
        <v>0</v>
      </c>
      <c r="M116" s="1">
        <f>M4-L4</f>
        <v>-0.22749995946230805</v>
      </c>
      <c r="N116" s="1">
        <f>N4-L4</f>
        <v>-0.2198967099609217</v>
      </c>
      <c r="O116" s="1">
        <f>O4-L4</f>
        <v>-0.10840589580191662</v>
      </c>
    </row>
    <row r="117" spans="1:15" x14ac:dyDescent="0.25">
      <c r="B117">
        <v>1</v>
      </c>
      <c r="C117">
        <v>3</v>
      </c>
      <c r="D117" s="1">
        <f t="shared" si="4"/>
        <v>1.7430000000000501E-3</v>
      </c>
      <c r="E117" s="1">
        <v>0</v>
      </c>
      <c r="F117" s="1">
        <f t="shared" si="5"/>
        <v>-0.12241199999999997</v>
      </c>
      <c r="G117" s="1">
        <f t="shared" si="6"/>
        <v>-5.6894999999999918E-2</v>
      </c>
      <c r="J117">
        <v>1</v>
      </c>
      <c r="K117">
        <v>3</v>
      </c>
      <c r="L117" s="1">
        <v>0</v>
      </c>
      <c r="M117" s="1">
        <f t="shared" ref="M117:M139" si="7">M5-L5</f>
        <v>-0.44777647246680963</v>
      </c>
      <c r="N117" s="1">
        <f t="shared" ref="N117:N139" si="8">N5-L5</f>
        <v>-0.45570680687987586</v>
      </c>
      <c r="O117" s="1">
        <f t="shared" ref="O117:O139" si="9">O5-L5</f>
        <v>-0.31331835393950458</v>
      </c>
    </row>
    <row r="118" spans="1:15" x14ac:dyDescent="0.25">
      <c r="B118">
        <v>1.5</v>
      </c>
      <c r="C118">
        <v>3</v>
      </c>
      <c r="D118" s="1">
        <f t="shared" si="4"/>
        <v>-0.36116499999999996</v>
      </c>
      <c r="E118" s="1">
        <v>0</v>
      </c>
      <c r="F118" s="1">
        <f t="shared" si="5"/>
        <v>-0.1129389999999999</v>
      </c>
      <c r="G118" s="1">
        <f t="shared" si="6"/>
        <v>-0.1327529999999999</v>
      </c>
      <c r="J118">
        <v>1.5</v>
      </c>
      <c r="K118">
        <v>3</v>
      </c>
      <c r="L118" s="1">
        <v>0</v>
      </c>
      <c r="M118" s="1">
        <f t="shared" si="7"/>
        <v>-0.43504895279632905</v>
      </c>
      <c r="N118" s="1">
        <f t="shared" si="8"/>
        <v>-0.45421948116850663</v>
      </c>
      <c r="O118" s="1">
        <f t="shared" si="9"/>
        <v>-0.27633910317568489</v>
      </c>
    </row>
    <row r="119" spans="1:15" x14ac:dyDescent="0.25">
      <c r="B119">
        <v>2</v>
      </c>
      <c r="C119">
        <v>3</v>
      </c>
      <c r="D119" s="1">
        <f t="shared" si="4"/>
        <v>-0.45060500000000003</v>
      </c>
      <c r="E119" s="1">
        <v>0</v>
      </c>
      <c r="F119" s="1">
        <f t="shared" si="5"/>
        <v>-7.809200000000005E-2</v>
      </c>
      <c r="G119" s="1">
        <f t="shared" si="6"/>
        <v>-0.11785699999999999</v>
      </c>
      <c r="J119">
        <v>2</v>
      </c>
      <c r="K119">
        <v>3</v>
      </c>
      <c r="L119" s="1">
        <v>0</v>
      </c>
      <c r="M119" s="1">
        <f t="shared" si="7"/>
        <v>-0.43878288128662934</v>
      </c>
      <c r="N119" s="1">
        <f t="shared" si="8"/>
        <v>-0.45993366952887194</v>
      </c>
      <c r="O119" s="1">
        <f t="shared" si="9"/>
        <v>-0.32328722002635046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-0.27846700000000002</v>
      </c>
      <c r="G120" s="1">
        <f t="shared" si="6"/>
        <v>-4.5650999999999997E-2</v>
      </c>
      <c r="J120">
        <v>0.5</v>
      </c>
      <c r="K120">
        <v>4</v>
      </c>
      <c r="L120" s="1">
        <v>0</v>
      </c>
      <c r="M120" s="1">
        <f t="shared" si="7"/>
        <v>-0.2084759668889774</v>
      </c>
      <c r="N120" s="1">
        <f t="shared" si="8"/>
        <v>-0.18612358957278985</v>
      </c>
      <c r="O120" s="1">
        <f t="shared" si="9"/>
        <v>-8.8049650287162495E-2</v>
      </c>
    </row>
    <row r="121" spans="1:15" x14ac:dyDescent="0.25">
      <c r="B121">
        <v>1</v>
      </c>
      <c r="C121">
        <v>4</v>
      </c>
      <c r="D121" s="1">
        <f t="shared" si="4"/>
        <v>1.0010000000000296E-3</v>
      </c>
      <c r="E121" s="1">
        <v>0</v>
      </c>
      <c r="F121" s="1">
        <f t="shared" si="5"/>
        <v>-0.23109899999999994</v>
      </c>
      <c r="G121" s="1">
        <f t="shared" si="6"/>
        <v>-0.10052499999999998</v>
      </c>
      <c r="J121">
        <v>1</v>
      </c>
      <c r="K121">
        <v>4</v>
      </c>
      <c r="L121" s="1">
        <v>0</v>
      </c>
      <c r="M121" s="1">
        <f t="shared" si="7"/>
        <v>-0.42125215524624049</v>
      </c>
      <c r="N121" s="1">
        <f t="shared" si="8"/>
        <v>-0.42892540278840341</v>
      </c>
      <c r="O121" s="1">
        <f t="shared" si="9"/>
        <v>-0.29827466115532619</v>
      </c>
    </row>
    <row r="122" spans="1:15" x14ac:dyDescent="0.25">
      <c r="B122">
        <v>1.5</v>
      </c>
      <c r="C122">
        <v>4</v>
      </c>
      <c r="D122" s="1">
        <f t="shared" si="4"/>
        <v>-0.27350799999999997</v>
      </c>
      <c r="E122" s="1">
        <v>0</v>
      </c>
      <c r="F122" s="1">
        <f t="shared" si="5"/>
        <v>-0.240286</v>
      </c>
      <c r="G122" s="1">
        <f t="shared" si="6"/>
        <v>-0.13862099999999999</v>
      </c>
      <c r="J122">
        <v>1.5</v>
      </c>
      <c r="K122">
        <v>4</v>
      </c>
      <c r="L122" s="1">
        <v>0</v>
      </c>
      <c r="M122" s="1">
        <f t="shared" si="7"/>
        <v>-0.40283267457180505</v>
      </c>
      <c r="N122" s="1">
        <f t="shared" si="8"/>
        <v>-0.43405115624006174</v>
      </c>
      <c r="O122" s="1">
        <f t="shared" si="9"/>
        <v>-0.25631502430602882</v>
      </c>
    </row>
    <row r="123" spans="1:15" x14ac:dyDescent="0.25">
      <c r="B123">
        <v>2</v>
      </c>
      <c r="C123">
        <v>4</v>
      </c>
      <c r="D123" s="1">
        <f t="shared" si="4"/>
        <v>-0.36349500000000001</v>
      </c>
      <c r="E123" s="1">
        <v>0</v>
      </c>
      <c r="F123" s="1">
        <f t="shared" si="5"/>
        <v>-0.222916</v>
      </c>
      <c r="G123" s="1">
        <f t="shared" si="6"/>
        <v>-0.14746900000000007</v>
      </c>
      <c r="J123">
        <v>2</v>
      </c>
      <c r="K123">
        <v>4</v>
      </c>
      <c r="L123" s="1">
        <v>0</v>
      </c>
      <c r="M123" s="1">
        <f t="shared" si="7"/>
        <v>-0.38430784607696145</v>
      </c>
      <c r="N123" s="1">
        <f t="shared" si="8"/>
        <v>-0.4302621416564445</v>
      </c>
      <c r="O123" s="1">
        <f t="shared" si="9"/>
        <v>-0.2510165371859524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-0.41307400000000005</v>
      </c>
      <c r="G124" s="1">
        <f t="shared" si="6"/>
        <v>-6.0131000000000046E-2</v>
      </c>
      <c r="J124">
        <v>0.5</v>
      </c>
      <c r="K124">
        <v>5</v>
      </c>
      <c r="L124" s="1">
        <v>0</v>
      </c>
      <c r="M124" s="1">
        <f t="shared" si="7"/>
        <v>-0.17364723504367441</v>
      </c>
      <c r="N124" s="1">
        <f t="shared" si="8"/>
        <v>-0.16113512589444889</v>
      </c>
      <c r="O124" s="1">
        <f t="shared" si="9"/>
        <v>-6.5881912390814201E-2</v>
      </c>
    </row>
    <row r="125" spans="1:15" x14ac:dyDescent="0.25">
      <c r="B125">
        <v>1</v>
      </c>
      <c r="C125">
        <v>5</v>
      </c>
      <c r="D125" s="1">
        <f t="shared" si="4"/>
        <v>1.1290000000000466E-3</v>
      </c>
      <c r="E125" s="1">
        <v>0</v>
      </c>
      <c r="F125" s="1">
        <f t="shared" si="5"/>
        <v>-0.44688699999999992</v>
      </c>
      <c r="G125" s="1">
        <f t="shared" si="6"/>
        <v>-0.11073599999999995</v>
      </c>
      <c r="J125">
        <v>1</v>
      </c>
      <c r="K125">
        <v>5</v>
      </c>
      <c r="L125" s="1">
        <v>0</v>
      </c>
      <c r="M125" s="1">
        <f t="shared" si="7"/>
        <v>-0.40424315205581285</v>
      </c>
      <c r="N125" s="1">
        <f t="shared" si="8"/>
        <v>-0.40904672042088408</v>
      </c>
      <c r="O125" s="1">
        <f t="shared" si="9"/>
        <v>-0.28695602447532453</v>
      </c>
    </row>
    <row r="126" spans="1:15" x14ac:dyDescent="0.25">
      <c r="B126">
        <v>1.5</v>
      </c>
      <c r="C126">
        <v>5</v>
      </c>
      <c r="D126" s="1">
        <f t="shared" si="4"/>
        <v>-0.22263699999999997</v>
      </c>
      <c r="E126" s="1">
        <v>0</v>
      </c>
      <c r="F126" s="1">
        <f t="shared" si="5"/>
        <v>-0.36755400000000005</v>
      </c>
      <c r="G126" s="1">
        <f t="shared" si="6"/>
        <v>-0.16568400000000005</v>
      </c>
      <c r="J126">
        <v>1.5</v>
      </c>
      <c r="K126">
        <v>5</v>
      </c>
      <c r="L126" s="1">
        <v>0</v>
      </c>
      <c r="M126" s="1">
        <f t="shared" si="7"/>
        <v>-0.38237699332152097</v>
      </c>
      <c r="N126" s="1">
        <f t="shared" si="8"/>
        <v>-0.41476988778338097</v>
      </c>
      <c r="O126" s="1">
        <f t="shared" si="9"/>
        <v>-0.23308232247512606</v>
      </c>
    </row>
    <row r="127" spans="1:15" x14ac:dyDescent="0.25">
      <c r="B127">
        <v>2</v>
      </c>
      <c r="C127">
        <v>5</v>
      </c>
      <c r="D127" s="1">
        <f t="shared" si="4"/>
        <v>-0.28445100000000001</v>
      </c>
      <c r="E127" s="1">
        <v>0</v>
      </c>
      <c r="F127" s="1">
        <f t="shared" si="5"/>
        <v>-0.38353599999999999</v>
      </c>
      <c r="G127" s="1">
        <f t="shared" si="6"/>
        <v>-0.17455699999999996</v>
      </c>
      <c r="J127">
        <v>2</v>
      </c>
      <c r="K127">
        <v>5</v>
      </c>
      <c r="L127" s="1">
        <v>0</v>
      </c>
      <c r="M127" s="1">
        <f t="shared" si="7"/>
        <v>-0.3360365271909499</v>
      </c>
      <c r="N127" s="1">
        <f t="shared" si="8"/>
        <v>-0.41388964608604784</v>
      </c>
      <c r="O127" s="1">
        <f t="shared" si="9"/>
        <v>-0.21511971287083731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-0.54875699999999994</v>
      </c>
      <c r="G128" s="1">
        <f t="shared" si="6"/>
        <v>-7.7234000000000025E-2</v>
      </c>
      <c r="J128">
        <v>0.5</v>
      </c>
      <c r="K128">
        <v>6</v>
      </c>
      <c r="L128" s="1">
        <v>0</v>
      </c>
      <c r="M128" s="1">
        <f t="shared" si="7"/>
        <v>-0.15220886484016027</v>
      </c>
      <c r="N128" s="1">
        <f t="shared" si="8"/>
        <v>-0.15008691819895703</v>
      </c>
      <c r="O128" s="1">
        <f t="shared" si="9"/>
        <v>-4.9163871410033533E-2</v>
      </c>
    </row>
    <row r="129" spans="2:15" x14ac:dyDescent="0.25">
      <c r="B129">
        <v>1</v>
      </c>
      <c r="C129">
        <v>6</v>
      </c>
      <c r="D129" s="1">
        <f t="shared" si="4"/>
        <v>1.9100000000005224E-4</v>
      </c>
      <c r="E129" s="1">
        <v>0</v>
      </c>
      <c r="F129" s="1">
        <f t="shared" si="5"/>
        <v>-0.54773300000000003</v>
      </c>
      <c r="G129" s="1">
        <f t="shared" si="6"/>
        <v>-0.14086399999999999</v>
      </c>
      <c r="J129">
        <v>1</v>
      </c>
      <c r="K129">
        <v>6</v>
      </c>
      <c r="L129" s="1">
        <v>0</v>
      </c>
      <c r="M129" s="1">
        <f t="shared" si="7"/>
        <v>-0.37426334568488095</v>
      </c>
      <c r="N129" s="1">
        <f t="shared" si="8"/>
        <v>-0.40265854175376703</v>
      </c>
      <c r="O129" s="1">
        <f t="shared" si="9"/>
        <v>-0.25803089223227027</v>
      </c>
    </row>
    <row r="130" spans="2:15" x14ac:dyDescent="0.25">
      <c r="B130">
        <v>1.5</v>
      </c>
      <c r="C130">
        <v>6</v>
      </c>
      <c r="D130" s="1">
        <f t="shared" si="4"/>
        <v>-0.19222799999999995</v>
      </c>
      <c r="E130" s="1">
        <v>0</v>
      </c>
      <c r="F130" s="1">
        <f t="shared" si="5"/>
        <v>-0.57344299999999993</v>
      </c>
      <c r="G130" s="1">
        <f t="shared" si="6"/>
        <v>-0.19530599999999998</v>
      </c>
      <c r="J130">
        <v>1.5</v>
      </c>
      <c r="K130">
        <v>6</v>
      </c>
      <c r="L130" s="1">
        <v>0</v>
      </c>
      <c r="M130" s="1">
        <f t="shared" si="7"/>
        <v>-0.34076711644177915</v>
      </c>
      <c r="N130" s="1">
        <f t="shared" si="8"/>
        <v>-0.40597314978874199</v>
      </c>
      <c r="O130" s="1">
        <f t="shared" si="9"/>
        <v>-0.21350120394348282</v>
      </c>
    </row>
    <row r="131" spans="2:15" x14ac:dyDescent="0.25">
      <c r="B131">
        <v>2</v>
      </c>
      <c r="C131">
        <v>6</v>
      </c>
      <c r="D131" s="1">
        <f t="shared" si="4"/>
        <v>-0.24470199999999998</v>
      </c>
      <c r="E131" s="1">
        <v>0</v>
      </c>
      <c r="F131" s="1">
        <f t="shared" si="5"/>
        <v>-0.51184699999999994</v>
      </c>
      <c r="G131" s="1">
        <f t="shared" si="6"/>
        <v>-0.21839600000000003</v>
      </c>
      <c r="J131">
        <v>2</v>
      </c>
      <c r="K131">
        <v>6</v>
      </c>
      <c r="L131" s="1">
        <v>0</v>
      </c>
      <c r="M131" s="1">
        <f t="shared" si="7"/>
        <v>-0.33178297215028851</v>
      </c>
      <c r="N131" s="1">
        <f t="shared" si="8"/>
        <v>-0.40570055881150335</v>
      </c>
      <c r="O131" s="1">
        <f t="shared" si="9"/>
        <v>-0.20273953932124844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-0.76927199999999996</v>
      </c>
      <c r="G132" s="1">
        <f t="shared" si="6"/>
        <v>-9.0519000000000016E-2</v>
      </c>
      <c r="J132">
        <v>0.5</v>
      </c>
      <c r="K132">
        <v>8</v>
      </c>
      <c r="L132" s="1">
        <v>0</v>
      </c>
      <c r="M132" s="1">
        <f t="shared" si="7"/>
        <v>-0.10962527311856218</v>
      </c>
      <c r="N132" s="1">
        <f t="shared" si="8"/>
        <v>-0.13670713476039498</v>
      </c>
      <c r="O132" s="1">
        <f t="shared" si="9"/>
        <v>-2.5241905012239108E-2</v>
      </c>
    </row>
    <row r="133" spans="2:15" x14ac:dyDescent="0.25">
      <c r="B133">
        <v>1</v>
      </c>
      <c r="C133">
        <v>8</v>
      </c>
      <c r="D133" s="1">
        <f t="shared" si="4"/>
        <v>1.0630000000000361E-3</v>
      </c>
      <c r="E133" s="1">
        <v>0</v>
      </c>
      <c r="F133" s="1">
        <f t="shared" si="5"/>
        <v>-0.75904700000000003</v>
      </c>
      <c r="G133" s="1">
        <f t="shared" si="6"/>
        <v>-0.18869499999999995</v>
      </c>
      <c r="J133">
        <v>1</v>
      </c>
      <c r="K133">
        <v>8</v>
      </c>
      <c r="L133" s="1">
        <v>0</v>
      </c>
      <c r="M133" s="1">
        <f t="shared" si="7"/>
        <v>-0.33079249014129841</v>
      </c>
      <c r="N133" s="1">
        <f t="shared" si="8"/>
        <v>-0.39638878349946538</v>
      </c>
      <c r="O133" s="1">
        <f t="shared" si="9"/>
        <v>-0.21930580944825762</v>
      </c>
    </row>
    <row r="134" spans="2:15" x14ac:dyDescent="0.25">
      <c r="B134">
        <v>1.5</v>
      </c>
      <c r="C134">
        <v>8</v>
      </c>
      <c r="D134" s="1">
        <f t="shared" si="4"/>
        <v>-0.16042400000000001</v>
      </c>
      <c r="E134" s="1">
        <v>0</v>
      </c>
      <c r="F134" s="1">
        <f t="shared" si="5"/>
        <v>-0.74039600000000005</v>
      </c>
      <c r="G134" s="1">
        <f t="shared" si="6"/>
        <v>-0.23112600000000005</v>
      </c>
      <c r="J134">
        <v>1.5</v>
      </c>
      <c r="K134">
        <v>8</v>
      </c>
      <c r="L134" s="1">
        <v>0</v>
      </c>
      <c r="M134" s="1">
        <f t="shared" si="7"/>
        <v>-0.31541047657989185</v>
      </c>
      <c r="N134" s="1">
        <f t="shared" si="8"/>
        <v>-0.40329267184589523</v>
      </c>
      <c r="O134" s="1">
        <f t="shared" si="9"/>
        <v>-0.20407977829267177</v>
      </c>
    </row>
    <row r="135" spans="2:15" x14ac:dyDescent="0.25">
      <c r="B135">
        <v>2</v>
      </c>
      <c r="C135">
        <v>8</v>
      </c>
      <c r="D135" s="1">
        <f t="shared" si="4"/>
        <v>-0.19163799999999998</v>
      </c>
      <c r="E135" s="1">
        <v>0</v>
      </c>
      <c r="F135" s="1">
        <f t="shared" si="5"/>
        <v>-0.71385299999999996</v>
      </c>
      <c r="G135" s="1">
        <f t="shared" si="6"/>
        <v>-0.26131899999999997</v>
      </c>
      <c r="J135">
        <v>2</v>
      </c>
      <c r="K135">
        <v>8</v>
      </c>
      <c r="L135" s="1">
        <v>0</v>
      </c>
      <c r="M135" s="1">
        <f t="shared" si="7"/>
        <v>-0.29735700331652348</v>
      </c>
      <c r="N135" s="1">
        <f t="shared" si="8"/>
        <v>-0.40359365771659628</v>
      </c>
      <c r="O135" s="1">
        <f t="shared" si="9"/>
        <v>-0.17474217436736184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-0.87403300000000006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-0.13022080450722906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1.8200000000001548E-4</v>
      </c>
      <c r="E137" s="1">
        <v>0</v>
      </c>
      <c r="F137" s="1">
        <f t="shared" si="5"/>
        <v>-0.84382800000000002</v>
      </c>
      <c r="G137" s="1">
        <f t="shared" si="6"/>
        <v>-0.231904</v>
      </c>
      <c r="J137">
        <v>1</v>
      </c>
      <c r="K137">
        <v>10</v>
      </c>
      <c r="L137" s="1">
        <v>0</v>
      </c>
      <c r="M137" s="1">
        <f t="shared" si="7"/>
        <v>-0.30171130523084733</v>
      </c>
      <c r="N137" s="1">
        <f t="shared" si="8"/>
        <v>-0.39388292041219031</v>
      </c>
      <c r="O137" s="1">
        <f t="shared" si="9"/>
        <v>-0.19900991241532895</v>
      </c>
    </row>
    <row r="138" spans="2:15" x14ac:dyDescent="0.25">
      <c r="B138">
        <v>1.5</v>
      </c>
      <c r="C138">
        <v>10</v>
      </c>
      <c r="D138" s="1">
        <f t="shared" si="4"/>
        <v>-0.134459</v>
      </c>
      <c r="E138" s="1">
        <v>0</v>
      </c>
      <c r="F138" s="1">
        <f t="shared" si="5"/>
        <v>-0.83150000000000002</v>
      </c>
      <c r="G138" s="1">
        <f t="shared" si="6"/>
        <v>-0.258351</v>
      </c>
      <c r="J138">
        <v>1.5</v>
      </c>
      <c r="K138">
        <v>10</v>
      </c>
      <c r="L138" s="1">
        <v>0</v>
      </c>
      <c r="M138" s="1">
        <f t="shared" si="7"/>
        <v>-0.28227363590931809</v>
      </c>
      <c r="N138" s="1">
        <f t="shared" si="8"/>
        <v>-0.4031109445277361</v>
      </c>
      <c r="O138" s="1">
        <f t="shared" si="9"/>
        <v>-0.187849257189587</v>
      </c>
    </row>
    <row r="139" spans="2:15" x14ac:dyDescent="0.25">
      <c r="B139">
        <v>2</v>
      </c>
      <c r="C139">
        <v>10</v>
      </c>
      <c r="D139" s="1">
        <f t="shared" si="4"/>
        <v>-0.16915099999999994</v>
      </c>
      <c r="E139" s="1">
        <v>0</v>
      </c>
      <c r="F139" s="1">
        <f t="shared" si="5"/>
        <v>-0.80951099999999998</v>
      </c>
      <c r="G139" s="1">
        <f t="shared" si="6"/>
        <v>-0.29915099999999994</v>
      </c>
      <c r="J139">
        <v>2</v>
      </c>
      <c r="K139">
        <v>10</v>
      </c>
      <c r="L139" s="1">
        <v>0</v>
      </c>
      <c r="M139" s="1">
        <f t="shared" si="7"/>
        <v>-0.25759847349052745</v>
      </c>
      <c r="N139" s="1">
        <f t="shared" si="8"/>
        <v>-0.40286106946526734</v>
      </c>
      <c r="O139" s="1">
        <f t="shared" si="9"/>
        <v>-0.16367384489573389</v>
      </c>
    </row>
    <row r="140" spans="2:15" x14ac:dyDescent="0.25">
      <c r="B140" s="2" t="s">
        <v>13</v>
      </c>
      <c r="C140" s="2"/>
      <c r="D140" s="3">
        <f>MIN(D116:D139)</f>
        <v>-0.45060500000000003</v>
      </c>
      <c r="E140" s="3">
        <f t="shared" ref="E140:G140" si="10">MIN(E116:E139)</f>
        <v>0</v>
      </c>
      <c r="F140" s="3">
        <f t="shared" si="10"/>
        <v>-0.87403300000000006</v>
      </c>
      <c r="G140" s="3">
        <f t="shared" si="10"/>
        <v>-0.29915099999999994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-0.44777647246680963</v>
      </c>
      <c r="N140" s="3">
        <f t="shared" si="11"/>
        <v>-0.45993366952887194</v>
      </c>
      <c r="O140" s="3">
        <f t="shared" si="11"/>
        <v>-0.32328722002635046</v>
      </c>
    </row>
    <row r="141" spans="2:15" x14ac:dyDescent="0.25">
      <c r="B141" s="2" t="s">
        <v>14</v>
      </c>
      <c r="C141" s="2"/>
      <c r="D141" s="3">
        <f>MAX(D116:D139)</f>
        <v>1.7430000000000501E-3</v>
      </c>
      <c r="E141" s="3">
        <f t="shared" ref="E141:G141" si="12">MAX(E116:E139)</f>
        <v>0</v>
      </c>
      <c r="F141" s="3">
        <f t="shared" si="12"/>
        <v>-7.809200000000005E-2</v>
      </c>
      <c r="G141" s="3">
        <f t="shared" si="12"/>
        <v>-2.4626000000000037E-2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-0.13022080450722906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5" workbookViewId="0">
      <selection activeCell="E46" sqref="E46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9471.1200000000008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0.76787468988665664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9623.39</v>
      </c>
      <c r="F5">
        <v>9544.2900000000009</v>
      </c>
      <c r="G5">
        <v>12041.1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0.54880411971349052</v>
      </c>
      <c r="N5">
        <f t="shared" ref="N5:N27" si="2">F5/D5</f>
        <v>0.54429319312012414</v>
      </c>
      <c r="O5">
        <f t="shared" ref="O5:O27" si="3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9923.68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si="1"/>
        <v>0.56356367270910002</v>
      </c>
      <c r="N6">
        <f t="shared" si="2"/>
        <v>0.54578051883149337</v>
      </c>
      <c r="O6">
        <f t="shared" si="3"/>
        <v>0.72366089682431511</v>
      </c>
    </row>
    <row r="7" spans="1:15" x14ac:dyDescent="0.25">
      <c r="B7">
        <v>2</v>
      </c>
      <c r="C7">
        <v>3</v>
      </c>
      <c r="D7">
        <v>17608.8</v>
      </c>
      <c r="E7">
        <v>9852.2999999999993</v>
      </c>
      <c r="F7">
        <v>9509.92</v>
      </c>
      <c r="G7">
        <v>11916.1</v>
      </c>
      <c r="J7">
        <v>2</v>
      </c>
      <c r="K7">
        <v>3</v>
      </c>
      <c r="L7">
        <f t="shared" si="0"/>
        <v>1</v>
      </c>
      <c r="M7">
        <f t="shared" si="1"/>
        <v>0.55951001771841347</v>
      </c>
      <c r="N7">
        <f t="shared" si="2"/>
        <v>0.54006633047112806</v>
      </c>
      <c r="O7">
        <f t="shared" si="3"/>
        <v>0.67671277997364954</v>
      </c>
    </row>
    <row r="8" spans="1:15" x14ac:dyDescent="0.25">
      <c r="B8">
        <v>0.5</v>
      </c>
      <c r="C8">
        <v>4</v>
      </c>
      <c r="D8">
        <v>12310.1</v>
      </c>
      <c r="E8">
        <v>9703.0499999999993</v>
      </c>
      <c r="F8">
        <v>10018.9</v>
      </c>
      <c r="G8">
        <v>11226.2</v>
      </c>
      <c r="J8">
        <v>0.5</v>
      </c>
      <c r="K8">
        <v>4</v>
      </c>
      <c r="L8">
        <f t="shared" si="0"/>
        <v>1</v>
      </c>
      <c r="M8">
        <f t="shared" si="1"/>
        <v>0.78821861723300368</v>
      </c>
      <c r="N8">
        <f t="shared" si="2"/>
        <v>0.81387641042721015</v>
      </c>
      <c r="O8">
        <f t="shared" si="3"/>
        <v>0.9119503497128375</v>
      </c>
    </row>
    <row r="9" spans="1:15" x14ac:dyDescent="0.25">
      <c r="B9">
        <v>1</v>
      </c>
      <c r="C9">
        <v>4</v>
      </c>
      <c r="D9">
        <v>17515.400000000001</v>
      </c>
      <c r="E9">
        <v>10097.1</v>
      </c>
      <c r="F9">
        <v>10002.6</v>
      </c>
      <c r="G9">
        <v>12291</v>
      </c>
      <c r="J9">
        <v>1</v>
      </c>
      <c r="K9">
        <v>4</v>
      </c>
      <c r="L9">
        <f t="shared" si="0"/>
        <v>1</v>
      </c>
      <c r="M9">
        <f t="shared" si="1"/>
        <v>0.57646984938967993</v>
      </c>
      <c r="N9">
        <f t="shared" si="2"/>
        <v>0.57107459721159659</v>
      </c>
      <c r="O9">
        <f t="shared" si="3"/>
        <v>0.70172533884467381</v>
      </c>
    </row>
    <row r="10" spans="1:15" x14ac:dyDescent="0.25">
      <c r="B10">
        <v>1.5</v>
      </c>
      <c r="C10">
        <v>4</v>
      </c>
      <c r="D10">
        <v>17608.8</v>
      </c>
      <c r="E10">
        <v>10462.4</v>
      </c>
      <c r="F10">
        <v>9965.68</v>
      </c>
      <c r="G10">
        <v>13095.4</v>
      </c>
      <c r="J10">
        <v>1.5</v>
      </c>
      <c r="K10">
        <v>4</v>
      </c>
      <c r="L10">
        <f t="shared" si="0"/>
        <v>1</v>
      </c>
      <c r="M10">
        <f t="shared" si="1"/>
        <v>0.59415746672118486</v>
      </c>
      <c r="N10">
        <f t="shared" si="2"/>
        <v>0.56594884375993826</v>
      </c>
      <c r="O10">
        <f t="shared" si="3"/>
        <v>0.74368497569397118</v>
      </c>
    </row>
    <row r="11" spans="1:15" x14ac:dyDescent="0.25">
      <c r="B11">
        <v>2</v>
      </c>
      <c r="C11">
        <v>4</v>
      </c>
      <c r="D11">
        <v>17608.8</v>
      </c>
      <c r="E11">
        <v>10821.2</v>
      </c>
      <c r="F11">
        <v>10032.4</v>
      </c>
      <c r="G11">
        <v>13188.7</v>
      </c>
      <c r="J11">
        <v>2</v>
      </c>
      <c r="K11">
        <v>4</v>
      </c>
      <c r="L11">
        <f t="shared" si="0"/>
        <v>1</v>
      </c>
      <c r="M11">
        <f t="shared" si="1"/>
        <v>0.61453364226977425</v>
      </c>
      <c r="N11">
        <f t="shared" si="2"/>
        <v>0.5697378583435555</v>
      </c>
      <c r="O11">
        <f t="shared" si="3"/>
        <v>0.7489834628140476</v>
      </c>
    </row>
    <row r="12" spans="1:15" x14ac:dyDescent="0.25">
      <c r="B12">
        <v>0.5</v>
      </c>
      <c r="C12">
        <v>5</v>
      </c>
      <c r="D12">
        <v>12284.1</v>
      </c>
      <c r="E12">
        <v>10144.299999999999</v>
      </c>
      <c r="F12">
        <v>10304.700000000001</v>
      </c>
      <c r="G12">
        <v>11474.8</v>
      </c>
      <c r="J12">
        <v>0.5</v>
      </c>
      <c r="K12">
        <v>5</v>
      </c>
      <c r="L12">
        <f t="shared" si="0"/>
        <v>1</v>
      </c>
      <c r="M12">
        <f t="shared" si="1"/>
        <v>0.82580734445339898</v>
      </c>
      <c r="N12">
        <f t="shared" si="2"/>
        <v>0.83886487410555111</v>
      </c>
      <c r="O12">
        <f t="shared" si="3"/>
        <v>0.9341180876091858</v>
      </c>
    </row>
    <row r="13" spans="1:15" x14ac:dyDescent="0.25">
      <c r="B13">
        <v>1</v>
      </c>
      <c r="C13">
        <v>5</v>
      </c>
      <c r="D13">
        <v>17487</v>
      </c>
      <c r="E13">
        <v>10383.9</v>
      </c>
      <c r="F13">
        <v>10334</v>
      </c>
      <c r="G13">
        <v>12469</v>
      </c>
      <c r="J13">
        <v>1</v>
      </c>
      <c r="K13">
        <v>5</v>
      </c>
      <c r="L13">
        <f t="shared" si="0"/>
        <v>1</v>
      </c>
      <c r="M13">
        <f t="shared" si="1"/>
        <v>0.59380682792931894</v>
      </c>
      <c r="N13">
        <f t="shared" si="2"/>
        <v>0.59095327957911592</v>
      </c>
      <c r="O13">
        <f t="shared" si="3"/>
        <v>0.71304397552467547</v>
      </c>
    </row>
    <row r="14" spans="1:15" x14ac:dyDescent="0.25">
      <c r="B14">
        <v>1.5</v>
      </c>
      <c r="C14">
        <v>5</v>
      </c>
      <c r="D14">
        <v>17608.8</v>
      </c>
      <c r="E14">
        <v>10842.8</v>
      </c>
      <c r="F14">
        <v>10305.200000000001</v>
      </c>
      <c r="G14">
        <v>13504.5</v>
      </c>
      <c r="J14">
        <v>1.5</v>
      </c>
      <c r="K14">
        <v>5</v>
      </c>
      <c r="L14">
        <f t="shared" si="0"/>
        <v>1</v>
      </c>
      <c r="M14">
        <f t="shared" si="1"/>
        <v>0.61576030166734808</v>
      </c>
      <c r="N14">
        <f t="shared" si="2"/>
        <v>0.58523011221661903</v>
      </c>
      <c r="O14">
        <f t="shared" si="3"/>
        <v>0.76691767752487394</v>
      </c>
    </row>
    <row r="15" spans="1:15" x14ac:dyDescent="0.25">
      <c r="B15">
        <v>2</v>
      </c>
      <c r="C15">
        <v>5</v>
      </c>
      <c r="D15">
        <v>17608.8</v>
      </c>
      <c r="E15">
        <v>11653.6</v>
      </c>
      <c r="F15">
        <v>10320.700000000001</v>
      </c>
      <c r="G15">
        <v>13820.8</v>
      </c>
      <c r="J15">
        <v>2</v>
      </c>
      <c r="K15">
        <v>5</v>
      </c>
      <c r="L15">
        <f t="shared" si="0"/>
        <v>1</v>
      </c>
      <c r="M15">
        <f t="shared" si="1"/>
        <v>0.66180546090591075</v>
      </c>
      <c r="N15">
        <f t="shared" si="2"/>
        <v>0.58611035391395216</v>
      </c>
      <c r="O15">
        <f t="shared" si="3"/>
        <v>0.78488028712916269</v>
      </c>
    </row>
    <row r="16" spans="1:15" x14ac:dyDescent="0.25">
      <c r="B16">
        <v>0.5</v>
      </c>
      <c r="C16">
        <v>6</v>
      </c>
      <c r="D16">
        <v>12252.9</v>
      </c>
      <c r="E16">
        <v>10380.299999999999</v>
      </c>
      <c r="F16">
        <v>10413.9</v>
      </c>
      <c r="G16">
        <v>11650.5</v>
      </c>
      <c r="J16">
        <v>0.5</v>
      </c>
      <c r="K16">
        <v>6</v>
      </c>
      <c r="L16">
        <f t="shared" si="0"/>
        <v>1</v>
      </c>
      <c r="M16">
        <f t="shared" si="1"/>
        <v>0.84717087383394951</v>
      </c>
      <c r="N16">
        <f t="shared" si="2"/>
        <v>0.84991308180104297</v>
      </c>
      <c r="O16">
        <f t="shared" si="3"/>
        <v>0.95083612858996647</v>
      </c>
    </row>
    <row r="17" spans="1:15" x14ac:dyDescent="0.25">
      <c r="B17">
        <v>1</v>
      </c>
      <c r="C17">
        <v>6</v>
      </c>
      <c r="D17">
        <v>17460.7</v>
      </c>
      <c r="E17">
        <v>10902.9</v>
      </c>
      <c r="F17">
        <v>10430</v>
      </c>
      <c r="G17">
        <v>12955.3</v>
      </c>
      <c r="J17">
        <v>1</v>
      </c>
      <c r="K17">
        <v>6</v>
      </c>
      <c r="L17">
        <f t="shared" si="0"/>
        <v>1</v>
      </c>
      <c r="M17">
        <f t="shared" si="1"/>
        <v>0.62442513759471263</v>
      </c>
      <c r="N17">
        <f t="shared" si="2"/>
        <v>0.59734145824623297</v>
      </c>
      <c r="O17">
        <f t="shared" si="3"/>
        <v>0.74196910776772973</v>
      </c>
    </row>
    <row r="18" spans="1:15" x14ac:dyDescent="0.25">
      <c r="B18">
        <v>1.5</v>
      </c>
      <c r="C18">
        <v>6</v>
      </c>
      <c r="D18">
        <v>17608.8</v>
      </c>
      <c r="E18">
        <v>11583.8</v>
      </c>
      <c r="F18">
        <v>10460.1</v>
      </c>
      <c r="G18">
        <v>13849.3</v>
      </c>
      <c r="J18">
        <v>1.5</v>
      </c>
      <c r="K18">
        <v>6</v>
      </c>
      <c r="L18">
        <f t="shared" si="0"/>
        <v>1</v>
      </c>
      <c r="M18">
        <f t="shared" si="1"/>
        <v>0.65784153377856525</v>
      </c>
      <c r="N18">
        <f t="shared" si="2"/>
        <v>0.59402685021125801</v>
      </c>
      <c r="O18">
        <f t="shared" si="3"/>
        <v>0.78649879605651718</v>
      </c>
    </row>
    <row r="19" spans="1:15" x14ac:dyDescent="0.25">
      <c r="B19">
        <v>2</v>
      </c>
      <c r="C19">
        <v>6</v>
      </c>
      <c r="D19">
        <v>17608.8</v>
      </c>
      <c r="E19">
        <v>11734.5</v>
      </c>
      <c r="F19">
        <v>10464.9</v>
      </c>
      <c r="G19">
        <v>14038.8</v>
      </c>
      <c r="J19">
        <v>2</v>
      </c>
      <c r="K19">
        <v>6</v>
      </c>
      <c r="L19">
        <f t="shared" si="0"/>
        <v>1</v>
      </c>
      <c r="M19">
        <f t="shared" si="1"/>
        <v>0.66639975466812051</v>
      </c>
      <c r="N19">
        <f t="shared" si="2"/>
        <v>0.59429944118849665</v>
      </c>
      <c r="O19">
        <f t="shared" si="3"/>
        <v>0.79726046067875156</v>
      </c>
    </row>
    <row r="20" spans="1:15" x14ac:dyDescent="0.25">
      <c r="B20">
        <v>0.5</v>
      </c>
      <c r="C20">
        <v>8</v>
      </c>
      <c r="D20">
        <v>12174.2</v>
      </c>
      <c r="E20">
        <v>10839.6</v>
      </c>
      <c r="F20">
        <v>10509.9</v>
      </c>
      <c r="G20">
        <v>11866.9</v>
      </c>
      <c r="J20">
        <v>0.5</v>
      </c>
      <c r="K20">
        <v>8</v>
      </c>
      <c r="L20">
        <f t="shared" si="0"/>
        <v>1</v>
      </c>
      <c r="M20">
        <f t="shared" si="1"/>
        <v>0.89037472688143782</v>
      </c>
      <c r="N20">
        <f t="shared" si="2"/>
        <v>0.86329286523960502</v>
      </c>
      <c r="O20">
        <f t="shared" si="3"/>
        <v>0.97475809498776089</v>
      </c>
    </row>
    <row r="21" spans="1:15" x14ac:dyDescent="0.25">
      <c r="B21">
        <v>1</v>
      </c>
      <c r="C21">
        <v>8</v>
      </c>
      <c r="D21">
        <v>17395.8</v>
      </c>
      <c r="E21">
        <v>11641.4</v>
      </c>
      <c r="F21">
        <v>10500.3</v>
      </c>
      <c r="G21">
        <v>13580.8</v>
      </c>
      <c r="J21">
        <v>1</v>
      </c>
      <c r="K21">
        <v>8</v>
      </c>
      <c r="L21">
        <f t="shared" si="0"/>
        <v>1</v>
      </c>
      <c r="M21">
        <f t="shared" si="1"/>
        <v>0.66920750985870159</v>
      </c>
      <c r="N21">
        <f t="shared" si="2"/>
        <v>0.60361121650053462</v>
      </c>
      <c r="O21">
        <f t="shared" si="3"/>
        <v>0.78069419055174238</v>
      </c>
    </row>
    <row r="22" spans="1:15" x14ac:dyDescent="0.25">
      <c r="B22">
        <v>1.5</v>
      </c>
      <c r="C22">
        <v>8</v>
      </c>
      <c r="D22">
        <v>17608.8</v>
      </c>
      <c r="E22">
        <v>12049.5</v>
      </c>
      <c r="F22">
        <v>10507.3</v>
      </c>
      <c r="G22">
        <v>14015.2</v>
      </c>
      <c r="J22">
        <v>1.5</v>
      </c>
      <c r="K22">
        <v>8</v>
      </c>
      <c r="L22">
        <f t="shared" si="0"/>
        <v>1</v>
      </c>
      <c r="M22">
        <f t="shared" si="1"/>
        <v>0.68428853754940711</v>
      </c>
      <c r="N22">
        <f t="shared" si="2"/>
        <v>0.59670732815410477</v>
      </c>
      <c r="O22">
        <f t="shared" si="3"/>
        <v>0.79592022170732823</v>
      </c>
    </row>
    <row r="23" spans="1:15" x14ac:dyDescent="0.25">
      <c r="B23">
        <v>2</v>
      </c>
      <c r="C23">
        <v>8</v>
      </c>
      <c r="D23">
        <v>17608.8</v>
      </c>
      <c r="E23">
        <v>12368.5</v>
      </c>
      <c r="F23">
        <v>10502</v>
      </c>
      <c r="G23">
        <v>14531.8</v>
      </c>
      <c r="J23">
        <v>2</v>
      </c>
      <c r="K23">
        <v>8</v>
      </c>
      <c r="L23">
        <f t="shared" si="0"/>
        <v>1</v>
      </c>
      <c r="M23">
        <f t="shared" si="1"/>
        <v>0.70240447957839269</v>
      </c>
      <c r="N23">
        <f t="shared" si="2"/>
        <v>0.59640634228340372</v>
      </c>
      <c r="O23">
        <f t="shared" si="3"/>
        <v>0.82525782563263816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10497.8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0.91733708935747127</v>
      </c>
      <c r="N24">
        <f t="shared" si="2"/>
        <v>0.86977919549277094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12101.6</v>
      </c>
      <c r="F25">
        <v>10505.1</v>
      </c>
      <c r="G25">
        <v>13882.6</v>
      </c>
      <c r="J25">
        <v>1</v>
      </c>
      <c r="K25">
        <v>10</v>
      </c>
      <c r="L25">
        <f t="shared" si="0"/>
        <v>1</v>
      </c>
      <c r="M25">
        <f t="shared" si="1"/>
        <v>0.69823099735745864</v>
      </c>
      <c r="N25">
        <f t="shared" si="2"/>
        <v>0.60611707958780969</v>
      </c>
      <c r="O25">
        <f t="shared" si="3"/>
        <v>0.80099008758467105</v>
      </c>
    </row>
    <row r="26" spans="1:15" x14ac:dyDescent="0.25">
      <c r="B26">
        <v>1.5</v>
      </c>
      <c r="C26">
        <v>10</v>
      </c>
      <c r="D26">
        <v>17608.8</v>
      </c>
      <c r="E26">
        <v>12638.3</v>
      </c>
      <c r="F26">
        <v>10510.5</v>
      </c>
      <c r="G26">
        <v>14301</v>
      </c>
      <c r="J26">
        <v>1.5</v>
      </c>
      <c r="K26">
        <v>10</v>
      </c>
      <c r="L26">
        <f t="shared" si="0"/>
        <v>1</v>
      </c>
      <c r="M26">
        <f t="shared" si="1"/>
        <v>0.71772636409068191</v>
      </c>
      <c r="N26">
        <f t="shared" si="2"/>
        <v>0.5968890554722639</v>
      </c>
      <c r="O26">
        <f t="shared" si="3"/>
        <v>0.812150742810413</v>
      </c>
    </row>
    <row r="27" spans="1:15" x14ac:dyDescent="0.25">
      <c r="B27">
        <v>2</v>
      </c>
      <c r="C27">
        <v>10</v>
      </c>
      <c r="D27">
        <v>17608.8</v>
      </c>
      <c r="E27">
        <v>13072.4</v>
      </c>
      <c r="F27">
        <v>10514.9</v>
      </c>
      <c r="G27">
        <v>14726.7</v>
      </c>
      <c r="J27">
        <v>2</v>
      </c>
      <c r="K27">
        <v>10</v>
      </c>
      <c r="L27">
        <f t="shared" si="0"/>
        <v>1</v>
      </c>
      <c r="M27">
        <f t="shared" si="1"/>
        <v>0.74237881059470268</v>
      </c>
      <c r="N27">
        <f t="shared" si="2"/>
        <v>0.59713893053473266</v>
      </c>
      <c r="O27">
        <f t="shared" si="3"/>
        <v>0.83632615510426611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22</v>
      </c>
      <c r="G29" t="s">
        <v>8</v>
      </c>
      <c r="I29" t="s">
        <v>39</v>
      </c>
      <c r="J29" t="s">
        <v>7</v>
      </c>
      <c r="K29" t="s">
        <v>4</v>
      </c>
      <c r="L29" t="s">
        <v>27</v>
      </c>
      <c r="M29" t="s">
        <v>28</v>
      </c>
      <c r="N29" t="s">
        <v>29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0.83263399999999999</v>
      </c>
      <c r="G30">
        <v>0.97537399999999996</v>
      </c>
      <c r="J30">
        <v>0.5</v>
      </c>
      <c r="K30">
        <v>3</v>
      </c>
      <c r="L30" s="4">
        <v>9409.57</v>
      </c>
      <c r="M30" s="4">
        <v>9532.67</v>
      </c>
      <c r="N30" s="4">
        <v>9656.6</v>
      </c>
    </row>
    <row r="31" spans="1:15" x14ac:dyDescent="0.25">
      <c r="B31">
        <v>1</v>
      </c>
      <c r="C31">
        <v>3</v>
      </c>
      <c r="D31">
        <v>1</v>
      </c>
      <c r="E31">
        <v>0.99825699999999995</v>
      </c>
      <c r="F31">
        <v>0.87584499999999998</v>
      </c>
      <c r="G31">
        <v>0.94136200000000003</v>
      </c>
      <c r="J31">
        <v>1</v>
      </c>
      <c r="K31">
        <v>3</v>
      </c>
      <c r="L31" s="4">
        <v>9673.11</v>
      </c>
      <c r="M31" s="4">
        <v>9573.66</v>
      </c>
      <c r="N31" s="4">
        <v>10126.1</v>
      </c>
    </row>
    <row r="32" spans="1:15" x14ac:dyDescent="0.25">
      <c r="B32">
        <v>1.5</v>
      </c>
      <c r="C32">
        <v>3</v>
      </c>
      <c r="D32">
        <v>0.62951699999999999</v>
      </c>
      <c r="E32">
        <v>0.99111000000000005</v>
      </c>
      <c r="F32">
        <v>0.87774300000000005</v>
      </c>
      <c r="G32">
        <v>0.85792900000000005</v>
      </c>
      <c r="J32">
        <v>1.5</v>
      </c>
      <c r="K32">
        <v>3</v>
      </c>
      <c r="L32" s="4">
        <v>9826.81</v>
      </c>
      <c r="M32" s="4">
        <v>10020.6</v>
      </c>
      <c r="N32" s="4">
        <v>9948.26</v>
      </c>
    </row>
    <row r="33" spans="2:14" x14ac:dyDescent="0.25">
      <c r="B33">
        <v>2</v>
      </c>
      <c r="C33">
        <v>3</v>
      </c>
      <c r="D33">
        <v>0.50982899999999998</v>
      </c>
      <c r="E33">
        <v>0.96216599999999997</v>
      </c>
      <c r="F33">
        <v>0.88234199999999996</v>
      </c>
      <c r="G33">
        <v>0.84257700000000002</v>
      </c>
      <c r="J33">
        <v>2</v>
      </c>
      <c r="K33">
        <v>3</v>
      </c>
      <c r="L33" s="4">
        <v>9861.86</v>
      </c>
      <c r="M33" s="4">
        <v>9842.74</v>
      </c>
      <c r="N33" s="4">
        <v>9138.7000000000007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0.72153299999999998</v>
      </c>
      <c r="G34">
        <v>0.954349</v>
      </c>
      <c r="J34">
        <v>0.5</v>
      </c>
      <c r="K34">
        <v>4</v>
      </c>
      <c r="L34" s="4">
        <v>9590.1200000000008</v>
      </c>
      <c r="M34" s="4">
        <v>9815.98</v>
      </c>
      <c r="N34" s="4">
        <v>9761.27</v>
      </c>
    </row>
    <row r="35" spans="2:14" x14ac:dyDescent="0.25">
      <c r="B35">
        <v>1</v>
      </c>
      <c r="C35">
        <v>4</v>
      </c>
      <c r="D35">
        <v>1</v>
      </c>
      <c r="E35">
        <v>0.99899899999999997</v>
      </c>
      <c r="F35">
        <v>0.76790000000000003</v>
      </c>
      <c r="G35">
        <v>0.89847399999999999</v>
      </c>
      <c r="J35">
        <v>1</v>
      </c>
      <c r="K35">
        <v>4</v>
      </c>
      <c r="L35" s="4">
        <v>10286.1</v>
      </c>
      <c r="M35" s="4">
        <v>9908.0499999999993</v>
      </c>
      <c r="N35" s="4">
        <v>10305</v>
      </c>
    </row>
    <row r="36" spans="2:14" x14ac:dyDescent="0.25">
      <c r="B36">
        <v>1.5</v>
      </c>
      <c r="C36">
        <v>4</v>
      </c>
      <c r="D36">
        <v>0.71170500000000003</v>
      </c>
      <c r="E36">
        <v>0.98577899999999996</v>
      </c>
      <c r="F36">
        <v>0.74492700000000001</v>
      </c>
      <c r="G36">
        <v>0.84659200000000001</v>
      </c>
      <c r="J36">
        <v>1.5</v>
      </c>
      <c r="K36">
        <v>4</v>
      </c>
      <c r="L36" s="4">
        <v>10379</v>
      </c>
      <c r="M36" s="4">
        <v>10545.7</v>
      </c>
      <c r="N36" s="4">
        <v>10588.7</v>
      </c>
    </row>
    <row r="37" spans="2:14" x14ac:dyDescent="0.25">
      <c r="B37">
        <v>2</v>
      </c>
      <c r="C37">
        <v>4</v>
      </c>
      <c r="D37">
        <v>0.58564300000000002</v>
      </c>
      <c r="E37">
        <v>0.95161399999999996</v>
      </c>
      <c r="F37">
        <v>0.72622200000000003</v>
      </c>
      <c r="G37">
        <v>0.80166899999999996</v>
      </c>
      <c r="J37">
        <v>2</v>
      </c>
      <c r="K37">
        <v>4</v>
      </c>
      <c r="L37" s="4">
        <v>10953.7</v>
      </c>
      <c r="M37" s="4">
        <v>10688.7</v>
      </c>
      <c r="N37" s="4">
        <v>9902.35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0.58692599999999995</v>
      </c>
      <c r="G38">
        <v>0.93986899999999995</v>
      </c>
      <c r="J38">
        <v>0.5</v>
      </c>
      <c r="K38">
        <v>5</v>
      </c>
      <c r="L38" s="4">
        <v>10134.1</v>
      </c>
      <c r="M38" s="4">
        <v>10154.6</v>
      </c>
      <c r="N38" s="4">
        <v>9515.44</v>
      </c>
    </row>
    <row r="39" spans="2:14" x14ac:dyDescent="0.25">
      <c r="B39">
        <v>1</v>
      </c>
      <c r="C39">
        <v>5</v>
      </c>
      <c r="D39">
        <v>1</v>
      </c>
      <c r="E39">
        <v>0.99882800000000005</v>
      </c>
      <c r="F39">
        <v>0.55198400000000003</v>
      </c>
      <c r="G39">
        <v>0.88813500000000001</v>
      </c>
      <c r="J39">
        <v>1</v>
      </c>
      <c r="K39">
        <v>5</v>
      </c>
      <c r="L39">
        <v>10343.1</v>
      </c>
      <c r="M39">
        <v>10424.799999999999</v>
      </c>
      <c r="N39">
        <v>10829.1</v>
      </c>
    </row>
    <row r="40" spans="2:14" x14ac:dyDescent="0.25">
      <c r="B40">
        <v>1.5</v>
      </c>
      <c r="C40">
        <v>5</v>
      </c>
      <c r="D40">
        <v>0.76936000000000004</v>
      </c>
      <c r="E40">
        <v>0.99138000000000004</v>
      </c>
      <c r="F40">
        <v>0.62444299999999997</v>
      </c>
      <c r="G40">
        <v>0.82631299999999996</v>
      </c>
      <c r="J40">
        <v>1.5</v>
      </c>
      <c r="K40">
        <v>5</v>
      </c>
      <c r="L40">
        <v>10893.3</v>
      </c>
      <c r="M40">
        <v>10792.3</v>
      </c>
      <c r="N40">
        <v>10933.5</v>
      </c>
    </row>
    <row r="41" spans="2:14" x14ac:dyDescent="0.25">
      <c r="B41">
        <v>2</v>
      </c>
      <c r="C41">
        <v>5</v>
      </c>
      <c r="D41">
        <v>0.654532</v>
      </c>
      <c r="E41">
        <v>0.93947199999999997</v>
      </c>
      <c r="F41">
        <v>0.55544700000000002</v>
      </c>
      <c r="G41">
        <v>0.76442600000000005</v>
      </c>
      <c r="J41">
        <v>2</v>
      </c>
      <c r="K41">
        <v>5</v>
      </c>
      <c r="L41">
        <v>11758.1</v>
      </c>
      <c r="M41">
        <v>11549.1</v>
      </c>
      <c r="N41">
        <v>10902.3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0.45124300000000001</v>
      </c>
      <c r="G42">
        <v>0.92276599999999998</v>
      </c>
      <c r="J42">
        <v>0.5</v>
      </c>
      <c r="K42">
        <v>6</v>
      </c>
      <c r="L42">
        <v>10391</v>
      </c>
      <c r="M42">
        <v>10369.6</v>
      </c>
      <c r="N42">
        <v>9620.07</v>
      </c>
    </row>
    <row r="43" spans="2:14" x14ac:dyDescent="0.25">
      <c r="B43">
        <v>1</v>
      </c>
      <c r="C43">
        <v>6</v>
      </c>
      <c r="D43">
        <v>1</v>
      </c>
      <c r="E43">
        <v>0.99980899999999995</v>
      </c>
      <c r="F43">
        <v>0.45207599999999998</v>
      </c>
      <c r="G43">
        <v>0.85894499999999996</v>
      </c>
      <c r="J43">
        <v>1</v>
      </c>
      <c r="K43">
        <v>6</v>
      </c>
      <c r="L43">
        <v>10928.6</v>
      </c>
      <c r="M43">
        <v>10877.2</v>
      </c>
      <c r="N43">
        <v>11044.3</v>
      </c>
    </row>
    <row r="44" spans="2:14" x14ac:dyDescent="0.25">
      <c r="B44">
        <v>1.5</v>
      </c>
      <c r="C44">
        <v>6</v>
      </c>
      <c r="D44">
        <v>0.79954000000000003</v>
      </c>
      <c r="E44">
        <v>0.99171900000000002</v>
      </c>
      <c r="F44">
        <v>0.418325</v>
      </c>
      <c r="G44">
        <v>0.796462</v>
      </c>
      <c r="J44">
        <v>1.5</v>
      </c>
      <c r="K44">
        <v>6</v>
      </c>
      <c r="L44">
        <v>11623.3</v>
      </c>
      <c r="M44">
        <v>11544.2</v>
      </c>
      <c r="N44">
        <v>11420.4</v>
      </c>
    </row>
    <row r="45" spans="2:14" x14ac:dyDescent="0.25">
      <c r="B45">
        <v>2</v>
      </c>
      <c r="C45">
        <v>6</v>
      </c>
      <c r="D45">
        <v>0.71073500000000001</v>
      </c>
      <c r="E45">
        <v>0.955986</v>
      </c>
      <c r="F45">
        <v>0.44358999999999998</v>
      </c>
      <c r="G45">
        <v>0.73704099999999995</v>
      </c>
      <c r="J45">
        <v>2</v>
      </c>
      <c r="K45">
        <v>6</v>
      </c>
      <c r="L45">
        <v>11676.5</v>
      </c>
      <c r="M45">
        <v>11792.4</v>
      </c>
      <c r="N45">
        <v>11403.2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0.23072799999999999</v>
      </c>
      <c r="G46">
        <v>0.90948099999999998</v>
      </c>
      <c r="J46">
        <v>0.5</v>
      </c>
      <c r="K46">
        <v>8</v>
      </c>
      <c r="L46">
        <v>10789.6</v>
      </c>
      <c r="M46">
        <v>10889.6</v>
      </c>
      <c r="N46">
        <v>9731.01</v>
      </c>
    </row>
    <row r="47" spans="2:14" x14ac:dyDescent="0.25">
      <c r="B47">
        <v>1</v>
      </c>
      <c r="C47">
        <v>8</v>
      </c>
      <c r="D47">
        <v>1</v>
      </c>
      <c r="E47">
        <v>0.99893699999999996</v>
      </c>
      <c r="F47">
        <v>0.23988999999999999</v>
      </c>
      <c r="G47">
        <v>0.81024200000000002</v>
      </c>
      <c r="J47">
        <v>1</v>
      </c>
      <c r="K47">
        <v>8</v>
      </c>
      <c r="L47">
        <v>11668.6</v>
      </c>
      <c r="M47">
        <v>11614.1</v>
      </c>
      <c r="N47">
        <v>11520.4</v>
      </c>
    </row>
    <row r="48" spans="2:14" x14ac:dyDescent="0.25">
      <c r="B48">
        <v>1.5</v>
      </c>
      <c r="C48">
        <v>8</v>
      </c>
      <c r="D48">
        <v>0.82981700000000003</v>
      </c>
      <c r="E48">
        <v>0.99028899999999997</v>
      </c>
      <c r="F48">
        <v>0.24984500000000001</v>
      </c>
      <c r="G48">
        <v>0.75911499999999998</v>
      </c>
      <c r="J48">
        <v>1.5</v>
      </c>
      <c r="K48">
        <v>8</v>
      </c>
      <c r="L48">
        <v>11998.7</v>
      </c>
      <c r="M48">
        <v>12100.2</v>
      </c>
      <c r="N48">
        <v>11532.8</v>
      </c>
    </row>
    <row r="49" spans="2:14" x14ac:dyDescent="0.25">
      <c r="B49">
        <v>2</v>
      </c>
      <c r="C49">
        <v>8</v>
      </c>
      <c r="D49">
        <v>0.76737299999999997</v>
      </c>
      <c r="E49">
        <v>0.95908599999999999</v>
      </c>
      <c r="F49">
        <v>0.24515799999999999</v>
      </c>
      <c r="G49">
        <v>0.69769199999999998</v>
      </c>
      <c r="J49">
        <v>2</v>
      </c>
      <c r="K49">
        <v>8</v>
      </c>
      <c r="L49">
        <v>12329.5</v>
      </c>
      <c r="M49">
        <v>12407.6</v>
      </c>
      <c r="N49">
        <v>11850.1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0.125967</v>
      </c>
      <c r="G50">
        <v>0.91220900000000005</v>
      </c>
      <c r="J50">
        <v>0.5</v>
      </c>
      <c r="K50">
        <v>10</v>
      </c>
      <c r="L50">
        <v>11037.2</v>
      </c>
      <c r="M50">
        <v>11106.4</v>
      </c>
      <c r="N50">
        <v>9672.82</v>
      </c>
    </row>
    <row r="51" spans="2:14" x14ac:dyDescent="0.25">
      <c r="B51">
        <v>1</v>
      </c>
      <c r="C51">
        <v>10</v>
      </c>
      <c r="D51">
        <v>1</v>
      </c>
      <c r="E51">
        <v>0.99981799999999998</v>
      </c>
      <c r="F51">
        <v>0.15598999999999999</v>
      </c>
      <c r="G51">
        <v>0.76791399999999999</v>
      </c>
      <c r="J51">
        <v>1</v>
      </c>
      <c r="K51">
        <v>10</v>
      </c>
      <c r="L51">
        <v>12208.7</v>
      </c>
      <c r="M51">
        <v>11994.5</v>
      </c>
      <c r="N51">
        <v>11601.3</v>
      </c>
    </row>
    <row r="52" spans="2:14" x14ac:dyDescent="0.25">
      <c r="B52">
        <v>1.5</v>
      </c>
      <c r="C52">
        <v>10</v>
      </c>
      <c r="D52">
        <v>0.857101</v>
      </c>
      <c r="E52">
        <v>0.99156</v>
      </c>
      <c r="F52">
        <v>0.16006000000000001</v>
      </c>
      <c r="G52">
        <v>0.733209</v>
      </c>
      <c r="J52">
        <v>1.5</v>
      </c>
      <c r="K52">
        <v>10</v>
      </c>
      <c r="L52">
        <v>12753.2</v>
      </c>
      <c r="M52">
        <v>12523.4</v>
      </c>
      <c r="N52">
        <v>12036.6</v>
      </c>
    </row>
    <row r="53" spans="2:14" x14ac:dyDescent="0.25">
      <c r="B53">
        <v>2</v>
      </c>
      <c r="C53">
        <v>10</v>
      </c>
      <c r="D53">
        <v>0.78672600000000004</v>
      </c>
      <c r="E53">
        <v>0.95587699999999998</v>
      </c>
      <c r="F53">
        <v>0.146366</v>
      </c>
      <c r="G53">
        <v>0.65672600000000003</v>
      </c>
      <c r="J53">
        <v>2</v>
      </c>
      <c r="K53">
        <v>10</v>
      </c>
      <c r="L53">
        <v>13128.3</v>
      </c>
      <c r="M53">
        <v>13016.6</v>
      </c>
      <c r="N53">
        <v>12193.4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-0.16736600000000001</v>
      </c>
      <c r="G116" s="1">
        <f t="shared" ref="G116:G139" si="6">G30-E30</f>
        <v>-2.4626000000000037E-2</v>
      </c>
      <c r="J116">
        <v>0.5</v>
      </c>
      <c r="K116">
        <v>3</v>
      </c>
      <c r="L116" s="1">
        <v>0</v>
      </c>
      <c r="M116" s="1">
        <f>M4-L4</f>
        <v>-0.23212531011334336</v>
      </c>
      <c r="N116" s="1">
        <f>N4-L4</f>
        <v>-0.2198967099609217</v>
      </c>
      <c r="O116" s="1">
        <f>O4-L4</f>
        <v>-0.10840589580191662</v>
      </c>
    </row>
    <row r="117" spans="1:15" x14ac:dyDescent="0.25">
      <c r="B117">
        <v>1</v>
      </c>
      <c r="C117">
        <v>3</v>
      </c>
      <c r="D117" s="1">
        <f t="shared" si="4"/>
        <v>1.7430000000000501E-3</v>
      </c>
      <c r="E117" s="1">
        <v>0</v>
      </c>
      <c r="F117" s="1">
        <f t="shared" si="5"/>
        <v>-0.12241199999999997</v>
      </c>
      <c r="G117" s="1">
        <f t="shared" si="6"/>
        <v>-5.6894999999999918E-2</v>
      </c>
      <c r="J117">
        <v>1</v>
      </c>
      <c r="K117">
        <v>3</v>
      </c>
      <c r="L117" s="1">
        <v>0</v>
      </c>
      <c r="M117" s="1">
        <f t="shared" ref="M117:M139" si="7">M5-L5</f>
        <v>-0.45119588028650948</v>
      </c>
      <c r="N117" s="1">
        <f t="shared" ref="N117:N139" si="8">N5-L5</f>
        <v>-0.45570680687987586</v>
      </c>
      <c r="O117" s="1">
        <f t="shared" ref="O117:O139" si="9">O5-L5</f>
        <v>-0.31331835393950458</v>
      </c>
    </row>
    <row r="118" spans="1:15" x14ac:dyDescent="0.25">
      <c r="B118">
        <v>1.5</v>
      </c>
      <c r="C118">
        <v>3</v>
      </c>
      <c r="D118" s="1">
        <f t="shared" si="4"/>
        <v>-0.36159300000000005</v>
      </c>
      <c r="E118" s="1">
        <v>0</v>
      </c>
      <c r="F118" s="1">
        <f t="shared" si="5"/>
        <v>-0.113367</v>
      </c>
      <c r="G118" s="1">
        <f t="shared" si="6"/>
        <v>-0.13318099999999999</v>
      </c>
      <c r="J118">
        <v>1.5</v>
      </c>
      <c r="K118">
        <v>3</v>
      </c>
      <c r="L118" s="1">
        <v>0</v>
      </c>
      <c r="M118" s="1">
        <f t="shared" si="7"/>
        <v>-0.43643632729089998</v>
      </c>
      <c r="N118" s="1">
        <f t="shared" si="8"/>
        <v>-0.45421948116850663</v>
      </c>
      <c r="O118" s="1">
        <f t="shared" si="9"/>
        <v>-0.27633910317568489</v>
      </c>
    </row>
    <row r="119" spans="1:15" x14ac:dyDescent="0.25">
      <c r="B119">
        <v>2</v>
      </c>
      <c r="C119">
        <v>3</v>
      </c>
      <c r="D119" s="1">
        <f t="shared" si="4"/>
        <v>-0.45233699999999999</v>
      </c>
      <c r="E119" s="1">
        <v>0</v>
      </c>
      <c r="F119" s="1">
        <f t="shared" si="5"/>
        <v>-7.9824000000000006E-2</v>
      </c>
      <c r="G119" s="1">
        <f t="shared" si="6"/>
        <v>-0.11958899999999995</v>
      </c>
      <c r="J119">
        <v>2</v>
      </c>
      <c r="K119">
        <v>3</v>
      </c>
      <c r="L119" s="1">
        <v>0</v>
      </c>
      <c r="M119" s="1">
        <f t="shared" si="7"/>
        <v>-0.44048998228158653</v>
      </c>
      <c r="N119" s="1">
        <f t="shared" si="8"/>
        <v>-0.45993366952887194</v>
      </c>
      <c r="O119" s="1">
        <f t="shared" si="9"/>
        <v>-0.32328722002635046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-0.27846700000000002</v>
      </c>
      <c r="G120" s="1">
        <f t="shared" si="6"/>
        <v>-4.5650999999999997E-2</v>
      </c>
      <c r="J120">
        <v>0.5</v>
      </c>
      <c r="K120">
        <v>4</v>
      </c>
      <c r="L120" s="1">
        <v>0</v>
      </c>
      <c r="M120" s="1">
        <f t="shared" si="7"/>
        <v>-0.21178138276699632</v>
      </c>
      <c r="N120" s="1">
        <f t="shared" si="8"/>
        <v>-0.18612358957278985</v>
      </c>
      <c r="O120" s="1">
        <f t="shared" si="9"/>
        <v>-8.8049650287162495E-2</v>
      </c>
    </row>
    <row r="121" spans="1:15" x14ac:dyDescent="0.25">
      <c r="B121">
        <v>1</v>
      </c>
      <c r="C121">
        <v>4</v>
      </c>
      <c r="D121" s="1">
        <f t="shared" si="4"/>
        <v>1.0010000000000296E-3</v>
      </c>
      <c r="E121" s="1">
        <v>0</v>
      </c>
      <c r="F121" s="1">
        <f t="shared" si="5"/>
        <v>-0.23109899999999994</v>
      </c>
      <c r="G121" s="1">
        <f t="shared" si="6"/>
        <v>-0.10052499999999998</v>
      </c>
      <c r="J121">
        <v>1</v>
      </c>
      <c r="K121">
        <v>4</v>
      </c>
      <c r="L121" s="1">
        <v>0</v>
      </c>
      <c r="M121" s="1">
        <f t="shared" si="7"/>
        <v>-0.42353015061032007</v>
      </c>
      <c r="N121" s="1">
        <f t="shared" si="8"/>
        <v>-0.42892540278840341</v>
      </c>
      <c r="O121" s="1">
        <f t="shared" si="9"/>
        <v>-0.29827466115532619</v>
      </c>
    </row>
    <row r="122" spans="1:15" x14ac:dyDescent="0.25">
      <c r="B122">
        <v>1.5</v>
      </c>
      <c r="C122">
        <v>4</v>
      </c>
      <c r="D122" s="1">
        <f t="shared" si="4"/>
        <v>-0.27407399999999993</v>
      </c>
      <c r="E122" s="1">
        <v>0</v>
      </c>
      <c r="F122" s="1">
        <f t="shared" si="5"/>
        <v>-0.24085199999999996</v>
      </c>
      <c r="G122" s="1">
        <f t="shared" si="6"/>
        <v>-0.13918699999999995</v>
      </c>
      <c r="J122">
        <v>1.5</v>
      </c>
      <c r="K122">
        <v>4</v>
      </c>
      <c r="L122" s="1">
        <v>0</v>
      </c>
      <c r="M122" s="1">
        <f t="shared" si="7"/>
        <v>-0.40584253327881514</v>
      </c>
      <c r="N122" s="1">
        <f t="shared" si="8"/>
        <v>-0.43405115624006174</v>
      </c>
      <c r="O122" s="1">
        <f t="shared" si="9"/>
        <v>-0.25631502430602882</v>
      </c>
    </row>
    <row r="123" spans="1:15" x14ac:dyDescent="0.25">
      <c r="B123">
        <v>2</v>
      </c>
      <c r="C123">
        <v>4</v>
      </c>
      <c r="D123" s="1">
        <f t="shared" si="4"/>
        <v>-0.36597099999999994</v>
      </c>
      <c r="E123" s="1">
        <v>0</v>
      </c>
      <c r="F123" s="1">
        <f t="shared" si="5"/>
        <v>-0.22539199999999993</v>
      </c>
      <c r="G123" s="1">
        <f t="shared" si="6"/>
        <v>-0.14994499999999999</v>
      </c>
      <c r="J123">
        <v>2</v>
      </c>
      <c r="K123">
        <v>4</v>
      </c>
      <c r="L123" s="1">
        <v>0</v>
      </c>
      <c r="M123" s="1">
        <f t="shared" si="7"/>
        <v>-0.38546635773022575</v>
      </c>
      <c r="N123" s="1">
        <f t="shared" si="8"/>
        <v>-0.4302621416564445</v>
      </c>
      <c r="O123" s="1">
        <f t="shared" si="9"/>
        <v>-0.2510165371859524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-0.41307400000000005</v>
      </c>
      <c r="G124" s="1">
        <f t="shared" si="6"/>
        <v>-6.0131000000000046E-2</v>
      </c>
      <c r="J124">
        <v>0.5</v>
      </c>
      <c r="K124">
        <v>5</v>
      </c>
      <c r="L124" s="1">
        <v>0</v>
      </c>
      <c r="M124" s="1">
        <f t="shared" si="7"/>
        <v>-0.17419265554660102</v>
      </c>
      <c r="N124" s="1">
        <f t="shared" si="8"/>
        <v>-0.16113512589444889</v>
      </c>
      <c r="O124" s="1">
        <f t="shared" si="9"/>
        <v>-6.5881912390814201E-2</v>
      </c>
    </row>
    <row r="125" spans="1:15" x14ac:dyDescent="0.25">
      <c r="B125">
        <v>1</v>
      </c>
      <c r="C125">
        <v>5</v>
      </c>
      <c r="D125" s="1">
        <f t="shared" si="4"/>
        <v>1.1719999999999509E-3</v>
      </c>
      <c r="E125" s="1">
        <v>0</v>
      </c>
      <c r="F125" s="1">
        <f t="shared" si="5"/>
        <v>-0.44684400000000002</v>
      </c>
      <c r="G125" s="1">
        <f t="shared" si="6"/>
        <v>-0.11069300000000004</v>
      </c>
      <c r="J125">
        <v>1</v>
      </c>
      <c r="K125">
        <v>5</v>
      </c>
      <c r="L125" s="1">
        <v>0</v>
      </c>
      <c r="M125" s="1">
        <f t="shared" si="7"/>
        <v>-0.40619317207068106</v>
      </c>
      <c r="N125" s="1">
        <f t="shared" si="8"/>
        <v>-0.40904672042088408</v>
      </c>
      <c r="O125" s="1">
        <f t="shared" si="9"/>
        <v>-0.28695602447532453</v>
      </c>
    </row>
    <row r="126" spans="1:15" x14ac:dyDescent="0.25">
      <c r="B126">
        <v>1.5</v>
      </c>
      <c r="C126">
        <v>5</v>
      </c>
      <c r="D126" s="1">
        <f t="shared" si="4"/>
        <v>-0.22202</v>
      </c>
      <c r="E126" s="1">
        <v>0</v>
      </c>
      <c r="F126" s="1">
        <f t="shared" si="5"/>
        <v>-0.36693700000000007</v>
      </c>
      <c r="G126" s="1">
        <f t="shared" si="6"/>
        <v>-0.16506700000000007</v>
      </c>
      <c r="J126">
        <v>1.5</v>
      </c>
      <c r="K126">
        <v>5</v>
      </c>
      <c r="L126" s="1">
        <v>0</v>
      </c>
      <c r="M126" s="1">
        <f t="shared" si="7"/>
        <v>-0.38423969833265192</v>
      </c>
      <c r="N126" s="1">
        <f t="shared" si="8"/>
        <v>-0.41476988778338097</v>
      </c>
      <c r="O126" s="1">
        <f t="shared" si="9"/>
        <v>-0.23308232247512606</v>
      </c>
    </row>
    <row r="127" spans="1:15" x14ac:dyDescent="0.25">
      <c r="B127">
        <v>2</v>
      </c>
      <c r="C127">
        <v>5</v>
      </c>
      <c r="D127" s="1">
        <f t="shared" si="4"/>
        <v>-0.28493999999999997</v>
      </c>
      <c r="E127" s="1">
        <v>0</v>
      </c>
      <c r="F127" s="1">
        <f t="shared" si="5"/>
        <v>-0.38402499999999995</v>
      </c>
      <c r="G127" s="1">
        <f t="shared" si="6"/>
        <v>-0.17504599999999992</v>
      </c>
      <c r="J127">
        <v>2</v>
      </c>
      <c r="K127">
        <v>5</v>
      </c>
      <c r="L127" s="1">
        <v>0</v>
      </c>
      <c r="M127" s="1">
        <f t="shared" si="7"/>
        <v>-0.33819453909408925</v>
      </c>
      <c r="N127" s="1">
        <f t="shared" si="8"/>
        <v>-0.41388964608604784</v>
      </c>
      <c r="O127" s="1">
        <f t="shared" si="9"/>
        <v>-0.21511971287083731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-0.54875699999999994</v>
      </c>
      <c r="G128" s="1">
        <f t="shared" si="6"/>
        <v>-7.7234000000000025E-2</v>
      </c>
      <c r="J128">
        <v>0.5</v>
      </c>
      <c r="K128">
        <v>6</v>
      </c>
      <c r="L128" s="1">
        <v>0</v>
      </c>
      <c r="M128" s="1">
        <f t="shared" si="7"/>
        <v>-0.15282912616605049</v>
      </c>
      <c r="N128" s="1">
        <f t="shared" si="8"/>
        <v>-0.15008691819895703</v>
      </c>
      <c r="O128" s="1">
        <f t="shared" si="9"/>
        <v>-4.9163871410033533E-2</v>
      </c>
    </row>
    <row r="129" spans="2:15" x14ac:dyDescent="0.25">
      <c r="B129">
        <v>1</v>
      </c>
      <c r="C129">
        <v>6</v>
      </c>
      <c r="D129" s="1">
        <f t="shared" si="4"/>
        <v>1.9100000000005224E-4</v>
      </c>
      <c r="E129" s="1">
        <v>0</v>
      </c>
      <c r="F129" s="1">
        <f t="shared" si="5"/>
        <v>-0.54773300000000003</v>
      </c>
      <c r="G129" s="1">
        <f t="shared" si="6"/>
        <v>-0.14086399999999999</v>
      </c>
      <c r="J129">
        <v>1</v>
      </c>
      <c r="K129">
        <v>6</v>
      </c>
      <c r="L129" s="1">
        <v>0</v>
      </c>
      <c r="M129" s="1">
        <f t="shared" si="7"/>
        <v>-0.37557486240528737</v>
      </c>
      <c r="N129" s="1">
        <f t="shared" si="8"/>
        <v>-0.40265854175376703</v>
      </c>
      <c r="O129" s="1">
        <f t="shared" si="9"/>
        <v>-0.25803089223227027</v>
      </c>
    </row>
    <row r="130" spans="2:15" x14ac:dyDescent="0.25">
      <c r="B130">
        <v>1.5</v>
      </c>
      <c r="C130">
        <v>6</v>
      </c>
      <c r="D130" s="1">
        <f t="shared" si="4"/>
        <v>-0.19217899999999999</v>
      </c>
      <c r="E130" s="1">
        <v>0</v>
      </c>
      <c r="F130" s="1">
        <f t="shared" si="5"/>
        <v>-0.57339399999999996</v>
      </c>
      <c r="G130" s="1">
        <f t="shared" si="6"/>
        <v>-0.19525700000000001</v>
      </c>
      <c r="J130">
        <v>1.5</v>
      </c>
      <c r="K130">
        <v>6</v>
      </c>
      <c r="L130" s="1">
        <v>0</v>
      </c>
      <c r="M130" s="1">
        <f t="shared" si="7"/>
        <v>-0.34215846622143475</v>
      </c>
      <c r="N130" s="1">
        <f t="shared" si="8"/>
        <v>-0.40597314978874199</v>
      </c>
      <c r="O130" s="1">
        <f t="shared" si="9"/>
        <v>-0.21350120394348282</v>
      </c>
    </row>
    <row r="131" spans="2:15" x14ac:dyDescent="0.25">
      <c r="B131">
        <v>2</v>
      </c>
      <c r="C131">
        <v>6</v>
      </c>
      <c r="D131" s="1">
        <f t="shared" si="4"/>
        <v>-0.245251</v>
      </c>
      <c r="E131" s="1">
        <v>0</v>
      </c>
      <c r="F131" s="1">
        <f t="shared" si="5"/>
        <v>-0.51239600000000007</v>
      </c>
      <c r="G131" s="1">
        <f t="shared" si="6"/>
        <v>-0.21894500000000006</v>
      </c>
      <c r="J131">
        <v>2</v>
      </c>
      <c r="K131">
        <v>6</v>
      </c>
      <c r="L131" s="1">
        <v>0</v>
      </c>
      <c r="M131" s="1">
        <f t="shared" si="7"/>
        <v>-0.33360024533187949</v>
      </c>
      <c r="N131" s="1">
        <f t="shared" si="8"/>
        <v>-0.40570055881150335</v>
      </c>
      <c r="O131" s="1">
        <f t="shared" si="9"/>
        <v>-0.20273953932124844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-0.76927199999999996</v>
      </c>
      <c r="G132" s="1">
        <f t="shared" si="6"/>
        <v>-9.0519000000000016E-2</v>
      </c>
      <c r="J132">
        <v>0.5</v>
      </c>
      <c r="K132">
        <v>8</v>
      </c>
      <c r="L132" s="1">
        <v>0</v>
      </c>
      <c r="M132" s="1">
        <f t="shared" si="7"/>
        <v>-0.10962527311856218</v>
      </c>
      <c r="N132" s="1">
        <f t="shared" si="8"/>
        <v>-0.13670713476039498</v>
      </c>
      <c r="O132" s="1">
        <f t="shared" si="9"/>
        <v>-2.5241905012239108E-2</v>
      </c>
    </row>
    <row r="133" spans="2:15" x14ac:dyDescent="0.25">
      <c r="B133">
        <v>1</v>
      </c>
      <c r="C133">
        <v>8</v>
      </c>
      <c r="D133" s="1">
        <f t="shared" si="4"/>
        <v>1.0630000000000361E-3</v>
      </c>
      <c r="E133" s="1">
        <v>0</v>
      </c>
      <c r="F133" s="1">
        <f t="shared" si="5"/>
        <v>-0.75904700000000003</v>
      </c>
      <c r="G133" s="1">
        <f t="shared" si="6"/>
        <v>-0.18869499999999995</v>
      </c>
      <c r="J133">
        <v>1</v>
      </c>
      <c r="K133">
        <v>8</v>
      </c>
      <c r="L133" s="1">
        <v>0</v>
      </c>
      <c r="M133" s="1">
        <f t="shared" si="7"/>
        <v>-0.33079249014129841</v>
      </c>
      <c r="N133" s="1">
        <f t="shared" si="8"/>
        <v>-0.39638878349946538</v>
      </c>
      <c r="O133" s="1">
        <f t="shared" si="9"/>
        <v>-0.21930580944825762</v>
      </c>
    </row>
    <row r="134" spans="2:15" x14ac:dyDescent="0.25">
      <c r="B134">
        <v>1.5</v>
      </c>
      <c r="C134">
        <v>8</v>
      </c>
      <c r="D134" s="1">
        <f t="shared" si="4"/>
        <v>-0.16047199999999995</v>
      </c>
      <c r="E134" s="1">
        <v>0</v>
      </c>
      <c r="F134" s="1">
        <f t="shared" si="5"/>
        <v>-0.74044399999999999</v>
      </c>
      <c r="G134" s="1">
        <f t="shared" si="6"/>
        <v>-0.23117399999999999</v>
      </c>
      <c r="J134">
        <v>1.5</v>
      </c>
      <c r="K134">
        <v>8</v>
      </c>
      <c r="L134" s="1">
        <v>0</v>
      </c>
      <c r="M134" s="1">
        <f t="shared" si="7"/>
        <v>-0.31571146245059289</v>
      </c>
      <c r="N134" s="1">
        <f t="shared" si="8"/>
        <v>-0.40329267184589523</v>
      </c>
      <c r="O134" s="1">
        <f t="shared" si="9"/>
        <v>-0.20407977829267177</v>
      </c>
    </row>
    <row r="135" spans="2:15" x14ac:dyDescent="0.25">
      <c r="B135">
        <v>2</v>
      </c>
      <c r="C135">
        <v>8</v>
      </c>
      <c r="D135" s="1">
        <f t="shared" si="4"/>
        <v>-0.19171300000000002</v>
      </c>
      <c r="E135" s="1">
        <v>0</v>
      </c>
      <c r="F135" s="1">
        <f t="shared" si="5"/>
        <v>-0.71392800000000001</v>
      </c>
      <c r="G135" s="1">
        <f t="shared" si="6"/>
        <v>-0.26139400000000002</v>
      </c>
      <c r="J135">
        <v>2</v>
      </c>
      <c r="K135">
        <v>8</v>
      </c>
      <c r="L135" s="1">
        <v>0</v>
      </c>
      <c r="M135" s="1">
        <f t="shared" si="7"/>
        <v>-0.29759552042160731</v>
      </c>
      <c r="N135" s="1">
        <f t="shared" si="8"/>
        <v>-0.40359365771659628</v>
      </c>
      <c r="O135" s="1">
        <f t="shared" si="9"/>
        <v>-0.17474217436736184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-0.87403300000000006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-0.13022080450722906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1.8200000000001548E-4</v>
      </c>
      <c r="E137" s="1">
        <v>0</v>
      </c>
      <c r="F137" s="1">
        <f t="shared" si="5"/>
        <v>-0.84382800000000002</v>
      </c>
      <c r="G137" s="1">
        <f t="shared" si="6"/>
        <v>-0.231904</v>
      </c>
      <c r="J137">
        <v>1</v>
      </c>
      <c r="K137">
        <v>10</v>
      </c>
      <c r="L137" s="1">
        <v>0</v>
      </c>
      <c r="M137" s="1">
        <f t="shared" si="7"/>
        <v>-0.30176900264254136</v>
      </c>
      <c r="N137" s="1">
        <f t="shared" si="8"/>
        <v>-0.39388292041219031</v>
      </c>
      <c r="O137" s="1">
        <f t="shared" si="9"/>
        <v>-0.19900991241532895</v>
      </c>
    </row>
    <row r="138" spans="2:15" x14ac:dyDescent="0.25">
      <c r="B138">
        <v>1.5</v>
      </c>
      <c r="C138">
        <v>10</v>
      </c>
      <c r="D138" s="1">
        <f t="shared" si="4"/>
        <v>-0.134459</v>
      </c>
      <c r="E138" s="1">
        <v>0</v>
      </c>
      <c r="F138" s="1">
        <f t="shared" si="5"/>
        <v>-0.83150000000000002</v>
      </c>
      <c r="G138" s="1">
        <f t="shared" si="6"/>
        <v>-0.258351</v>
      </c>
      <c r="J138">
        <v>1.5</v>
      </c>
      <c r="K138">
        <v>10</v>
      </c>
      <c r="L138" s="1">
        <v>0</v>
      </c>
      <c r="M138" s="1">
        <f t="shared" si="7"/>
        <v>-0.28227363590931809</v>
      </c>
      <c r="N138" s="1">
        <f t="shared" si="8"/>
        <v>-0.4031109445277361</v>
      </c>
      <c r="O138" s="1">
        <f t="shared" si="9"/>
        <v>-0.187849257189587</v>
      </c>
    </row>
    <row r="139" spans="2:15" x14ac:dyDescent="0.25">
      <c r="B139">
        <v>2</v>
      </c>
      <c r="C139">
        <v>10</v>
      </c>
      <c r="D139" s="1">
        <f t="shared" si="4"/>
        <v>-0.16915099999999994</v>
      </c>
      <c r="E139" s="1">
        <v>0</v>
      </c>
      <c r="F139" s="1">
        <f t="shared" si="5"/>
        <v>-0.80951099999999998</v>
      </c>
      <c r="G139" s="1">
        <f t="shared" si="6"/>
        <v>-0.29915099999999994</v>
      </c>
      <c r="J139">
        <v>2</v>
      </c>
      <c r="K139">
        <v>10</v>
      </c>
      <c r="L139" s="1">
        <v>0</v>
      </c>
      <c r="M139" s="1">
        <f t="shared" si="7"/>
        <v>-0.25762118940529732</v>
      </c>
      <c r="N139" s="1">
        <f t="shared" si="8"/>
        <v>-0.40286106946526734</v>
      </c>
      <c r="O139" s="1">
        <f t="shared" si="9"/>
        <v>-0.16367384489573389</v>
      </c>
    </row>
    <row r="140" spans="2:15" x14ac:dyDescent="0.25">
      <c r="B140" s="2" t="s">
        <v>13</v>
      </c>
      <c r="C140" s="2"/>
      <c r="D140" s="3">
        <f>MIN(D116:D139)</f>
        <v>-0.45233699999999999</v>
      </c>
      <c r="E140" s="3">
        <f t="shared" ref="E140:G140" si="10">MIN(E116:E139)</f>
        <v>0</v>
      </c>
      <c r="F140" s="3">
        <f t="shared" si="10"/>
        <v>-0.87403300000000006</v>
      </c>
      <c r="G140" s="3">
        <f t="shared" si="10"/>
        <v>-0.29915099999999994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-0.45119588028650948</v>
      </c>
      <c r="N140" s="3">
        <f t="shared" si="11"/>
        <v>-0.45993366952887194</v>
      </c>
      <c r="O140" s="3">
        <f t="shared" si="11"/>
        <v>-0.32328722002635046</v>
      </c>
    </row>
    <row r="141" spans="2:15" x14ac:dyDescent="0.25">
      <c r="B141" s="2" t="s">
        <v>14</v>
      </c>
      <c r="C141" s="2"/>
      <c r="D141" s="3">
        <f>MAX(D116:D139)</f>
        <v>1.7430000000000501E-3</v>
      </c>
      <c r="E141" s="3">
        <f t="shared" ref="E141:G141" si="12">MAX(E116:E139)</f>
        <v>0</v>
      </c>
      <c r="F141" s="3">
        <f t="shared" si="12"/>
        <v>-7.9824000000000006E-2</v>
      </c>
      <c r="G141" s="3">
        <f t="shared" si="12"/>
        <v>-2.4626000000000037E-2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-0.13022080450722906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37" workbookViewId="0">
      <selection activeCell="F56" sqref="F56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9653.7800000000007</v>
      </c>
      <c r="F4">
        <v>9621.9500000000007</v>
      </c>
      <c r="G4">
        <v>10997.1</v>
      </c>
      <c r="J4">
        <v>0.5</v>
      </c>
      <c r="K4">
        <v>3</v>
      </c>
      <c r="L4">
        <f>D4/D4</f>
        <v>1</v>
      </c>
      <c r="M4">
        <f>E4/D4</f>
        <v>0.78268391950835892</v>
      </c>
      <c r="N4">
        <f>F4/D4</f>
        <v>0.7801032900390783</v>
      </c>
      <c r="O4">
        <f>G4/D4</f>
        <v>0.89159410419808338</v>
      </c>
    </row>
    <row r="5" spans="1:15" x14ac:dyDescent="0.25">
      <c r="B5">
        <v>1</v>
      </c>
      <c r="C5">
        <v>3</v>
      </c>
      <c r="D5">
        <v>17535.2</v>
      </c>
      <c r="E5">
        <v>9839.84</v>
      </c>
      <c r="F5">
        <v>9544.2900000000009</v>
      </c>
      <c r="G5">
        <v>12041.1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0.56114786258497196</v>
      </c>
      <c r="N5">
        <f t="shared" ref="N5:N27" si="2">F5/D5</f>
        <v>0.54429319312012414</v>
      </c>
      <c r="O5">
        <f t="shared" ref="O5:O27" si="3">G5/D5</f>
        <v>0.68668164606049542</v>
      </c>
    </row>
    <row r="6" spans="1:15" x14ac:dyDescent="0.25">
      <c r="B6">
        <v>1.5</v>
      </c>
      <c r="C6">
        <v>3</v>
      </c>
      <c r="D6">
        <v>17608.8</v>
      </c>
      <c r="E6">
        <v>10019.6</v>
      </c>
      <c r="F6">
        <v>9610.5400000000009</v>
      </c>
      <c r="G6">
        <v>12742.8</v>
      </c>
      <c r="J6">
        <v>1.5</v>
      </c>
      <c r="K6">
        <v>3</v>
      </c>
      <c r="L6">
        <f t="shared" si="0"/>
        <v>1</v>
      </c>
      <c r="M6">
        <f t="shared" si="1"/>
        <v>0.56901094907091909</v>
      </c>
      <c r="N6">
        <f t="shared" si="2"/>
        <v>0.54578051883149337</v>
      </c>
      <c r="O6">
        <f t="shared" si="3"/>
        <v>0.72366089682431511</v>
      </c>
    </row>
    <row r="7" spans="1:15" x14ac:dyDescent="0.25">
      <c r="B7">
        <v>2</v>
      </c>
      <c r="C7">
        <v>3</v>
      </c>
      <c r="D7">
        <v>17608.8</v>
      </c>
      <c r="E7">
        <v>9919.2900000000009</v>
      </c>
      <c r="F7">
        <v>9509.92</v>
      </c>
      <c r="G7">
        <v>11916.1</v>
      </c>
      <c r="J7">
        <v>2</v>
      </c>
      <c r="K7">
        <v>3</v>
      </c>
      <c r="L7">
        <f t="shared" si="0"/>
        <v>1</v>
      </c>
      <c r="M7">
        <f t="shared" si="1"/>
        <v>0.56331436554450054</v>
      </c>
      <c r="N7">
        <f t="shared" si="2"/>
        <v>0.54006633047112806</v>
      </c>
      <c r="O7">
        <f t="shared" si="3"/>
        <v>0.67671277997364954</v>
      </c>
    </row>
    <row r="8" spans="1:15" x14ac:dyDescent="0.25">
      <c r="B8">
        <v>0.5</v>
      </c>
      <c r="C8">
        <v>4</v>
      </c>
      <c r="D8">
        <v>12310.1</v>
      </c>
      <c r="E8">
        <v>9871.52</v>
      </c>
      <c r="F8">
        <v>10018.9</v>
      </c>
      <c r="G8">
        <v>11226.2</v>
      </c>
      <c r="J8">
        <v>0.5</v>
      </c>
      <c r="K8">
        <v>4</v>
      </c>
      <c r="L8">
        <f t="shared" si="0"/>
        <v>1</v>
      </c>
      <c r="M8">
        <f t="shared" si="1"/>
        <v>0.8019041275050568</v>
      </c>
      <c r="N8">
        <f t="shared" si="2"/>
        <v>0.81387641042721015</v>
      </c>
      <c r="O8">
        <f t="shared" si="3"/>
        <v>0.9119503497128375</v>
      </c>
    </row>
    <row r="9" spans="1:15" x14ac:dyDescent="0.25">
      <c r="B9">
        <v>1</v>
      </c>
      <c r="C9">
        <v>4</v>
      </c>
      <c r="D9">
        <v>17515.400000000001</v>
      </c>
      <c r="E9">
        <v>10250.4</v>
      </c>
      <c r="F9">
        <v>10002.6</v>
      </c>
      <c r="G9">
        <v>12291</v>
      </c>
      <c r="J9">
        <v>1</v>
      </c>
      <c r="K9">
        <v>4</v>
      </c>
      <c r="L9">
        <f t="shared" si="0"/>
        <v>1</v>
      </c>
      <c r="M9">
        <f t="shared" si="1"/>
        <v>0.58522214736745948</v>
      </c>
      <c r="N9">
        <f t="shared" si="2"/>
        <v>0.57107459721159659</v>
      </c>
      <c r="O9">
        <f t="shared" si="3"/>
        <v>0.70172533884467381</v>
      </c>
    </row>
    <row r="10" spans="1:15" x14ac:dyDescent="0.25">
      <c r="B10">
        <v>1.5</v>
      </c>
      <c r="C10">
        <v>4</v>
      </c>
      <c r="D10">
        <v>17608.8</v>
      </c>
      <c r="E10">
        <v>10621.5</v>
      </c>
      <c r="F10">
        <v>9965.68</v>
      </c>
      <c r="G10">
        <v>13095.4</v>
      </c>
      <c r="J10">
        <v>1.5</v>
      </c>
      <c r="K10">
        <v>4</v>
      </c>
      <c r="L10">
        <f t="shared" si="0"/>
        <v>1</v>
      </c>
      <c r="M10">
        <f t="shared" si="1"/>
        <v>0.60319272182090777</v>
      </c>
      <c r="N10">
        <f t="shared" si="2"/>
        <v>0.56594884375993826</v>
      </c>
      <c r="O10">
        <f t="shared" si="3"/>
        <v>0.74368497569397118</v>
      </c>
    </row>
    <row r="11" spans="1:15" x14ac:dyDescent="0.25">
      <c r="B11">
        <v>2</v>
      </c>
      <c r="C11">
        <v>4</v>
      </c>
      <c r="D11">
        <v>17608.8</v>
      </c>
      <c r="E11">
        <v>10882.6</v>
      </c>
      <c r="F11">
        <v>10032.4</v>
      </c>
      <c r="G11">
        <v>13188.7</v>
      </c>
      <c r="J11">
        <v>2</v>
      </c>
      <c r="K11">
        <v>4</v>
      </c>
      <c r="L11">
        <f t="shared" si="0"/>
        <v>1</v>
      </c>
      <c r="M11">
        <f t="shared" si="1"/>
        <v>0.61802053518695199</v>
      </c>
      <c r="N11">
        <f t="shared" si="2"/>
        <v>0.5697378583435555</v>
      </c>
      <c r="O11">
        <f t="shared" si="3"/>
        <v>0.7489834628140476</v>
      </c>
    </row>
    <row r="12" spans="1:15" x14ac:dyDescent="0.25">
      <c r="B12">
        <v>0.5</v>
      </c>
      <c r="C12">
        <v>5</v>
      </c>
      <c r="D12">
        <v>12284.1</v>
      </c>
      <c r="E12">
        <v>10211.4</v>
      </c>
      <c r="F12">
        <v>10304.700000000001</v>
      </c>
      <c r="G12">
        <v>11474.8</v>
      </c>
      <c r="J12">
        <v>0.5</v>
      </c>
      <c r="K12">
        <v>5</v>
      </c>
      <c r="L12">
        <f t="shared" si="0"/>
        <v>1</v>
      </c>
      <c r="M12">
        <f t="shared" si="1"/>
        <v>0.83126969008718588</v>
      </c>
      <c r="N12">
        <f t="shared" si="2"/>
        <v>0.83886487410555111</v>
      </c>
      <c r="O12">
        <f t="shared" si="3"/>
        <v>0.9341180876091858</v>
      </c>
    </row>
    <row r="13" spans="1:15" x14ac:dyDescent="0.25">
      <c r="B13">
        <v>1</v>
      </c>
      <c r="C13">
        <v>5</v>
      </c>
      <c r="D13">
        <v>17487</v>
      </c>
      <c r="E13">
        <v>10548</v>
      </c>
      <c r="F13">
        <v>10334</v>
      </c>
      <c r="G13">
        <v>12469</v>
      </c>
      <c r="J13">
        <v>1</v>
      </c>
      <c r="K13">
        <v>5</v>
      </c>
      <c r="L13">
        <f t="shared" si="0"/>
        <v>1</v>
      </c>
      <c r="M13">
        <f t="shared" si="1"/>
        <v>0.60319094184251154</v>
      </c>
      <c r="N13">
        <f t="shared" si="2"/>
        <v>0.59095327957911592</v>
      </c>
      <c r="O13">
        <f t="shared" si="3"/>
        <v>0.71304397552467547</v>
      </c>
    </row>
    <row r="14" spans="1:15" x14ac:dyDescent="0.25">
      <c r="B14">
        <v>1.5</v>
      </c>
      <c r="C14">
        <v>5</v>
      </c>
      <c r="D14">
        <v>17608.8</v>
      </c>
      <c r="E14">
        <v>11008.7</v>
      </c>
      <c r="F14">
        <v>10305.200000000001</v>
      </c>
      <c r="G14">
        <v>13504.5</v>
      </c>
      <c r="J14">
        <v>1.5</v>
      </c>
      <c r="K14">
        <v>5</v>
      </c>
      <c r="L14">
        <f t="shared" si="0"/>
        <v>1</v>
      </c>
      <c r="M14">
        <f t="shared" si="1"/>
        <v>0.62518172731815913</v>
      </c>
      <c r="N14">
        <f t="shared" si="2"/>
        <v>0.58523011221661903</v>
      </c>
      <c r="O14">
        <f t="shared" si="3"/>
        <v>0.76691767752487394</v>
      </c>
    </row>
    <row r="15" spans="1:15" x14ac:dyDescent="0.25">
      <c r="B15">
        <v>2</v>
      </c>
      <c r="C15">
        <v>5</v>
      </c>
      <c r="D15">
        <v>17608.8</v>
      </c>
      <c r="E15">
        <v>11762.5</v>
      </c>
      <c r="F15">
        <v>10320.700000000001</v>
      </c>
      <c r="G15">
        <v>13820.8</v>
      </c>
      <c r="J15">
        <v>2</v>
      </c>
      <c r="K15">
        <v>5</v>
      </c>
      <c r="L15">
        <f t="shared" si="0"/>
        <v>1</v>
      </c>
      <c r="M15">
        <f t="shared" si="1"/>
        <v>0.66798986870201271</v>
      </c>
      <c r="N15">
        <f t="shared" si="2"/>
        <v>0.58611035391395216</v>
      </c>
      <c r="O15">
        <f t="shared" si="3"/>
        <v>0.78488028712916269</v>
      </c>
    </row>
    <row r="16" spans="1:15" x14ac:dyDescent="0.25">
      <c r="B16">
        <v>0.5</v>
      </c>
      <c r="C16">
        <v>6</v>
      </c>
      <c r="D16">
        <v>12252.9</v>
      </c>
      <c r="E16">
        <v>10450.9</v>
      </c>
      <c r="F16">
        <v>10413.9</v>
      </c>
      <c r="G16">
        <v>11650.5</v>
      </c>
      <c r="J16">
        <v>0.5</v>
      </c>
      <c r="K16">
        <v>6</v>
      </c>
      <c r="L16">
        <f t="shared" si="0"/>
        <v>1</v>
      </c>
      <c r="M16">
        <f t="shared" si="1"/>
        <v>0.85293277509814003</v>
      </c>
      <c r="N16">
        <f t="shared" si="2"/>
        <v>0.84991308180104297</v>
      </c>
      <c r="O16">
        <f t="shared" si="3"/>
        <v>0.95083612858996647</v>
      </c>
    </row>
    <row r="17" spans="1:15" x14ac:dyDescent="0.25">
      <c r="B17">
        <v>1</v>
      </c>
      <c r="C17">
        <v>6</v>
      </c>
      <c r="D17">
        <v>17460.7</v>
      </c>
      <c r="E17">
        <v>11076.6</v>
      </c>
      <c r="F17">
        <v>10430</v>
      </c>
      <c r="G17">
        <v>12955.3</v>
      </c>
      <c r="J17">
        <v>1</v>
      </c>
      <c r="K17">
        <v>6</v>
      </c>
      <c r="L17">
        <f t="shared" si="0"/>
        <v>1</v>
      </c>
      <c r="M17">
        <f t="shared" si="1"/>
        <v>0.63437319236914902</v>
      </c>
      <c r="N17">
        <f t="shared" si="2"/>
        <v>0.59734145824623297</v>
      </c>
      <c r="O17">
        <f t="shared" si="3"/>
        <v>0.74196910776772973</v>
      </c>
    </row>
    <row r="18" spans="1:15" x14ac:dyDescent="0.25">
      <c r="B18">
        <v>1.5</v>
      </c>
      <c r="C18">
        <v>6</v>
      </c>
      <c r="D18">
        <v>17608.8</v>
      </c>
      <c r="E18">
        <v>11713.8</v>
      </c>
      <c r="F18">
        <v>10460.1</v>
      </c>
      <c r="G18">
        <v>13849.3</v>
      </c>
      <c r="J18">
        <v>1.5</v>
      </c>
      <c r="K18">
        <v>6</v>
      </c>
      <c r="L18">
        <f t="shared" si="0"/>
        <v>1</v>
      </c>
      <c r="M18">
        <f t="shared" si="1"/>
        <v>0.66522420607877875</v>
      </c>
      <c r="N18">
        <f t="shared" si="2"/>
        <v>0.59402685021125801</v>
      </c>
      <c r="O18">
        <f t="shared" si="3"/>
        <v>0.78649879605651718</v>
      </c>
    </row>
    <row r="19" spans="1:15" x14ac:dyDescent="0.25">
      <c r="B19">
        <v>2</v>
      </c>
      <c r="C19">
        <v>6</v>
      </c>
      <c r="D19">
        <v>17608.8</v>
      </c>
      <c r="E19">
        <v>11852.8</v>
      </c>
      <c r="F19">
        <v>10464.9</v>
      </c>
      <c r="G19">
        <v>14038.8</v>
      </c>
      <c r="J19">
        <v>2</v>
      </c>
      <c r="K19">
        <v>6</v>
      </c>
      <c r="L19">
        <f t="shared" si="0"/>
        <v>1</v>
      </c>
      <c r="M19">
        <f t="shared" si="1"/>
        <v>0.67311798646131482</v>
      </c>
      <c r="N19">
        <f t="shared" si="2"/>
        <v>0.59429944118849665</v>
      </c>
      <c r="O19">
        <f t="shared" si="3"/>
        <v>0.79726046067875156</v>
      </c>
    </row>
    <row r="20" spans="1:15" x14ac:dyDescent="0.25">
      <c r="B20">
        <v>0.5</v>
      </c>
      <c r="C20">
        <v>8</v>
      </c>
      <c r="D20">
        <v>12174.2</v>
      </c>
      <c r="E20">
        <v>10861.6</v>
      </c>
      <c r="F20">
        <v>10509.9</v>
      </c>
      <c r="G20">
        <v>11866.9</v>
      </c>
      <c r="J20">
        <v>0.5</v>
      </c>
      <c r="K20">
        <v>8</v>
      </c>
      <c r="L20">
        <f t="shared" si="0"/>
        <v>1</v>
      </c>
      <c r="M20">
        <f t="shared" si="1"/>
        <v>0.89218182714264593</v>
      </c>
      <c r="N20">
        <f t="shared" si="2"/>
        <v>0.86329286523960502</v>
      </c>
      <c r="O20">
        <f t="shared" si="3"/>
        <v>0.97475809498776089</v>
      </c>
    </row>
    <row r="21" spans="1:15" x14ac:dyDescent="0.25">
      <c r="B21">
        <v>1</v>
      </c>
      <c r="C21">
        <v>8</v>
      </c>
      <c r="D21">
        <v>17395.8</v>
      </c>
      <c r="E21">
        <v>11715.8</v>
      </c>
      <c r="F21">
        <v>10500.3</v>
      </c>
      <c r="G21">
        <v>13580.8</v>
      </c>
      <c r="J21">
        <v>1</v>
      </c>
      <c r="K21">
        <v>8</v>
      </c>
      <c r="L21">
        <f t="shared" si="0"/>
        <v>1</v>
      </c>
      <c r="M21">
        <f t="shared" si="1"/>
        <v>0.67348440428149325</v>
      </c>
      <c r="N21">
        <f t="shared" si="2"/>
        <v>0.60361121650053462</v>
      </c>
      <c r="O21">
        <f t="shared" si="3"/>
        <v>0.78069419055174238</v>
      </c>
    </row>
    <row r="22" spans="1:15" x14ac:dyDescent="0.25">
      <c r="B22">
        <v>1.5</v>
      </c>
      <c r="C22">
        <v>8</v>
      </c>
      <c r="D22">
        <v>17608.8</v>
      </c>
      <c r="E22">
        <v>12127.5</v>
      </c>
      <c r="F22">
        <v>10507.3</v>
      </c>
      <c r="G22">
        <v>14015.2</v>
      </c>
      <c r="J22">
        <v>1.5</v>
      </c>
      <c r="K22">
        <v>8</v>
      </c>
      <c r="L22">
        <f t="shared" si="0"/>
        <v>1</v>
      </c>
      <c r="M22">
        <f t="shared" si="1"/>
        <v>0.68871814092953532</v>
      </c>
      <c r="N22">
        <f t="shared" si="2"/>
        <v>0.59670732815410477</v>
      </c>
      <c r="O22">
        <f t="shared" si="3"/>
        <v>0.79592022170732823</v>
      </c>
    </row>
    <row r="23" spans="1:15" x14ac:dyDescent="0.25">
      <c r="B23">
        <v>2</v>
      </c>
      <c r="C23">
        <v>8</v>
      </c>
      <c r="D23">
        <v>17608.8</v>
      </c>
      <c r="E23">
        <v>12433.5</v>
      </c>
      <c r="F23">
        <v>10502</v>
      </c>
      <c r="G23">
        <v>14531.8</v>
      </c>
      <c r="J23">
        <v>2</v>
      </c>
      <c r="K23">
        <v>8</v>
      </c>
      <c r="L23">
        <f t="shared" si="0"/>
        <v>1</v>
      </c>
      <c r="M23">
        <f t="shared" si="1"/>
        <v>0.70609581572849944</v>
      </c>
      <c r="N23">
        <f t="shared" si="2"/>
        <v>0.59640634228340372</v>
      </c>
      <c r="O23">
        <f t="shared" si="3"/>
        <v>0.82525782563263816</v>
      </c>
    </row>
    <row r="24" spans="1:15" x14ac:dyDescent="0.25">
      <c r="B24">
        <v>0.5</v>
      </c>
      <c r="C24">
        <v>10</v>
      </c>
      <c r="D24">
        <v>12069.5</v>
      </c>
      <c r="E24">
        <v>11075.4</v>
      </c>
      <c r="F24">
        <v>10497.8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0.91763536186254602</v>
      </c>
      <c r="N24">
        <f t="shared" si="2"/>
        <v>0.86977919549277094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12152.2</v>
      </c>
      <c r="F25">
        <v>10505.1</v>
      </c>
      <c r="G25">
        <v>13882.6</v>
      </c>
      <c r="J25">
        <v>1</v>
      </c>
      <c r="K25">
        <v>10</v>
      </c>
      <c r="L25">
        <f t="shared" si="0"/>
        <v>1</v>
      </c>
      <c r="M25">
        <f t="shared" si="1"/>
        <v>0.70115048638918065</v>
      </c>
      <c r="N25">
        <f t="shared" si="2"/>
        <v>0.60611707958780969</v>
      </c>
      <c r="O25">
        <f t="shared" si="3"/>
        <v>0.80099008758467105</v>
      </c>
    </row>
    <row r="26" spans="1:15" x14ac:dyDescent="0.25">
      <c r="B26">
        <v>1.5</v>
      </c>
      <c r="C26">
        <v>10</v>
      </c>
      <c r="D26">
        <v>17608.8</v>
      </c>
      <c r="E26">
        <v>12676.7</v>
      </c>
      <c r="F26">
        <v>10510.5</v>
      </c>
      <c r="G26">
        <v>14301</v>
      </c>
      <c r="J26">
        <v>1.5</v>
      </c>
      <c r="K26">
        <v>10</v>
      </c>
      <c r="L26">
        <f t="shared" si="0"/>
        <v>1</v>
      </c>
      <c r="M26">
        <f t="shared" si="1"/>
        <v>0.71990709190859126</v>
      </c>
      <c r="N26">
        <f t="shared" si="2"/>
        <v>0.5968890554722639</v>
      </c>
      <c r="O26">
        <f t="shared" si="3"/>
        <v>0.812150742810413</v>
      </c>
    </row>
    <row r="27" spans="1:15" x14ac:dyDescent="0.25">
      <c r="B27">
        <v>2</v>
      </c>
      <c r="C27">
        <v>10</v>
      </c>
      <c r="D27">
        <v>17608.8</v>
      </c>
      <c r="E27">
        <v>13108.2</v>
      </c>
      <c r="F27">
        <v>10514.9</v>
      </c>
      <c r="G27">
        <v>14726.7</v>
      </c>
      <c r="J27">
        <v>2</v>
      </c>
      <c r="K27">
        <v>10</v>
      </c>
      <c r="L27">
        <f t="shared" si="0"/>
        <v>1</v>
      </c>
      <c r="M27">
        <f t="shared" si="1"/>
        <v>0.74441188496660771</v>
      </c>
      <c r="N27">
        <f t="shared" si="2"/>
        <v>0.59713893053473266</v>
      </c>
      <c r="O27">
        <f t="shared" si="3"/>
        <v>0.83632615510426611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22</v>
      </c>
      <c r="G29" t="s">
        <v>8</v>
      </c>
      <c r="I29" t="s">
        <v>39</v>
      </c>
      <c r="J29" t="s">
        <v>7</v>
      </c>
      <c r="K29" t="s">
        <v>4</v>
      </c>
      <c r="L29" t="s">
        <v>27</v>
      </c>
      <c r="M29" t="s">
        <v>28</v>
      </c>
      <c r="N29" t="s">
        <v>29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0.83263399999999999</v>
      </c>
      <c r="G30">
        <v>0.97537399999999996</v>
      </c>
      <c r="J30">
        <v>0.5</v>
      </c>
      <c r="K30">
        <v>3</v>
      </c>
      <c r="L30" s="4">
        <v>9597.99</v>
      </c>
      <c r="M30" s="4">
        <v>9709.57</v>
      </c>
      <c r="N30" s="4">
        <v>9291.27</v>
      </c>
    </row>
    <row r="31" spans="1:15" x14ac:dyDescent="0.25">
      <c r="B31">
        <v>1</v>
      </c>
      <c r="C31">
        <v>3</v>
      </c>
      <c r="D31">
        <v>1</v>
      </c>
      <c r="E31">
        <v>0.99825699999999995</v>
      </c>
      <c r="F31">
        <v>0.87584499999999998</v>
      </c>
      <c r="G31">
        <v>0.94136200000000003</v>
      </c>
      <c r="J31">
        <v>1</v>
      </c>
      <c r="K31">
        <v>3</v>
      </c>
      <c r="L31" s="4">
        <v>9855.5</v>
      </c>
      <c r="M31" s="4">
        <v>9824.18</v>
      </c>
      <c r="N31" s="4">
        <v>9691.57</v>
      </c>
    </row>
    <row r="32" spans="1:15" x14ac:dyDescent="0.25">
      <c r="B32">
        <v>1.5</v>
      </c>
      <c r="C32">
        <v>3</v>
      </c>
      <c r="D32">
        <v>0.62951699999999999</v>
      </c>
      <c r="E32">
        <v>0.98931000000000002</v>
      </c>
      <c r="F32">
        <v>0.87774300000000005</v>
      </c>
      <c r="G32">
        <v>0.85792900000000005</v>
      </c>
      <c r="J32">
        <v>1.5</v>
      </c>
      <c r="K32">
        <v>3</v>
      </c>
      <c r="L32" s="4">
        <v>9897.4699999999993</v>
      </c>
      <c r="M32" s="4">
        <v>10141.700000000001</v>
      </c>
      <c r="N32" s="4">
        <v>9740.7800000000007</v>
      </c>
    </row>
    <row r="33" spans="2:14" x14ac:dyDescent="0.25">
      <c r="B33">
        <v>2</v>
      </c>
      <c r="C33">
        <v>3</v>
      </c>
      <c r="D33">
        <v>0.50982899999999998</v>
      </c>
      <c r="E33">
        <v>0.960866</v>
      </c>
      <c r="F33">
        <v>0.88234199999999996</v>
      </c>
      <c r="G33">
        <v>0.84257700000000002</v>
      </c>
      <c r="J33">
        <v>2</v>
      </c>
      <c r="K33">
        <v>3</v>
      </c>
      <c r="L33" s="4">
        <v>9934.01</v>
      </c>
      <c r="M33" s="4">
        <v>9904.57</v>
      </c>
      <c r="N33" s="4">
        <v>8999.1299999999992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0.72153299999999998</v>
      </c>
      <c r="G34">
        <v>0.954349</v>
      </c>
      <c r="J34">
        <v>0.5</v>
      </c>
      <c r="K34">
        <v>4</v>
      </c>
      <c r="L34" s="4">
        <v>9753.25</v>
      </c>
      <c r="M34" s="4">
        <v>9989.7900000000009</v>
      </c>
      <c r="N34" s="4">
        <v>9424.34</v>
      </c>
    </row>
    <row r="35" spans="2:14" x14ac:dyDescent="0.25">
      <c r="B35">
        <v>1</v>
      </c>
      <c r="C35">
        <v>4</v>
      </c>
      <c r="D35">
        <v>1</v>
      </c>
      <c r="E35">
        <v>0.99856100000000003</v>
      </c>
      <c r="F35">
        <v>0.76790000000000003</v>
      </c>
      <c r="G35">
        <v>0.89847399999999999</v>
      </c>
      <c r="J35">
        <v>1</v>
      </c>
      <c r="K35">
        <v>4</v>
      </c>
      <c r="L35" s="4">
        <v>10438.9</v>
      </c>
      <c r="M35" s="4">
        <v>10061.799999999999</v>
      </c>
      <c r="N35" s="4">
        <v>9996.68</v>
      </c>
    </row>
    <row r="36" spans="2:14" x14ac:dyDescent="0.25">
      <c r="B36">
        <v>1.5</v>
      </c>
      <c r="C36">
        <v>4</v>
      </c>
      <c r="D36">
        <v>0.71170500000000003</v>
      </c>
      <c r="E36">
        <v>0.983622</v>
      </c>
      <c r="F36">
        <v>0.74492700000000001</v>
      </c>
      <c r="G36">
        <v>0.84659200000000001</v>
      </c>
      <c r="J36">
        <v>1.5</v>
      </c>
      <c r="K36">
        <v>4</v>
      </c>
      <c r="L36" s="4">
        <v>10471</v>
      </c>
      <c r="M36" s="4">
        <v>10772</v>
      </c>
      <c r="N36" s="4">
        <v>10261.1</v>
      </c>
    </row>
    <row r="37" spans="2:14" x14ac:dyDescent="0.25">
      <c r="B37">
        <v>2</v>
      </c>
      <c r="C37">
        <v>4</v>
      </c>
      <c r="D37">
        <v>0.58564300000000002</v>
      </c>
      <c r="E37">
        <v>0.94839799999999996</v>
      </c>
      <c r="F37">
        <v>0.72622200000000003</v>
      </c>
      <c r="G37">
        <v>0.80166899999999996</v>
      </c>
      <c r="J37">
        <v>2</v>
      </c>
      <c r="K37">
        <v>4</v>
      </c>
      <c r="L37" s="4">
        <v>11006.5</v>
      </c>
      <c r="M37" s="4">
        <v>10758.8</v>
      </c>
      <c r="N37" s="4">
        <v>9771.34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0.58692599999999995</v>
      </c>
      <c r="G38">
        <v>0.93986899999999995</v>
      </c>
      <c r="J38">
        <v>0.5</v>
      </c>
      <c r="K38">
        <v>5</v>
      </c>
      <c r="L38" s="4">
        <v>10219.200000000001</v>
      </c>
      <c r="M38" s="4">
        <v>10203.6</v>
      </c>
      <c r="N38" s="4">
        <v>9381.31</v>
      </c>
    </row>
    <row r="39" spans="2:14" x14ac:dyDescent="0.25">
      <c r="B39">
        <v>1</v>
      </c>
      <c r="C39">
        <v>5</v>
      </c>
      <c r="D39">
        <v>1</v>
      </c>
      <c r="E39">
        <v>0.99795199999999995</v>
      </c>
      <c r="F39">
        <v>0.55198400000000003</v>
      </c>
      <c r="G39">
        <v>0.88813500000000001</v>
      </c>
      <c r="J39">
        <v>1</v>
      </c>
      <c r="K39">
        <v>5</v>
      </c>
      <c r="L39">
        <v>10495.9</v>
      </c>
      <c r="M39">
        <v>10600.2</v>
      </c>
      <c r="N39">
        <v>10496.8</v>
      </c>
    </row>
    <row r="40" spans="2:14" x14ac:dyDescent="0.25">
      <c r="B40">
        <v>1.5</v>
      </c>
      <c r="C40">
        <v>5</v>
      </c>
      <c r="D40">
        <v>0.76936000000000004</v>
      </c>
      <c r="E40">
        <v>0.99096300000000004</v>
      </c>
      <c r="F40">
        <v>0.62444299999999997</v>
      </c>
      <c r="G40">
        <v>0.82631299999999996</v>
      </c>
      <c r="J40">
        <v>1.5</v>
      </c>
      <c r="K40">
        <v>5</v>
      </c>
      <c r="L40">
        <v>11011.8</v>
      </c>
      <c r="M40">
        <v>11005.5</v>
      </c>
      <c r="N40">
        <v>10594.9</v>
      </c>
    </row>
    <row r="41" spans="2:14" x14ac:dyDescent="0.25">
      <c r="B41">
        <v>2</v>
      </c>
      <c r="C41">
        <v>5</v>
      </c>
      <c r="D41">
        <v>0.654532</v>
      </c>
      <c r="E41">
        <v>0.93854700000000002</v>
      </c>
      <c r="F41">
        <v>0.55544700000000002</v>
      </c>
      <c r="G41">
        <v>0.76442600000000005</v>
      </c>
      <c r="J41">
        <v>2</v>
      </c>
      <c r="K41">
        <v>5</v>
      </c>
      <c r="L41">
        <v>11879.6</v>
      </c>
      <c r="M41">
        <v>11645.5</v>
      </c>
      <c r="N41">
        <v>10683.7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0.45124300000000001</v>
      </c>
      <c r="G42">
        <v>0.92276599999999998</v>
      </c>
      <c r="J42">
        <v>0.5</v>
      </c>
      <c r="K42">
        <v>6</v>
      </c>
      <c r="L42">
        <v>10471.700000000001</v>
      </c>
      <c r="M42">
        <v>10430.1</v>
      </c>
      <c r="N42">
        <v>9478.94</v>
      </c>
    </row>
    <row r="43" spans="2:14" x14ac:dyDescent="0.25">
      <c r="B43">
        <v>1</v>
      </c>
      <c r="C43">
        <v>6</v>
      </c>
      <c r="D43">
        <v>1</v>
      </c>
      <c r="E43">
        <v>0.99980899999999995</v>
      </c>
      <c r="F43">
        <v>0.45207599999999998</v>
      </c>
      <c r="G43">
        <v>0.85894499999999996</v>
      </c>
      <c r="J43">
        <v>1</v>
      </c>
      <c r="K43">
        <v>6</v>
      </c>
      <c r="L43">
        <v>11125.6</v>
      </c>
      <c r="M43">
        <v>11027.5</v>
      </c>
      <c r="N43">
        <v>10695.1</v>
      </c>
    </row>
    <row r="44" spans="2:14" x14ac:dyDescent="0.25">
      <c r="B44">
        <v>1.5</v>
      </c>
      <c r="C44">
        <v>6</v>
      </c>
      <c r="D44">
        <v>0.79954000000000003</v>
      </c>
      <c r="E44">
        <v>0.99146500000000004</v>
      </c>
      <c r="F44">
        <v>0.418325</v>
      </c>
      <c r="G44">
        <v>0.796462</v>
      </c>
      <c r="J44">
        <v>1.5</v>
      </c>
      <c r="K44">
        <v>6</v>
      </c>
      <c r="L44">
        <v>11731.8</v>
      </c>
      <c r="M44">
        <v>11695.9</v>
      </c>
      <c r="N44">
        <v>11158.1</v>
      </c>
    </row>
    <row r="45" spans="2:14" x14ac:dyDescent="0.25">
      <c r="B45">
        <v>2</v>
      </c>
      <c r="C45">
        <v>6</v>
      </c>
      <c r="D45">
        <v>0.71073500000000001</v>
      </c>
      <c r="E45">
        <v>0.953573</v>
      </c>
      <c r="F45">
        <v>0.44358999999999998</v>
      </c>
      <c r="G45">
        <v>0.73704099999999995</v>
      </c>
      <c r="J45">
        <v>2</v>
      </c>
      <c r="K45">
        <v>6</v>
      </c>
      <c r="L45">
        <v>11789.7</v>
      </c>
      <c r="M45">
        <v>11915.9</v>
      </c>
      <c r="N45">
        <v>11150.2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0.23072799999999999</v>
      </c>
      <c r="G46">
        <v>0.90948099999999998</v>
      </c>
      <c r="J46">
        <v>0.5</v>
      </c>
      <c r="K46">
        <v>8</v>
      </c>
      <c r="L46">
        <v>10817.6</v>
      </c>
      <c r="M46">
        <v>10905.6</v>
      </c>
      <c r="N46">
        <v>9686.99</v>
      </c>
    </row>
    <row r="47" spans="2:14" x14ac:dyDescent="0.25">
      <c r="B47">
        <v>1</v>
      </c>
      <c r="C47">
        <v>8</v>
      </c>
      <c r="D47">
        <v>1</v>
      </c>
      <c r="E47">
        <v>0.99910299999999996</v>
      </c>
      <c r="F47">
        <v>0.23988999999999999</v>
      </c>
      <c r="G47">
        <v>0.81024200000000002</v>
      </c>
      <c r="J47">
        <v>1</v>
      </c>
      <c r="K47">
        <v>8</v>
      </c>
      <c r="L47">
        <v>11727.8</v>
      </c>
      <c r="M47">
        <v>11703.8</v>
      </c>
      <c r="N47">
        <v>11375.5</v>
      </c>
    </row>
    <row r="48" spans="2:14" x14ac:dyDescent="0.25">
      <c r="B48">
        <v>1.5</v>
      </c>
      <c r="C48">
        <v>8</v>
      </c>
      <c r="D48">
        <v>0.82981700000000003</v>
      </c>
      <c r="E48">
        <v>0.99052399999999996</v>
      </c>
      <c r="F48">
        <v>0.24984500000000001</v>
      </c>
      <c r="G48">
        <v>0.75911499999999998</v>
      </c>
      <c r="J48">
        <v>1.5</v>
      </c>
      <c r="K48">
        <v>8</v>
      </c>
      <c r="L48">
        <v>12087.7</v>
      </c>
      <c r="M48">
        <v>12167.3</v>
      </c>
      <c r="N48">
        <v>11371</v>
      </c>
    </row>
    <row r="49" spans="2:14" x14ac:dyDescent="0.25">
      <c r="B49">
        <v>2</v>
      </c>
      <c r="C49">
        <v>8</v>
      </c>
      <c r="D49">
        <v>0.76737299999999997</v>
      </c>
      <c r="E49">
        <v>0.95808899999999997</v>
      </c>
      <c r="F49">
        <v>0.24515799999999999</v>
      </c>
      <c r="G49">
        <v>0.69769199999999998</v>
      </c>
      <c r="J49">
        <v>2</v>
      </c>
      <c r="K49">
        <v>8</v>
      </c>
      <c r="L49">
        <v>12386</v>
      </c>
      <c r="M49">
        <v>12481.1</v>
      </c>
      <c r="N49">
        <v>11707.6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0.125967</v>
      </c>
      <c r="G50">
        <v>0.91220900000000005</v>
      </c>
      <c r="J50">
        <v>0.5</v>
      </c>
      <c r="K50">
        <v>10</v>
      </c>
      <c r="L50">
        <v>11041.4</v>
      </c>
      <c r="M50">
        <v>11109.4</v>
      </c>
      <c r="N50">
        <v>9665.59</v>
      </c>
    </row>
    <row r="51" spans="2:14" x14ac:dyDescent="0.25">
      <c r="B51">
        <v>1</v>
      </c>
      <c r="C51">
        <v>10</v>
      </c>
      <c r="D51">
        <v>1</v>
      </c>
      <c r="E51">
        <v>0.99987099999999995</v>
      </c>
      <c r="F51">
        <v>0.15598999999999999</v>
      </c>
      <c r="G51">
        <v>0.76791399999999999</v>
      </c>
      <c r="J51">
        <v>1</v>
      </c>
      <c r="K51">
        <v>10</v>
      </c>
      <c r="L51">
        <v>12253.4</v>
      </c>
      <c r="M51">
        <v>12050.9</v>
      </c>
      <c r="N51">
        <v>11500</v>
      </c>
    </row>
    <row r="52" spans="2:14" x14ac:dyDescent="0.25">
      <c r="B52">
        <v>1.5</v>
      </c>
      <c r="C52">
        <v>10</v>
      </c>
      <c r="D52">
        <v>0.857101</v>
      </c>
      <c r="E52">
        <v>0.99168900000000004</v>
      </c>
      <c r="F52">
        <v>0.16006000000000001</v>
      </c>
      <c r="G52">
        <v>0.733209</v>
      </c>
      <c r="J52">
        <v>1.5</v>
      </c>
      <c r="K52">
        <v>10</v>
      </c>
      <c r="L52">
        <v>12777.2</v>
      </c>
      <c r="M52">
        <v>12576.2</v>
      </c>
      <c r="N52">
        <v>11960.8</v>
      </c>
    </row>
    <row r="53" spans="2:14" x14ac:dyDescent="0.25">
      <c r="B53">
        <v>2</v>
      </c>
      <c r="C53">
        <v>10</v>
      </c>
      <c r="D53">
        <v>0.78672600000000004</v>
      </c>
      <c r="E53">
        <v>0.95582199999999995</v>
      </c>
      <c r="F53">
        <v>0.146366</v>
      </c>
      <c r="G53">
        <v>0.65672600000000003</v>
      </c>
      <c r="J53">
        <v>2</v>
      </c>
      <c r="K53">
        <v>10</v>
      </c>
      <c r="L53">
        <v>13142.6</v>
      </c>
      <c r="M53">
        <v>13073.7</v>
      </c>
      <c r="N53">
        <v>12122.1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-0.16736600000000001</v>
      </c>
      <c r="G116" s="1">
        <f t="shared" ref="G116:G139" si="6">G30-E30</f>
        <v>-2.4626000000000037E-2</v>
      </c>
      <c r="J116">
        <v>0.5</v>
      </c>
      <c r="K116">
        <v>3</v>
      </c>
      <c r="L116" s="1">
        <v>0</v>
      </c>
      <c r="M116" s="1">
        <f>M4-L4</f>
        <v>-0.21731608049164108</v>
      </c>
      <c r="N116" s="1">
        <f>N4-L4</f>
        <v>-0.2198967099609217</v>
      </c>
      <c r="O116" s="1">
        <f>O4-L4</f>
        <v>-0.10840589580191662</v>
      </c>
    </row>
    <row r="117" spans="1:15" x14ac:dyDescent="0.25">
      <c r="B117">
        <v>1</v>
      </c>
      <c r="C117">
        <v>3</v>
      </c>
      <c r="D117" s="1">
        <f t="shared" si="4"/>
        <v>1.7430000000000501E-3</v>
      </c>
      <c r="E117" s="1">
        <v>0</v>
      </c>
      <c r="F117" s="1">
        <f t="shared" si="5"/>
        <v>-0.12241199999999997</v>
      </c>
      <c r="G117" s="1">
        <f t="shared" si="6"/>
        <v>-5.6894999999999918E-2</v>
      </c>
      <c r="J117">
        <v>1</v>
      </c>
      <c r="K117">
        <v>3</v>
      </c>
      <c r="L117" s="1">
        <v>0</v>
      </c>
      <c r="M117" s="1">
        <f t="shared" ref="M117:M139" si="7">M5-L5</f>
        <v>-0.43885213741502804</v>
      </c>
      <c r="N117" s="1">
        <f t="shared" ref="N117:N139" si="8">N5-L5</f>
        <v>-0.45570680687987586</v>
      </c>
      <c r="O117" s="1">
        <f t="shared" ref="O117:O139" si="9">O5-L5</f>
        <v>-0.31331835393950458</v>
      </c>
    </row>
    <row r="118" spans="1:15" x14ac:dyDescent="0.25">
      <c r="B118">
        <v>1.5</v>
      </c>
      <c r="C118">
        <v>3</v>
      </c>
      <c r="D118" s="1">
        <f t="shared" si="4"/>
        <v>-0.35979300000000003</v>
      </c>
      <c r="E118" s="1">
        <v>0</v>
      </c>
      <c r="F118" s="1">
        <f t="shared" si="5"/>
        <v>-0.11156699999999997</v>
      </c>
      <c r="G118" s="1">
        <f t="shared" si="6"/>
        <v>-0.13138099999999997</v>
      </c>
      <c r="J118">
        <v>1.5</v>
      </c>
      <c r="K118">
        <v>3</v>
      </c>
      <c r="L118" s="1">
        <v>0</v>
      </c>
      <c r="M118" s="1">
        <f t="shared" si="7"/>
        <v>-0.43098905092908091</v>
      </c>
      <c r="N118" s="1">
        <f t="shared" si="8"/>
        <v>-0.45421948116850663</v>
      </c>
      <c r="O118" s="1">
        <f t="shared" si="9"/>
        <v>-0.27633910317568489</v>
      </c>
    </row>
    <row r="119" spans="1:15" x14ac:dyDescent="0.25">
      <c r="B119">
        <v>2</v>
      </c>
      <c r="C119">
        <v>3</v>
      </c>
      <c r="D119" s="1">
        <f t="shared" si="4"/>
        <v>-0.45103700000000002</v>
      </c>
      <c r="E119" s="1">
        <v>0</v>
      </c>
      <c r="F119" s="1">
        <f t="shared" si="5"/>
        <v>-7.8524000000000038E-2</v>
      </c>
      <c r="G119" s="1">
        <f t="shared" si="6"/>
        <v>-0.11828899999999998</v>
      </c>
      <c r="J119">
        <v>2</v>
      </c>
      <c r="K119">
        <v>3</v>
      </c>
      <c r="L119" s="1">
        <v>0</v>
      </c>
      <c r="M119" s="1">
        <f t="shared" si="7"/>
        <v>-0.43668563445549946</v>
      </c>
      <c r="N119" s="1">
        <f t="shared" si="8"/>
        <v>-0.45993366952887194</v>
      </c>
      <c r="O119" s="1">
        <f t="shared" si="9"/>
        <v>-0.32328722002635046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-0.27846700000000002</v>
      </c>
      <c r="G120" s="1">
        <f t="shared" si="6"/>
        <v>-4.5650999999999997E-2</v>
      </c>
      <c r="J120">
        <v>0.5</v>
      </c>
      <c r="K120">
        <v>4</v>
      </c>
      <c r="L120" s="1">
        <v>0</v>
      </c>
      <c r="M120" s="1">
        <f t="shared" si="7"/>
        <v>-0.1980958724949432</v>
      </c>
      <c r="N120" s="1">
        <f t="shared" si="8"/>
        <v>-0.18612358957278985</v>
      </c>
      <c r="O120" s="1">
        <f t="shared" si="9"/>
        <v>-8.8049650287162495E-2</v>
      </c>
    </row>
    <row r="121" spans="1:15" x14ac:dyDescent="0.25">
      <c r="B121">
        <v>1</v>
      </c>
      <c r="C121">
        <v>4</v>
      </c>
      <c r="D121" s="1">
        <f t="shared" si="4"/>
        <v>1.4389999999999681E-3</v>
      </c>
      <c r="E121" s="1">
        <v>0</v>
      </c>
      <c r="F121" s="1">
        <f t="shared" si="5"/>
        <v>-0.230661</v>
      </c>
      <c r="G121" s="1">
        <f t="shared" si="6"/>
        <v>-0.10008700000000004</v>
      </c>
      <c r="J121">
        <v>1</v>
      </c>
      <c r="K121">
        <v>4</v>
      </c>
      <c r="L121" s="1">
        <v>0</v>
      </c>
      <c r="M121" s="1">
        <f t="shared" si="7"/>
        <v>-0.41477785263254052</v>
      </c>
      <c r="N121" s="1">
        <f t="shared" si="8"/>
        <v>-0.42892540278840341</v>
      </c>
      <c r="O121" s="1">
        <f t="shared" si="9"/>
        <v>-0.29827466115532619</v>
      </c>
    </row>
    <row r="122" spans="1:15" x14ac:dyDescent="0.25">
      <c r="B122">
        <v>1.5</v>
      </c>
      <c r="C122">
        <v>4</v>
      </c>
      <c r="D122" s="1">
        <f t="shared" si="4"/>
        <v>-0.27191699999999996</v>
      </c>
      <c r="E122" s="1">
        <v>0</v>
      </c>
      <c r="F122" s="1">
        <f t="shared" si="5"/>
        <v>-0.23869499999999999</v>
      </c>
      <c r="G122" s="1">
        <f t="shared" si="6"/>
        <v>-0.13702999999999999</v>
      </c>
      <c r="J122">
        <v>1.5</v>
      </c>
      <c r="K122">
        <v>4</v>
      </c>
      <c r="L122" s="1">
        <v>0</v>
      </c>
      <c r="M122" s="1">
        <f t="shared" si="7"/>
        <v>-0.39680727817909223</v>
      </c>
      <c r="N122" s="1">
        <f t="shared" si="8"/>
        <v>-0.43405115624006174</v>
      </c>
      <c r="O122" s="1">
        <f t="shared" si="9"/>
        <v>-0.25631502430602882</v>
      </c>
    </row>
    <row r="123" spans="1:15" x14ac:dyDescent="0.25">
      <c r="B123">
        <v>2</v>
      </c>
      <c r="C123">
        <v>4</v>
      </c>
      <c r="D123" s="1">
        <f t="shared" si="4"/>
        <v>-0.36275499999999994</v>
      </c>
      <c r="E123" s="1">
        <v>0</v>
      </c>
      <c r="F123" s="1">
        <f t="shared" si="5"/>
        <v>-0.22217599999999993</v>
      </c>
      <c r="G123" s="1">
        <f t="shared" si="6"/>
        <v>-0.146729</v>
      </c>
      <c r="J123">
        <v>2</v>
      </c>
      <c r="K123">
        <v>4</v>
      </c>
      <c r="L123" s="1">
        <v>0</v>
      </c>
      <c r="M123" s="1">
        <f t="shared" si="7"/>
        <v>-0.38197946481304801</v>
      </c>
      <c r="N123" s="1">
        <f t="shared" si="8"/>
        <v>-0.4302621416564445</v>
      </c>
      <c r="O123" s="1">
        <f t="shared" si="9"/>
        <v>-0.2510165371859524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-0.41307400000000005</v>
      </c>
      <c r="G124" s="1">
        <f t="shared" si="6"/>
        <v>-6.0131000000000046E-2</v>
      </c>
      <c r="J124">
        <v>0.5</v>
      </c>
      <c r="K124">
        <v>5</v>
      </c>
      <c r="L124" s="1">
        <v>0</v>
      </c>
      <c r="M124" s="1">
        <f t="shared" si="7"/>
        <v>-0.16873030991281412</v>
      </c>
      <c r="N124" s="1">
        <f t="shared" si="8"/>
        <v>-0.16113512589444889</v>
      </c>
      <c r="O124" s="1">
        <f t="shared" si="9"/>
        <v>-6.5881912390814201E-2</v>
      </c>
    </row>
    <row r="125" spans="1:15" x14ac:dyDescent="0.25">
      <c r="B125">
        <v>1</v>
      </c>
      <c r="C125">
        <v>5</v>
      </c>
      <c r="D125" s="1">
        <f t="shared" si="4"/>
        <v>2.0480000000000498E-3</v>
      </c>
      <c r="E125" s="1">
        <v>0</v>
      </c>
      <c r="F125" s="1">
        <f t="shared" si="5"/>
        <v>-0.44596799999999992</v>
      </c>
      <c r="G125" s="1">
        <f t="shared" si="6"/>
        <v>-0.10981699999999994</v>
      </c>
      <c r="J125">
        <v>1</v>
      </c>
      <c r="K125">
        <v>5</v>
      </c>
      <c r="L125" s="1">
        <v>0</v>
      </c>
      <c r="M125" s="1">
        <f t="shared" si="7"/>
        <v>-0.39680905815748846</v>
      </c>
      <c r="N125" s="1">
        <f t="shared" si="8"/>
        <v>-0.40904672042088408</v>
      </c>
      <c r="O125" s="1">
        <f t="shared" si="9"/>
        <v>-0.28695602447532453</v>
      </c>
    </row>
    <row r="126" spans="1:15" x14ac:dyDescent="0.25">
      <c r="B126">
        <v>1.5</v>
      </c>
      <c r="C126">
        <v>5</v>
      </c>
      <c r="D126" s="1">
        <f t="shared" si="4"/>
        <v>-0.22160299999999999</v>
      </c>
      <c r="E126" s="1">
        <v>0</v>
      </c>
      <c r="F126" s="1">
        <f t="shared" si="5"/>
        <v>-0.36652000000000007</v>
      </c>
      <c r="G126" s="1">
        <f t="shared" si="6"/>
        <v>-0.16465000000000007</v>
      </c>
      <c r="J126">
        <v>1.5</v>
      </c>
      <c r="K126">
        <v>5</v>
      </c>
      <c r="L126" s="1">
        <v>0</v>
      </c>
      <c r="M126" s="1">
        <f t="shared" si="7"/>
        <v>-0.37481827268184087</v>
      </c>
      <c r="N126" s="1">
        <f t="shared" si="8"/>
        <v>-0.41476988778338097</v>
      </c>
      <c r="O126" s="1">
        <f t="shared" si="9"/>
        <v>-0.23308232247512606</v>
      </c>
    </row>
    <row r="127" spans="1:15" x14ac:dyDescent="0.25">
      <c r="B127">
        <v>2</v>
      </c>
      <c r="C127">
        <v>5</v>
      </c>
      <c r="D127" s="1">
        <f t="shared" si="4"/>
        <v>-0.28401500000000002</v>
      </c>
      <c r="E127" s="1">
        <v>0</v>
      </c>
      <c r="F127" s="1">
        <f t="shared" si="5"/>
        <v>-0.3831</v>
      </c>
      <c r="G127" s="1">
        <f t="shared" si="6"/>
        <v>-0.17412099999999997</v>
      </c>
      <c r="J127">
        <v>2</v>
      </c>
      <c r="K127">
        <v>5</v>
      </c>
      <c r="L127" s="1">
        <v>0</v>
      </c>
      <c r="M127" s="1">
        <f t="shared" si="7"/>
        <v>-0.33201013129798729</v>
      </c>
      <c r="N127" s="1">
        <f t="shared" si="8"/>
        <v>-0.41388964608604784</v>
      </c>
      <c r="O127" s="1">
        <f t="shared" si="9"/>
        <v>-0.21511971287083731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-0.54875699999999994</v>
      </c>
      <c r="G128" s="1">
        <f t="shared" si="6"/>
        <v>-7.7234000000000025E-2</v>
      </c>
      <c r="J128">
        <v>0.5</v>
      </c>
      <c r="K128">
        <v>6</v>
      </c>
      <c r="L128" s="1">
        <v>0</v>
      </c>
      <c r="M128" s="1">
        <f t="shared" si="7"/>
        <v>-0.14706722490185997</v>
      </c>
      <c r="N128" s="1">
        <f t="shared" si="8"/>
        <v>-0.15008691819895703</v>
      </c>
      <c r="O128" s="1">
        <f t="shared" si="9"/>
        <v>-4.9163871410033533E-2</v>
      </c>
    </row>
    <row r="129" spans="2:15" x14ac:dyDescent="0.25">
      <c r="B129">
        <v>1</v>
      </c>
      <c r="C129">
        <v>6</v>
      </c>
      <c r="D129" s="1">
        <f t="shared" si="4"/>
        <v>1.9100000000005224E-4</v>
      </c>
      <c r="E129" s="1">
        <v>0</v>
      </c>
      <c r="F129" s="1">
        <f t="shared" si="5"/>
        <v>-0.54773300000000003</v>
      </c>
      <c r="G129" s="1">
        <f t="shared" si="6"/>
        <v>-0.14086399999999999</v>
      </c>
      <c r="J129">
        <v>1</v>
      </c>
      <c r="K129">
        <v>6</v>
      </c>
      <c r="L129" s="1">
        <v>0</v>
      </c>
      <c r="M129" s="1">
        <f t="shared" si="7"/>
        <v>-0.36562680763085098</v>
      </c>
      <c r="N129" s="1">
        <f t="shared" si="8"/>
        <v>-0.40265854175376703</v>
      </c>
      <c r="O129" s="1">
        <f t="shared" si="9"/>
        <v>-0.25803089223227027</v>
      </c>
    </row>
    <row r="130" spans="2:15" x14ac:dyDescent="0.25">
      <c r="B130">
        <v>1.5</v>
      </c>
      <c r="C130">
        <v>6</v>
      </c>
      <c r="D130" s="1">
        <f t="shared" si="4"/>
        <v>-0.19192500000000001</v>
      </c>
      <c r="E130" s="1">
        <v>0</v>
      </c>
      <c r="F130" s="1">
        <f t="shared" si="5"/>
        <v>-0.57313999999999998</v>
      </c>
      <c r="G130" s="1">
        <f t="shared" si="6"/>
        <v>-0.19500300000000004</v>
      </c>
      <c r="J130">
        <v>1.5</v>
      </c>
      <c r="K130">
        <v>6</v>
      </c>
      <c r="L130" s="1">
        <v>0</v>
      </c>
      <c r="M130" s="1">
        <f t="shared" si="7"/>
        <v>-0.33477579392122125</v>
      </c>
      <c r="N130" s="1">
        <f t="shared" si="8"/>
        <v>-0.40597314978874199</v>
      </c>
      <c r="O130" s="1">
        <f t="shared" si="9"/>
        <v>-0.21350120394348282</v>
      </c>
    </row>
    <row r="131" spans="2:15" x14ac:dyDescent="0.25">
      <c r="B131">
        <v>2</v>
      </c>
      <c r="C131">
        <v>6</v>
      </c>
      <c r="D131" s="1">
        <f t="shared" si="4"/>
        <v>-0.242838</v>
      </c>
      <c r="E131" s="1">
        <v>0</v>
      </c>
      <c r="F131" s="1">
        <f t="shared" si="5"/>
        <v>-0.50998300000000008</v>
      </c>
      <c r="G131" s="1">
        <f t="shared" si="6"/>
        <v>-0.21653200000000006</v>
      </c>
      <c r="J131">
        <v>2</v>
      </c>
      <c r="K131">
        <v>6</v>
      </c>
      <c r="L131" s="1">
        <v>0</v>
      </c>
      <c r="M131" s="1">
        <f t="shared" si="7"/>
        <v>-0.32688201353868518</v>
      </c>
      <c r="N131" s="1">
        <f t="shared" si="8"/>
        <v>-0.40570055881150335</v>
      </c>
      <c r="O131" s="1">
        <f t="shared" si="9"/>
        <v>-0.20273953932124844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-0.76927199999999996</v>
      </c>
      <c r="G132" s="1">
        <f t="shared" si="6"/>
        <v>-9.0519000000000016E-2</v>
      </c>
      <c r="J132">
        <v>0.5</v>
      </c>
      <c r="K132">
        <v>8</v>
      </c>
      <c r="L132" s="1">
        <v>0</v>
      </c>
      <c r="M132" s="1">
        <f t="shared" si="7"/>
        <v>-0.10781817285735407</v>
      </c>
      <c r="N132" s="1">
        <f t="shared" si="8"/>
        <v>-0.13670713476039498</v>
      </c>
      <c r="O132" s="1">
        <f t="shared" si="9"/>
        <v>-2.5241905012239108E-2</v>
      </c>
    </row>
    <row r="133" spans="2:15" x14ac:dyDescent="0.25">
      <c r="B133">
        <v>1</v>
      </c>
      <c r="C133">
        <v>8</v>
      </c>
      <c r="D133" s="1">
        <f t="shared" si="4"/>
        <v>8.9700000000003666E-4</v>
      </c>
      <c r="E133" s="1">
        <v>0</v>
      </c>
      <c r="F133" s="1">
        <f t="shared" si="5"/>
        <v>-0.75921299999999992</v>
      </c>
      <c r="G133" s="1">
        <f t="shared" si="6"/>
        <v>-0.18886099999999995</v>
      </c>
      <c r="J133">
        <v>1</v>
      </c>
      <c r="K133">
        <v>8</v>
      </c>
      <c r="L133" s="1">
        <v>0</v>
      </c>
      <c r="M133" s="1">
        <f t="shared" si="7"/>
        <v>-0.32651559571850675</v>
      </c>
      <c r="N133" s="1">
        <f t="shared" si="8"/>
        <v>-0.39638878349946538</v>
      </c>
      <c r="O133" s="1">
        <f t="shared" si="9"/>
        <v>-0.21930580944825762</v>
      </c>
    </row>
    <row r="134" spans="2:15" x14ac:dyDescent="0.25">
      <c r="B134">
        <v>1.5</v>
      </c>
      <c r="C134">
        <v>8</v>
      </c>
      <c r="D134" s="1">
        <f t="shared" si="4"/>
        <v>-0.16070699999999993</v>
      </c>
      <c r="E134" s="1">
        <v>0</v>
      </c>
      <c r="F134" s="1">
        <f t="shared" si="5"/>
        <v>-0.74067899999999998</v>
      </c>
      <c r="G134" s="1">
        <f t="shared" si="6"/>
        <v>-0.23140899999999998</v>
      </c>
      <c r="J134">
        <v>1.5</v>
      </c>
      <c r="K134">
        <v>8</v>
      </c>
      <c r="L134" s="1">
        <v>0</v>
      </c>
      <c r="M134" s="1">
        <f t="shared" si="7"/>
        <v>-0.31128185907046468</v>
      </c>
      <c r="N134" s="1">
        <f t="shared" si="8"/>
        <v>-0.40329267184589523</v>
      </c>
      <c r="O134" s="1">
        <f t="shared" si="9"/>
        <v>-0.20407977829267177</v>
      </c>
    </row>
    <row r="135" spans="2:15" x14ac:dyDescent="0.25">
      <c r="B135">
        <v>2</v>
      </c>
      <c r="C135">
        <v>8</v>
      </c>
      <c r="D135" s="1">
        <f t="shared" si="4"/>
        <v>-0.190716</v>
      </c>
      <c r="E135" s="1">
        <v>0</v>
      </c>
      <c r="F135" s="1">
        <f t="shared" si="5"/>
        <v>-0.71293099999999998</v>
      </c>
      <c r="G135" s="1">
        <f t="shared" si="6"/>
        <v>-0.26039699999999999</v>
      </c>
      <c r="J135">
        <v>2</v>
      </c>
      <c r="K135">
        <v>8</v>
      </c>
      <c r="L135" s="1">
        <v>0</v>
      </c>
      <c r="M135" s="1">
        <f t="shared" si="7"/>
        <v>-0.29390418427150056</v>
      </c>
      <c r="N135" s="1">
        <f t="shared" si="8"/>
        <v>-0.40359365771659628</v>
      </c>
      <c r="O135" s="1">
        <f t="shared" si="9"/>
        <v>-0.17474217436736184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-0.87403300000000006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-8.2364638137453983E-2</v>
      </c>
      <c r="N136" s="1">
        <f t="shared" si="8"/>
        <v>-0.13022080450722906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1.2900000000004574E-4</v>
      </c>
      <c r="E137" s="1">
        <v>0</v>
      </c>
      <c r="F137" s="1">
        <f t="shared" si="5"/>
        <v>-0.84388099999999999</v>
      </c>
      <c r="G137" s="1">
        <f t="shared" si="6"/>
        <v>-0.23195699999999997</v>
      </c>
      <c r="J137">
        <v>1</v>
      </c>
      <c r="K137">
        <v>10</v>
      </c>
      <c r="L137" s="1">
        <v>0</v>
      </c>
      <c r="M137" s="1">
        <f t="shared" si="7"/>
        <v>-0.29884951361081935</v>
      </c>
      <c r="N137" s="1">
        <f t="shared" si="8"/>
        <v>-0.39388292041219031</v>
      </c>
      <c r="O137" s="1">
        <f t="shared" si="9"/>
        <v>-0.19900991241532895</v>
      </c>
    </row>
    <row r="138" spans="2:15" x14ac:dyDescent="0.25">
      <c r="B138">
        <v>1.5</v>
      </c>
      <c r="C138">
        <v>10</v>
      </c>
      <c r="D138" s="1">
        <f t="shared" si="4"/>
        <v>-0.13458800000000004</v>
      </c>
      <c r="E138" s="1">
        <v>0</v>
      </c>
      <c r="F138" s="1">
        <f t="shared" si="5"/>
        <v>-0.83162900000000006</v>
      </c>
      <c r="G138" s="1">
        <f t="shared" si="6"/>
        <v>-0.25848000000000004</v>
      </c>
      <c r="J138">
        <v>1.5</v>
      </c>
      <c r="K138">
        <v>10</v>
      </c>
      <c r="L138" s="1">
        <v>0</v>
      </c>
      <c r="M138" s="1">
        <f t="shared" si="7"/>
        <v>-0.28009290809140874</v>
      </c>
      <c r="N138" s="1">
        <f t="shared" si="8"/>
        <v>-0.4031109445277361</v>
      </c>
      <c r="O138" s="1">
        <f t="shared" si="9"/>
        <v>-0.187849257189587</v>
      </c>
    </row>
    <row r="139" spans="2:15" x14ac:dyDescent="0.25">
      <c r="B139">
        <v>2</v>
      </c>
      <c r="C139">
        <v>10</v>
      </c>
      <c r="D139" s="1">
        <f t="shared" si="4"/>
        <v>-0.16909599999999991</v>
      </c>
      <c r="E139" s="1">
        <v>0</v>
      </c>
      <c r="F139" s="1">
        <f t="shared" si="5"/>
        <v>-0.80945599999999995</v>
      </c>
      <c r="G139" s="1">
        <f t="shared" si="6"/>
        <v>-0.29909599999999992</v>
      </c>
      <c r="J139">
        <v>2</v>
      </c>
      <c r="K139">
        <v>10</v>
      </c>
      <c r="L139" s="1">
        <v>0</v>
      </c>
      <c r="M139" s="1">
        <f t="shared" si="7"/>
        <v>-0.25558811503339229</v>
      </c>
      <c r="N139" s="1">
        <f t="shared" si="8"/>
        <v>-0.40286106946526734</v>
      </c>
      <c r="O139" s="1">
        <f t="shared" si="9"/>
        <v>-0.16367384489573389</v>
      </c>
    </row>
    <row r="140" spans="2:15" x14ac:dyDescent="0.25">
      <c r="B140" s="2" t="s">
        <v>13</v>
      </c>
      <c r="C140" s="2"/>
      <c r="D140" s="3">
        <f>MIN(D116:D139)</f>
        <v>-0.45103700000000002</v>
      </c>
      <c r="E140" s="3">
        <f t="shared" ref="E140:G140" si="10">MIN(E116:E139)</f>
        <v>0</v>
      </c>
      <c r="F140" s="3">
        <f t="shared" si="10"/>
        <v>-0.87403300000000006</v>
      </c>
      <c r="G140" s="3">
        <f t="shared" si="10"/>
        <v>-0.29909599999999992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-0.43885213741502804</v>
      </c>
      <c r="N140" s="3">
        <f t="shared" si="11"/>
        <v>-0.45993366952887194</v>
      </c>
      <c r="O140" s="3">
        <f t="shared" si="11"/>
        <v>-0.32328722002635046</v>
      </c>
    </row>
    <row r="141" spans="2:15" x14ac:dyDescent="0.25">
      <c r="B141" s="2" t="s">
        <v>14</v>
      </c>
      <c r="C141" s="2"/>
      <c r="D141" s="3">
        <f>MAX(D116:D139)</f>
        <v>2.0480000000000498E-3</v>
      </c>
      <c r="E141" s="3">
        <f t="shared" ref="E141:G141" si="12">MAX(E116:E139)</f>
        <v>0</v>
      </c>
      <c r="F141" s="3">
        <f t="shared" si="12"/>
        <v>-7.8524000000000038E-2</v>
      </c>
      <c r="G141" s="3">
        <f t="shared" si="12"/>
        <v>-2.4626000000000037E-2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-8.2364638137453983E-2</v>
      </c>
      <c r="N141" s="3">
        <f t="shared" si="13"/>
        <v>-0.13022080450722906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J23" sqref="J23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  <c r="B1" t="s">
        <v>23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9662.77</v>
      </c>
      <c r="F4">
        <v>9657.7900000000009</v>
      </c>
      <c r="G4">
        <v>11060.1</v>
      </c>
      <c r="J4">
        <v>0.5</v>
      </c>
      <c r="K4">
        <v>3</v>
      </c>
      <c r="L4">
        <f>D4/D4</f>
        <v>1</v>
      </c>
      <c r="M4">
        <f>E4/D4</f>
        <v>0.78341278720954743</v>
      </c>
      <c r="N4">
        <f>F4/D4</f>
        <v>0.7830090317977656</v>
      </c>
      <c r="O4">
        <f>G4/D4</f>
        <v>0.89670185338327579</v>
      </c>
    </row>
    <row r="5" spans="1:15" x14ac:dyDescent="0.25">
      <c r="B5">
        <v>1</v>
      </c>
      <c r="C5">
        <v>3</v>
      </c>
      <c r="D5">
        <v>17535.2</v>
      </c>
      <c r="E5">
        <v>10497.5</v>
      </c>
      <c r="F5">
        <v>9617.9599999999991</v>
      </c>
      <c r="G5">
        <v>12142.9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0.59865299511839043</v>
      </c>
      <c r="N5">
        <f t="shared" ref="N5:N27" si="2">F5/D5</f>
        <v>0.54849445686390796</v>
      </c>
      <c r="O5">
        <f t="shared" ref="O5:O27" si="3">G5/D5</f>
        <v>0.69248711163830456</v>
      </c>
    </row>
    <row r="6" spans="1:15" x14ac:dyDescent="0.25">
      <c r="B6">
        <v>1.5</v>
      </c>
      <c r="C6">
        <v>3</v>
      </c>
      <c r="D6">
        <v>17608.8</v>
      </c>
      <c r="E6">
        <v>11133.5</v>
      </c>
      <c r="F6">
        <v>9634.5300000000007</v>
      </c>
      <c r="G6">
        <v>12508.7</v>
      </c>
      <c r="J6">
        <v>1.5</v>
      </c>
      <c r="K6">
        <v>3</v>
      </c>
      <c r="L6">
        <f t="shared" si="0"/>
        <v>1</v>
      </c>
      <c r="M6">
        <f t="shared" si="1"/>
        <v>0.63226909272636411</v>
      </c>
      <c r="N6">
        <f t="shared" si="2"/>
        <v>0.54714290581981739</v>
      </c>
      <c r="O6">
        <f t="shared" si="3"/>
        <v>0.7103664077052384</v>
      </c>
    </row>
    <row r="7" spans="1:15" x14ac:dyDescent="0.25">
      <c r="B7">
        <v>2</v>
      </c>
      <c r="C7">
        <v>3</v>
      </c>
      <c r="D7">
        <v>17608.8</v>
      </c>
      <c r="E7">
        <v>11059.8</v>
      </c>
      <c r="F7">
        <v>9588.07</v>
      </c>
      <c r="G7">
        <v>11605.1</v>
      </c>
      <c r="J7">
        <v>2</v>
      </c>
      <c r="K7">
        <v>3</v>
      </c>
      <c r="L7">
        <f t="shared" si="0"/>
        <v>1</v>
      </c>
      <c r="M7">
        <f t="shared" si="1"/>
        <v>0.62808368543001225</v>
      </c>
      <c r="N7">
        <f t="shared" si="2"/>
        <v>0.5445044523192949</v>
      </c>
      <c r="O7">
        <f t="shared" si="3"/>
        <v>0.65905115624006183</v>
      </c>
    </row>
    <row r="8" spans="1:15" x14ac:dyDescent="0.25">
      <c r="B8">
        <v>0.5</v>
      </c>
      <c r="C8">
        <v>4</v>
      </c>
      <c r="D8">
        <v>12310.1</v>
      </c>
      <c r="E8">
        <v>9863.24</v>
      </c>
      <c r="F8">
        <v>9772.42</v>
      </c>
      <c r="G8">
        <v>11265.8</v>
      </c>
      <c r="J8">
        <v>0.5</v>
      </c>
      <c r="K8">
        <v>4</v>
      </c>
      <c r="L8">
        <f t="shared" si="0"/>
        <v>1</v>
      </c>
      <c r="M8">
        <f t="shared" si="1"/>
        <v>0.80123150908603502</v>
      </c>
      <c r="N8">
        <f t="shared" si="2"/>
        <v>0.79385382734502563</v>
      </c>
      <c r="O8">
        <f t="shared" si="3"/>
        <v>0.91516722041250675</v>
      </c>
    </row>
    <row r="9" spans="1:15" x14ac:dyDescent="0.25">
      <c r="B9">
        <v>1</v>
      </c>
      <c r="C9">
        <v>4</v>
      </c>
      <c r="D9">
        <v>17515.400000000001</v>
      </c>
      <c r="E9">
        <v>10798.7</v>
      </c>
      <c r="F9">
        <v>9753.7900000000009</v>
      </c>
      <c r="G9">
        <v>12350.5</v>
      </c>
      <c r="J9">
        <v>1</v>
      </c>
      <c r="K9">
        <v>4</v>
      </c>
      <c r="L9">
        <f t="shared" si="0"/>
        <v>1</v>
      </c>
      <c r="M9">
        <f t="shared" si="1"/>
        <v>0.61652602852347071</v>
      </c>
      <c r="N9">
        <f t="shared" si="2"/>
        <v>0.55686938351393633</v>
      </c>
      <c r="O9">
        <f t="shared" si="3"/>
        <v>0.70512234947531882</v>
      </c>
    </row>
    <row r="10" spans="1:15" x14ac:dyDescent="0.25">
      <c r="B10">
        <v>1.5</v>
      </c>
      <c r="C10">
        <v>4</v>
      </c>
      <c r="D10">
        <v>17608.8</v>
      </c>
      <c r="E10">
        <v>11649.9</v>
      </c>
      <c r="F10">
        <v>9779.39</v>
      </c>
      <c r="G10">
        <v>12904.2</v>
      </c>
      <c r="J10">
        <v>1.5</v>
      </c>
      <c r="K10">
        <v>4</v>
      </c>
      <c r="L10">
        <f t="shared" si="0"/>
        <v>1</v>
      </c>
      <c r="M10">
        <f t="shared" si="1"/>
        <v>0.66159533869428921</v>
      </c>
      <c r="N10">
        <f t="shared" si="2"/>
        <v>0.55536947435373218</v>
      </c>
      <c r="O10">
        <f t="shared" si="3"/>
        <v>0.73282676843396488</v>
      </c>
    </row>
    <row r="11" spans="1:15" x14ac:dyDescent="0.25">
      <c r="B11">
        <v>2</v>
      </c>
      <c r="C11">
        <v>4</v>
      </c>
      <c r="D11">
        <v>17608.8</v>
      </c>
      <c r="E11">
        <v>11848.5</v>
      </c>
      <c r="F11">
        <v>9773.42</v>
      </c>
      <c r="G11">
        <v>12479.3</v>
      </c>
      <c r="J11">
        <v>2</v>
      </c>
      <c r="K11">
        <v>4</v>
      </c>
      <c r="L11">
        <f t="shared" si="0"/>
        <v>1</v>
      </c>
      <c r="M11">
        <f t="shared" si="1"/>
        <v>0.67287379037753858</v>
      </c>
      <c r="N11">
        <f t="shared" si="2"/>
        <v>0.55503043932579166</v>
      </c>
      <c r="O11">
        <f t="shared" si="3"/>
        <v>0.70869678796965152</v>
      </c>
    </row>
    <row r="12" spans="1:15" x14ac:dyDescent="0.25">
      <c r="B12">
        <v>0.5</v>
      </c>
      <c r="C12">
        <v>5</v>
      </c>
      <c r="D12">
        <v>12284.1</v>
      </c>
      <c r="E12">
        <v>10263.799999999999</v>
      </c>
      <c r="F12">
        <v>9845.2800000000007</v>
      </c>
      <c r="G12">
        <v>11494.4</v>
      </c>
      <c r="J12">
        <v>0.5</v>
      </c>
      <c r="K12">
        <v>5</v>
      </c>
      <c r="L12">
        <f t="shared" si="0"/>
        <v>1</v>
      </c>
      <c r="M12">
        <f t="shared" si="1"/>
        <v>0.83553536685634267</v>
      </c>
      <c r="N12">
        <f t="shared" si="2"/>
        <v>0.8014653088138326</v>
      </c>
      <c r="O12">
        <f t="shared" si="3"/>
        <v>0.93571364609535901</v>
      </c>
    </row>
    <row r="13" spans="1:15" x14ac:dyDescent="0.25">
      <c r="B13">
        <v>1</v>
      </c>
      <c r="C13">
        <v>5</v>
      </c>
      <c r="D13">
        <v>17487</v>
      </c>
      <c r="E13">
        <v>10961.4</v>
      </c>
      <c r="F13">
        <v>9843.4</v>
      </c>
      <c r="G13">
        <v>12489.5</v>
      </c>
      <c r="J13">
        <v>1</v>
      </c>
      <c r="K13">
        <v>5</v>
      </c>
      <c r="L13">
        <f t="shared" si="0"/>
        <v>1</v>
      </c>
      <c r="M13">
        <f t="shared" si="1"/>
        <v>0.62683136043918342</v>
      </c>
      <c r="N13">
        <f t="shared" si="2"/>
        <v>0.56289815291359291</v>
      </c>
      <c r="O13">
        <f t="shared" si="3"/>
        <v>0.7142162749471036</v>
      </c>
    </row>
    <row r="14" spans="1:15" x14ac:dyDescent="0.25">
      <c r="B14">
        <v>1.5</v>
      </c>
      <c r="C14">
        <v>5</v>
      </c>
      <c r="D14">
        <v>17608.8</v>
      </c>
      <c r="E14">
        <v>11832</v>
      </c>
      <c r="F14">
        <v>9839.5300000000007</v>
      </c>
      <c r="G14">
        <v>13157.1</v>
      </c>
      <c r="J14">
        <v>1.5</v>
      </c>
      <c r="K14">
        <v>5</v>
      </c>
      <c r="L14">
        <f t="shared" si="0"/>
        <v>1</v>
      </c>
      <c r="M14">
        <f t="shared" si="1"/>
        <v>0.67193675889328064</v>
      </c>
      <c r="N14">
        <f t="shared" si="2"/>
        <v>0.55878481213938491</v>
      </c>
      <c r="O14">
        <f t="shared" si="3"/>
        <v>0.74718890554722639</v>
      </c>
    </row>
    <row r="15" spans="1:15" x14ac:dyDescent="0.25">
      <c r="B15">
        <v>2</v>
      </c>
      <c r="C15">
        <v>5</v>
      </c>
      <c r="D15">
        <v>17608.8</v>
      </c>
      <c r="E15">
        <v>12728.9</v>
      </c>
      <c r="F15">
        <v>9851.34</v>
      </c>
      <c r="G15">
        <v>12978.7</v>
      </c>
      <c r="J15">
        <v>2</v>
      </c>
      <c r="K15">
        <v>5</v>
      </c>
      <c r="L15">
        <f t="shared" si="0"/>
        <v>1</v>
      </c>
      <c r="M15">
        <f t="shared" si="1"/>
        <v>0.72287151878606148</v>
      </c>
      <c r="N15">
        <f t="shared" si="2"/>
        <v>0.5594554995229658</v>
      </c>
      <c r="O15">
        <f t="shared" si="3"/>
        <v>0.7370576075598565</v>
      </c>
    </row>
    <row r="16" spans="1:15" x14ac:dyDescent="0.25">
      <c r="B16">
        <v>0.5</v>
      </c>
      <c r="C16">
        <v>6</v>
      </c>
      <c r="D16">
        <v>12252.9</v>
      </c>
      <c r="E16">
        <v>10473.200000000001</v>
      </c>
      <c r="F16">
        <v>9868.1200000000008</v>
      </c>
      <c r="G16">
        <v>11659.5</v>
      </c>
      <c r="J16">
        <v>0.5</v>
      </c>
      <c r="K16">
        <v>6</v>
      </c>
      <c r="L16">
        <f t="shared" si="0"/>
        <v>1</v>
      </c>
      <c r="M16">
        <f t="shared" si="1"/>
        <v>0.85475275240963378</v>
      </c>
      <c r="N16">
        <f t="shared" si="2"/>
        <v>0.8053701572688915</v>
      </c>
      <c r="O16">
        <f t="shared" si="3"/>
        <v>0.95157064858115226</v>
      </c>
    </row>
    <row r="17" spans="1:15" x14ac:dyDescent="0.25">
      <c r="B17">
        <v>1</v>
      </c>
      <c r="C17">
        <v>6</v>
      </c>
      <c r="D17">
        <v>17460.7</v>
      </c>
      <c r="E17">
        <v>11311</v>
      </c>
      <c r="F17">
        <v>9869.93</v>
      </c>
      <c r="G17">
        <v>12935</v>
      </c>
      <c r="J17">
        <v>1</v>
      </c>
      <c r="K17">
        <v>6</v>
      </c>
      <c r="L17">
        <f t="shared" si="0"/>
        <v>1</v>
      </c>
      <c r="M17">
        <f t="shared" si="1"/>
        <v>0.64779762552474984</v>
      </c>
      <c r="N17">
        <f t="shared" si="2"/>
        <v>0.56526542463933294</v>
      </c>
      <c r="O17">
        <f t="shared" si="3"/>
        <v>0.7408064968758411</v>
      </c>
    </row>
    <row r="18" spans="1:15" x14ac:dyDescent="0.25">
      <c r="B18">
        <v>1.5</v>
      </c>
      <c r="C18">
        <v>6</v>
      </c>
      <c r="D18">
        <v>17608.8</v>
      </c>
      <c r="E18">
        <v>12246.8</v>
      </c>
      <c r="F18">
        <v>9879.7900000000009</v>
      </c>
      <c r="G18">
        <v>13507</v>
      </c>
      <c r="J18">
        <v>1.5</v>
      </c>
      <c r="K18">
        <v>6</v>
      </c>
      <c r="L18">
        <f t="shared" si="0"/>
        <v>1</v>
      </c>
      <c r="M18">
        <f t="shared" si="1"/>
        <v>0.69549316250965421</v>
      </c>
      <c r="N18">
        <f t="shared" si="2"/>
        <v>0.56107116896097409</v>
      </c>
      <c r="O18">
        <f t="shared" si="3"/>
        <v>0.76705965199218573</v>
      </c>
    </row>
    <row r="19" spans="1:15" x14ac:dyDescent="0.25">
      <c r="B19">
        <v>2</v>
      </c>
      <c r="C19">
        <v>6</v>
      </c>
      <c r="D19">
        <v>17608.8</v>
      </c>
      <c r="E19">
        <v>12803</v>
      </c>
      <c r="F19">
        <v>9872.89</v>
      </c>
      <c r="G19">
        <v>13126</v>
      </c>
      <c r="J19">
        <v>2</v>
      </c>
      <c r="K19">
        <v>6</v>
      </c>
      <c r="L19">
        <f t="shared" si="0"/>
        <v>1</v>
      </c>
      <c r="M19">
        <f t="shared" si="1"/>
        <v>0.72707964199718322</v>
      </c>
      <c r="N19">
        <f t="shared" si="2"/>
        <v>0.56067931943119353</v>
      </c>
      <c r="O19">
        <f t="shared" si="3"/>
        <v>0.7454227431738677</v>
      </c>
    </row>
    <row r="20" spans="1:15" x14ac:dyDescent="0.25">
      <c r="B20">
        <v>0.5</v>
      </c>
      <c r="C20">
        <v>8</v>
      </c>
      <c r="D20">
        <v>12174.2</v>
      </c>
      <c r="E20">
        <v>10873.4</v>
      </c>
      <c r="F20">
        <v>9891.66</v>
      </c>
      <c r="G20">
        <v>11867.3</v>
      </c>
      <c r="J20">
        <v>0.5</v>
      </c>
      <c r="K20">
        <v>8</v>
      </c>
      <c r="L20">
        <f t="shared" si="0"/>
        <v>1</v>
      </c>
      <c r="M20">
        <f t="shared" si="1"/>
        <v>0.89315109001002113</v>
      </c>
      <c r="N20">
        <f t="shared" si="2"/>
        <v>0.81251006226281808</v>
      </c>
      <c r="O20">
        <f t="shared" si="3"/>
        <v>0.97479095135614646</v>
      </c>
    </row>
    <row r="21" spans="1:15" x14ac:dyDescent="0.25">
      <c r="B21">
        <v>1</v>
      </c>
      <c r="C21">
        <v>8</v>
      </c>
      <c r="D21">
        <v>17395.8</v>
      </c>
      <c r="E21">
        <v>11919.3</v>
      </c>
      <c r="F21">
        <v>9895.77</v>
      </c>
      <c r="G21">
        <v>13508.7</v>
      </c>
      <c r="J21">
        <v>1</v>
      </c>
      <c r="K21">
        <v>8</v>
      </c>
      <c r="L21">
        <f t="shared" si="0"/>
        <v>1</v>
      </c>
      <c r="M21">
        <f t="shared" si="1"/>
        <v>0.68518263029006998</v>
      </c>
      <c r="N21">
        <f t="shared" si="2"/>
        <v>0.56885972476114932</v>
      </c>
      <c r="O21">
        <f t="shared" si="3"/>
        <v>0.77654951195116073</v>
      </c>
    </row>
    <row r="22" spans="1:15" x14ac:dyDescent="0.25">
      <c r="B22">
        <v>1.5</v>
      </c>
      <c r="C22">
        <v>8</v>
      </c>
      <c r="D22">
        <v>17608.8</v>
      </c>
      <c r="E22">
        <v>12626.1</v>
      </c>
      <c r="F22">
        <v>9891.9699999999993</v>
      </c>
      <c r="G22">
        <v>13654</v>
      </c>
      <c r="J22">
        <v>1.5</v>
      </c>
      <c r="K22">
        <v>8</v>
      </c>
      <c r="L22">
        <f t="shared" si="0"/>
        <v>1</v>
      </c>
      <c r="M22">
        <f t="shared" si="1"/>
        <v>0.71703352869020043</v>
      </c>
      <c r="N22">
        <f t="shared" si="2"/>
        <v>0.56176286856571711</v>
      </c>
      <c r="O22">
        <f t="shared" si="3"/>
        <v>0.77540775067011947</v>
      </c>
    </row>
    <row r="23" spans="1:15" x14ac:dyDescent="0.25">
      <c r="B23">
        <v>2</v>
      </c>
      <c r="C23">
        <v>8</v>
      </c>
      <c r="D23">
        <v>17608.8</v>
      </c>
      <c r="E23">
        <v>13388.3</v>
      </c>
      <c r="F23">
        <v>9899.17</v>
      </c>
      <c r="G23">
        <v>13693.8</v>
      </c>
      <c r="J23">
        <v>2</v>
      </c>
      <c r="K23">
        <v>8</v>
      </c>
      <c r="L23">
        <f t="shared" si="0"/>
        <v>1</v>
      </c>
      <c r="M23">
        <f t="shared" si="1"/>
        <v>0.76031870428422155</v>
      </c>
      <c r="N23">
        <f t="shared" si="2"/>
        <v>0.56217175503157513</v>
      </c>
      <c r="O23">
        <f t="shared" si="3"/>
        <v>0.77766798418972327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9906.7199999999993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0.91733708935747127</v>
      </c>
      <c r="N24">
        <f t="shared" si="2"/>
        <v>0.82080616429843811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12347.2</v>
      </c>
      <c r="F25">
        <v>9905.76</v>
      </c>
      <c r="G25">
        <v>13855.3</v>
      </c>
      <c r="J25">
        <v>1</v>
      </c>
      <c r="K25">
        <v>10</v>
      </c>
      <c r="L25">
        <f t="shared" si="0"/>
        <v>1</v>
      </c>
      <c r="M25">
        <f t="shared" si="1"/>
        <v>0.71240148166953232</v>
      </c>
      <c r="N25">
        <f t="shared" si="2"/>
        <v>0.57153671286306096</v>
      </c>
      <c r="O25">
        <f t="shared" si="3"/>
        <v>0.7994149482454217</v>
      </c>
    </row>
    <row r="26" spans="1:15" x14ac:dyDescent="0.25">
      <c r="B26">
        <v>1.5</v>
      </c>
      <c r="C26">
        <v>10</v>
      </c>
      <c r="D26">
        <v>17608.8</v>
      </c>
      <c r="E26">
        <v>13126.7</v>
      </c>
      <c r="F26">
        <v>9901.89</v>
      </c>
      <c r="G26">
        <v>13906.4</v>
      </c>
      <c r="J26">
        <v>1.5</v>
      </c>
      <c r="K26">
        <v>10</v>
      </c>
      <c r="L26">
        <f t="shared" si="0"/>
        <v>1</v>
      </c>
      <c r="M26">
        <f t="shared" si="1"/>
        <v>0.74546249602471504</v>
      </c>
      <c r="N26">
        <f t="shared" si="2"/>
        <v>0.56232622325201032</v>
      </c>
      <c r="O26">
        <f t="shared" si="3"/>
        <v>0.78974149288991868</v>
      </c>
    </row>
    <row r="27" spans="1:15" x14ac:dyDescent="0.25">
      <c r="B27">
        <v>2</v>
      </c>
      <c r="C27">
        <v>10</v>
      </c>
      <c r="D27">
        <v>17608.8</v>
      </c>
      <c r="E27">
        <v>13689.7</v>
      </c>
      <c r="F27">
        <v>9900.84</v>
      </c>
      <c r="G27">
        <v>13619.1</v>
      </c>
      <c r="J27">
        <v>2</v>
      </c>
      <c r="K27">
        <v>10</v>
      </c>
      <c r="L27">
        <f t="shared" si="0"/>
        <v>1</v>
      </c>
      <c r="M27">
        <f t="shared" si="1"/>
        <v>0.77743514606333208</v>
      </c>
      <c r="N27">
        <f t="shared" si="2"/>
        <v>0.56226659397573941</v>
      </c>
      <c r="O27">
        <f t="shared" si="3"/>
        <v>0.77342578710644683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21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0.33044299999999999</v>
      </c>
      <c r="G30">
        <v>0.96468200000000004</v>
      </c>
    </row>
    <row r="31" spans="1:15" x14ac:dyDescent="0.25">
      <c r="B31">
        <v>1</v>
      </c>
      <c r="C31">
        <v>3</v>
      </c>
      <c r="D31">
        <v>1</v>
      </c>
      <c r="E31">
        <v>0.96743000000000001</v>
      </c>
      <c r="F31">
        <v>0.38548399999999999</v>
      </c>
      <c r="G31">
        <v>0.88815500000000003</v>
      </c>
    </row>
    <row r="32" spans="1:15" x14ac:dyDescent="0.25">
      <c r="B32">
        <v>1.5</v>
      </c>
      <c r="C32">
        <v>3</v>
      </c>
      <c r="D32">
        <v>0.62951699999999999</v>
      </c>
      <c r="E32">
        <v>0.84936900000000004</v>
      </c>
      <c r="F32">
        <v>0.35420099999999999</v>
      </c>
      <c r="G32">
        <v>0.74125700000000005</v>
      </c>
    </row>
    <row r="33" spans="2:7" x14ac:dyDescent="0.25">
      <c r="B33">
        <v>2</v>
      </c>
      <c r="C33">
        <v>3</v>
      </c>
      <c r="D33">
        <v>0.50982899999999998</v>
      </c>
      <c r="E33">
        <v>0.76874699999999996</v>
      </c>
      <c r="F33">
        <v>0.40176800000000001</v>
      </c>
      <c r="G33">
        <v>0.66123799999999999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0.21145600000000001</v>
      </c>
      <c r="G34">
        <v>0.93921600000000005</v>
      </c>
    </row>
    <row r="35" spans="2:7" x14ac:dyDescent="0.25">
      <c r="B35">
        <v>1</v>
      </c>
      <c r="C35">
        <v>4</v>
      </c>
      <c r="D35">
        <v>1</v>
      </c>
      <c r="E35">
        <v>0.99023700000000003</v>
      </c>
      <c r="F35">
        <v>0.241901</v>
      </c>
      <c r="G35">
        <v>0.84702</v>
      </c>
    </row>
    <row r="36" spans="2:7" x14ac:dyDescent="0.25">
      <c r="B36">
        <v>1.5</v>
      </c>
      <c r="C36">
        <v>4</v>
      </c>
      <c r="D36">
        <v>0.71170500000000003</v>
      </c>
      <c r="E36">
        <v>0.89762600000000003</v>
      </c>
      <c r="F36">
        <v>0.276806</v>
      </c>
      <c r="G36">
        <v>0.734371</v>
      </c>
    </row>
    <row r="37" spans="2:7" x14ac:dyDescent="0.25">
      <c r="B37">
        <v>2</v>
      </c>
      <c r="C37">
        <v>4</v>
      </c>
      <c r="D37">
        <v>0.58564300000000002</v>
      </c>
      <c r="E37">
        <v>0.78552100000000002</v>
      </c>
      <c r="F37">
        <v>0.23288900000000001</v>
      </c>
      <c r="G37">
        <v>0.61651199999999995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0.128774</v>
      </c>
      <c r="G38">
        <v>0.92607799999999996</v>
      </c>
    </row>
    <row r="39" spans="2:7" x14ac:dyDescent="0.25">
      <c r="B39">
        <v>1</v>
      </c>
      <c r="C39">
        <v>5</v>
      </c>
      <c r="D39">
        <v>1</v>
      </c>
      <c r="E39">
        <v>0.98979099999999998</v>
      </c>
      <c r="F39">
        <v>0.108878</v>
      </c>
      <c r="G39">
        <v>0.83208899999999997</v>
      </c>
    </row>
    <row r="40" spans="2:7" x14ac:dyDescent="0.25">
      <c r="B40">
        <v>1.5</v>
      </c>
      <c r="C40">
        <v>5</v>
      </c>
      <c r="D40">
        <v>0.76936000000000004</v>
      </c>
      <c r="E40">
        <v>0.90564599999999995</v>
      </c>
      <c r="F40">
        <v>0.14008100000000001</v>
      </c>
      <c r="G40">
        <v>0.70519900000000002</v>
      </c>
    </row>
    <row r="41" spans="2:7" x14ac:dyDescent="0.25">
      <c r="B41">
        <v>2</v>
      </c>
      <c r="C41">
        <v>5</v>
      </c>
      <c r="D41">
        <v>0.654532</v>
      </c>
      <c r="E41">
        <v>0.79199299999999995</v>
      </c>
      <c r="F41">
        <v>0.124626</v>
      </c>
      <c r="G41">
        <v>0.58503000000000005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9.0596499999999996E-2</v>
      </c>
      <c r="G42">
        <v>0.91248499999999999</v>
      </c>
    </row>
    <row r="43" spans="2:7" x14ac:dyDescent="0.25">
      <c r="B43">
        <v>1</v>
      </c>
      <c r="C43">
        <v>6</v>
      </c>
      <c r="D43">
        <v>1</v>
      </c>
      <c r="E43">
        <v>0.99056599999999995</v>
      </c>
      <c r="F43">
        <v>8.5542099999999996E-2</v>
      </c>
      <c r="G43">
        <v>0.80307300000000004</v>
      </c>
    </row>
    <row r="44" spans="2:7" x14ac:dyDescent="0.25">
      <c r="B44">
        <v>1.5</v>
      </c>
      <c r="C44">
        <v>6</v>
      </c>
      <c r="D44">
        <v>0.79954000000000003</v>
      </c>
      <c r="E44">
        <v>0.92303400000000002</v>
      </c>
      <c r="F44">
        <v>6.4306699999999994E-2</v>
      </c>
      <c r="G44">
        <v>0.69105099999999997</v>
      </c>
    </row>
    <row r="45" spans="2:7" x14ac:dyDescent="0.25">
      <c r="B45">
        <v>2</v>
      </c>
      <c r="C45">
        <v>6</v>
      </c>
      <c r="D45">
        <v>0.71073500000000001</v>
      </c>
      <c r="E45">
        <v>0.82469000000000003</v>
      </c>
      <c r="F45">
        <v>6.7287100000000002E-2</v>
      </c>
      <c r="G45">
        <v>0.55974500000000005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3.8274000000000002E-2</v>
      </c>
      <c r="G46">
        <v>0.90546400000000005</v>
      </c>
    </row>
    <row r="47" spans="2:7" x14ac:dyDescent="0.25">
      <c r="B47">
        <v>1</v>
      </c>
      <c r="C47">
        <v>8</v>
      </c>
      <c r="D47">
        <v>1</v>
      </c>
      <c r="E47">
        <v>0.99073999999999995</v>
      </c>
      <c r="F47">
        <v>4.2379E-2</v>
      </c>
      <c r="G47">
        <v>0.758996</v>
      </c>
    </row>
    <row r="48" spans="2:7" x14ac:dyDescent="0.25">
      <c r="B48">
        <v>1.5</v>
      </c>
      <c r="C48">
        <v>8</v>
      </c>
      <c r="D48">
        <v>0.82981700000000003</v>
      </c>
      <c r="E48">
        <v>0.94302299999999994</v>
      </c>
      <c r="F48">
        <v>3.8655099999999998E-2</v>
      </c>
      <c r="G48">
        <v>0.65692499999999998</v>
      </c>
    </row>
    <row r="49" spans="2:7" x14ac:dyDescent="0.25">
      <c r="B49">
        <v>2</v>
      </c>
      <c r="C49">
        <v>8</v>
      </c>
      <c r="D49">
        <v>0.76737299999999997</v>
      </c>
      <c r="E49">
        <v>0.85595200000000005</v>
      </c>
      <c r="F49">
        <v>3.4062500000000002E-2</v>
      </c>
      <c r="G49">
        <v>0.54356400000000005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2.3933599999999999E-2</v>
      </c>
      <c r="G50">
        <v>0.91220900000000005</v>
      </c>
    </row>
    <row r="51" spans="2:7" x14ac:dyDescent="0.25">
      <c r="B51">
        <v>1</v>
      </c>
      <c r="C51">
        <v>10</v>
      </c>
      <c r="D51">
        <v>1</v>
      </c>
      <c r="E51">
        <v>0.996027</v>
      </c>
      <c r="F51">
        <v>2.59899E-2</v>
      </c>
      <c r="G51">
        <v>0.73236699999999999</v>
      </c>
    </row>
    <row r="52" spans="2:7" x14ac:dyDescent="0.25">
      <c r="B52">
        <v>1.5</v>
      </c>
      <c r="C52">
        <v>10</v>
      </c>
      <c r="D52">
        <v>0.857101</v>
      </c>
      <c r="E52">
        <v>0.94972000000000001</v>
      </c>
      <c r="F52">
        <v>2.4233399999999999E-2</v>
      </c>
      <c r="G52">
        <v>0.63474399999999997</v>
      </c>
    </row>
    <row r="53" spans="2:7" x14ac:dyDescent="0.25">
      <c r="B53">
        <v>2</v>
      </c>
      <c r="C53">
        <v>10</v>
      </c>
      <c r="D53">
        <v>0.78672600000000004</v>
      </c>
      <c r="E53">
        <v>0.86690699999999998</v>
      </c>
      <c r="F53">
        <v>2.2451700000000002E-2</v>
      </c>
      <c r="G53">
        <v>0.48060599999999998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-0.66955699999999996</v>
      </c>
      <c r="G116" s="1">
        <f t="shared" ref="G116:G139" si="6">G30-E30</f>
        <v>-3.5317999999999961E-2</v>
      </c>
      <c r="J116">
        <v>0.5</v>
      </c>
      <c r="K116">
        <v>3</v>
      </c>
      <c r="L116" s="1">
        <v>0</v>
      </c>
      <c r="M116" s="1">
        <f>M4-L4</f>
        <v>-0.21658721279045257</v>
      </c>
      <c r="N116" s="1">
        <f>N4-L4</f>
        <v>-0.2169909682022344</v>
      </c>
      <c r="O116" s="1">
        <f>O4-L4</f>
        <v>-0.10329814661672421</v>
      </c>
    </row>
    <row r="117" spans="1:15" x14ac:dyDescent="0.25">
      <c r="B117">
        <v>1</v>
      </c>
      <c r="C117">
        <v>3</v>
      </c>
      <c r="D117" s="1">
        <f t="shared" si="4"/>
        <v>3.2569999999999988E-2</v>
      </c>
      <c r="E117" s="1">
        <v>0</v>
      </c>
      <c r="F117" s="1">
        <f t="shared" si="5"/>
        <v>-0.58194600000000007</v>
      </c>
      <c r="G117" s="1">
        <f t="shared" si="6"/>
        <v>-7.9274999999999984E-2</v>
      </c>
      <c r="J117">
        <v>1</v>
      </c>
      <c r="K117">
        <v>3</v>
      </c>
      <c r="L117" s="1">
        <v>0</v>
      </c>
      <c r="M117" s="1">
        <f t="shared" ref="M117:M139" si="7">M5-L5</f>
        <v>-0.40134700488160957</v>
      </c>
      <c r="N117" s="1">
        <f t="shared" ref="N117:N139" si="8">N5-L5</f>
        <v>-0.45150554313609204</v>
      </c>
      <c r="O117" s="1">
        <f t="shared" ref="O117:O139" si="9">O5-L5</f>
        <v>-0.30751288836169544</v>
      </c>
    </row>
    <row r="118" spans="1:15" x14ac:dyDescent="0.25">
      <c r="B118">
        <v>1.5</v>
      </c>
      <c r="C118">
        <v>3</v>
      </c>
      <c r="D118" s="1">
        <f t="shared" si="4"/>
        <v>-0.21985200000000005</v>
      </c>
      <c r="E118" s="1">
        <v>0</v>
      </c>
      <c r="F118" s="1">
        <f t="shared" si="5"/>
        <v>-0.49516800000000005</v>
      </c>
      <c r="G118" s="1">
        <f t="shared" si="6"/>
        <v>-0.10811199999999999</v>
      </c>
      <c r="J118">
        <v>1.5</v>
      </c>
      <c r="K118">
        <v>3</v>
      </c>
      <c r="L118" s="1">
        <v>0</v>
      </c>
      <c r="M118" s="1">
        <f t="shared" si="7"/>
        <v>-0.36773090727363589</v>
      </c>
      <c r="N118" s="1">
        <f t="shared" si="8"/>
        <v>-0.45285709418018261</v>
      </c>
      <c r="O118" s="1">
        <f t="shared" si="9"/>
        <v>-0.2896335922947616</v>
      </c>
    </row>
    <row r="119" spans="1:15" x14ac:dyDescent="0.25">
      <c r="B119">
        <v>2</v>
      </c>
      <c r="C119">
        <v>3</v>
      </c>
      <c r="D119" s="1">
        <f t="shared" si="4"/>
        <v>-0.25891799999999998</v>
      </c>
      <c r="E119" s="1">
        <v>0</v>
      </c>
      <c r="F119" s="1">
        <f t="shared" si="5"/>
        <v>-0.36697899999999994</v>
      </c>
      <c r="G119" s="1">
        <f t="shared" si="6"/>
        <v>-0.10750899999999997</v>
      </c>
      <c r="J119">
        <v>2</v>
      </c>
      <c r="K119">
        <v>3</v>
      </c>
      <c r="L119" s="1">
        <v>0</v>
      </c>
      <c r="M119" s="1">
        <f t="shared" si="7"/>
        <v>-0.37191631456998775</v>
      </c>
      <c r="N119" s="1">
        <f t="shared" si="8"/>
        <v>-0.4554955476807051</v>
      </c>
      <c r="O119" s="1">
        <f t="shared" si="9"/>
        <v>-0.34094884375993817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-0.78854400000000002</v>
      </c>
      <c r="G120" s="1">
        <f t="shared" si="6"/>
        <v>-6.0783999999999949E-2</v>
      </c>
      <c r="J120">
        <v>0.5</v>
      </c>
      <c r="K120">
        <v>4</v>
      </c>
      <c r="L120" s="1">
        <v>0</v>
      </c>
      <c r="M120" s="1">
        <f t="shared" si="7"/>
        <v>-0.19876849091396498</v>
      </c>
      <c r="N120" s="1">
        <f t="shared" si="8"/>
        <v>-0.20614617265497437</v>
      </c>
      <c r="O120" s="1">
        <f t="shared" si="9"/>
        <v>-8.4832779587493246E-2</v>
      </c>
    </row>
    <row r="121" spans="1:15" x14ac:dyDescent="0.25">
      <c r="B121">
        <v>1</v>
      </c>
      <c r="C121">
        <v>4</v>
      </c>
      <c r="D121" s="1">
        <f t="shared" si="4"/>
        <v>9.7629999999999661E-3</v>
      </c>
      <c r="E121" s="1">
        <v>0</v>
      </c>
      <c r="F121" s="1">
        <f t="shared" si="5"/>
        <v>-0.748336</v>
      </c>
      <c r="G121" s="1">
        <f t="shared" si="6"/>
        <v>-0.14321700000000004</v>
      </c>
      <c r="J121">
        <v>1</v>
      </c>
      <c r="K121">
        <v>4</v>
      </c>
      <c r="L121" s="1">
        <v>0</v>
      </c>
      <c r="M121" s="1">
        <f t="shared" si="7"/>
        <v>-0.38347397147652929</v>
      </c>
      <c r="N121" s="1">
        <f t="shared" si="8"/>
        <v>-0.44313061648606367</v>
      </c>
      <c r="O121" s="1">
        <f t="shared" si="9"/>
        <v>-0.29487765052468118</v>
      </c>
    </row>
    <row r="122" spans="1:15" x14ac:dyDescent="0.25">
      <c r="B122">
        <v>1.5</v>
      </c>
      <c r="C122">
        <v>4</v>
      </c>
      <c r="D122" s="1">
        <f t="shared" si="4"/>
        <v>-0.185921</v>
      </c>
      <c r="E122" s="1">
        <v>0</v>
      </c>
      <c r="F122" s="1">
        <f t="shared" si="5"/>
        <v>-0.62082000000000004</v>
      </c>
      <c r="G122" s="1">
        <f t="shared" si="6"/>
        <v>-0.16325500000000004</v>
      </c>
      <c r="J122">
        <v>1.5</v>
      </c>
      <c r="K122">
        <v>4</v>
      </c>
      <c r="L122" s="1">
        <v>0</v>
      </c>
      <c r="M122" s="1">
        <f t="shared" si="7"/>
        <v>-0.33840466130571079</v>
      </c>
      <c r="N122" s="1">
        <f t="shared" si="8"/>
        <v>-0.44463052564626782</v>
      </c>
      <c r="O122" s="1">
        <f t="shared" si="9"/>
        <v>-0.26717323156603512</v>
      </c>
    </row>
    <row r="123" spans="1:15" x14ac:dyDescent="0.25">
      <c r="B123">
        <v>2</v>
      </c>
      <c r="C123">
        <v>4</v>
      </c>
      <c r="D123" s="1">
        <f t="shared" si="4"/>
        <v>-0.199878</v>
      </c>
      <c r="E123" s="1">
        <v>0</v>
      </c>
      <c r="F123" s="1">
        <f t="shared" si="5"/>
        <v>-0.55263200000000001</v>
      </c>
      <c r="G123" s="1">
        <f t="shared" si="6"/>
        <v>-0.16900900000000008</v>
      </c>
      <c r="J123">
        <v>2</v>
      </c>
      <c r="K123">
        <v>4</v>
      </c>
      <c r="L123" s="1">
        <v>0</v>
      </c>
      <c r="M123" s="1">
        <f t="shared" si="7"/>
        <v>-0.32712620962246142</v>
      </c>
      <c r="N123" s="1">
        <f t="shared" si="8"/>
        <v>-0.44496956067420834</v>
      </c>
      <c r="O123" s="1">
        <f t="shared" si="9"/>
        <v>-0.29130321203034848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-0.87122600000000006</v>
      </c>
      <c r="G124" s="1">
        <f t="shared" si="6"/>
        <v>-7.3922000000000043E-2</v>
      </c>
      <c r="J124">
        <v>0.5</v>
      </c>
      <c r="K124">
        <v>5</v>
      </c>
      <c r="L124" s="1">
        <v>0</v>
      </c>
      <c r="M124" s="1">
        <f t="shared" si="7"/>
        <v>-0.16446463314365733</v>
      </c>
      <c r="N124" s="1">
        <f t="shared" si="8"/>
        <v>-0.1985346911861674</v>
      </c>
      <c r="O124" s="1">
        <f t="shared" si="9"/>
        <v>-6.4286353904640992E-2</v>
      </c>
    </row>
    <row r="125" spans="1:15" x14ac:dyDescent="0.25">
      <c r="B125">
        <v>1</v>
      </c>
      <c r="C125">
        <v>5</v>
      </c>
      <c r="D125" s="1">
        <f t="shared" si="4"/>
        <v>1.0209000000000024E-2</v>
      </c>
      <c r="E125" s="1">
        <v>0</v>
      </c>
      <c r="F125" s="1">
        <f t="shared" si="5"/>
        <v>-0.88091299999999995</v>
      </c>
      <c r="G125" s="1">
        <f t="shared" si="6"/>
        <v>-0.15770200000000001</v>
      </c>
      <c r="J125">
        <v>1</v>
      </c>
      <c r="K125">
        <v>5</v>
      </c>
      <c r="L125" s="1">
        <v>0</v>
      </c>
      <c r="M125" s="1">
        <f t="shared" si="7"/>
        <v>-0.37316863956081658</v>
      </c>
      <c r="N125" s="1">
        <f t="shared" si="8"/>
        <v>-0.43710184708640709</v>
      </c>
      <c r="O125" s="1">
        <f t="shared" si="9"/>
        <v>-0.2857837250528964</v>
      </c>
    </row>
    <row r="126" spans="1:15" x14ac:dyDescent="0.25">
      <c r="B126">
        <v>1.5</v>
      </c>
      <c r="C126">
        <v>5</v>
      </c>
      <c r="D126" s="1">
        <f t="shared" si="4"/>
        <v>-0.13628599999999991</v>
      </c>
      <c r="E126" s="1">
        <v>0</v>
      </c>
      <c r="F126" s="1">
        <f t="shared" si="5"/>
        <v>-0.76556499999999994</v>
      </c>
      <c r="G126" s="1">
        <f t="shared" si="6"/>
        <v>-0.20044699999999993</v>
      </c>
      <c r="J126">
        <v>1.5</v>
      </c>
      <c r="K126">
        <v>5</v>
      </c>
      <c r="L126" s="1">
        <v>0</v>
      </c>
      <c r="M126" s="1">
        <f t="shared" si="7"/>
        <v>-0.32806324110671936</v>
      </c>
      <c r="N126" s="1">
        <f t="shared" si="8"/>
        <v>-0.44121518786061509</v>
      </c>
      <c r="O126" s="1">
        <f t="shared" si="9"/>
        <v>-0.25281109445277361</v>
      </c>
    </row>
    <row r="127" spans="1:15" x14ac:dyDescent="0.25">
      <c r="B127">
        <v>2</v>
      </c>
      <c r="C127">
        <v>5</v>
      </c>
      <c r="D127" s="1">
        <f t="shared" si="4"/>
        <v>-0.13746099999999994</v>
      </c>
      <c r="E127" s="1">
        <v>0</v>
      </c>
      <c r="F127" s="1">
        <f t="shared" si="5"/>
        <v>-0.66736699999999993</v>
      </c>
      <c r="G127" s="1">
        <f t="shared" si="6"/>
        <v>-0.2069629999999999</v>
      </c>
      <c r="J127">
        <v>2</v>
      </c>
      <c r="K127">
        <v>5</v>
      </c>
      <c r="L127" s="1">
        <v>0</v>
      </c>
      <c r="M127" s="1">
        <f t="shared" si="7"/>
        <v>-0.27712848121393852</v>
      </c>
      <c r="N127" s="1">
        <f t="shared" si="8"/>
        <v>-0.4405445004770342</v>
      </c>
      <c r="O127" s="1">
        <f t="shared" si="9"/>
        <v>-0.2629423924401435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-0.90940350000000003</v>
      </c>
      <c r="G128" s="1">
        <f t="shared" si="6"/>
        <v>-8.7515000000000009E-2</v>
      </c>
      <c r="J128">
        <v>0.5</v>
      </c>
      <c r="K128">
        <v>6</v>
      </c>
      <c r="L128" s="1">
        <v>0</v>
      </c>
      <c r="M128" s="1">
        <f t="shared" si="7"/>
        <v>-0.14524724759036622</v>
      </c>
      <c r="N128" s="1">
        <f t="shared" si="8"/>
        <v>-0.1946298427311085</v>
      </c>
      <c r="O128" s="1">
        <f t="shared" si="9"/>
        <v>-4.8429351418847744E-2</v>
      </c>
    </row>
    <row r="129" spans="2:15" x14ac:dyDescent="0.25">
      <c r="B129">
        <v>1</v>
      </c>
      <c r="C129">
        <v>6</v>
      </c>
      <c r="D129" s="1">
        <f t="shared" si="4"/>
        <v>9.4340000000000535E-3</v>
      </c>
      <c r="E129" s="1">
        <v>0</v>
      </c>
      <c r="F129" s="1">
        <f t="shared" si="5"/>
        <v>-0.90502389999999999</v>
      </c>
      <c r="G129" s="1">
        <f t="shared" si="6"/>
        <v>-0.18749299999999991</v>
      </c>
      <c r="J129">
        <v>1</v>
      </c>
      <c r="K129">
        <v>6</v>
      </c>
      <c r="L129" s="1">
        <v>0</v>
      </c>
      <c r="M129" s="1">
        <f t="shared" si="7"/>
        <v>-0.35220237447525016</v>
      </c>
      <c r="N129" s="1">
        <f t="shared" si="8"/>
        <v>-0.43473457536066706</v>
      </c>
      <c r="O129" s="1">
        <f t="shared" si="9"/>
        <v>-0.2591935031241589</v>
      </c>
    </row>
    <row r="130" spans="2:15" x14ac:dyDescent="0.25">
      <c r="B130">
        <v>1.5</v>
      </c>
      <c r="C130">
        <v>6</v>
      </c>
      <c r="D130" s="1">
        <f t="shared" si="4"/>
        <v>-0.12349399999999999</v>
      </c>
      <c r="E130" s="1">
        <v>0</v>
      </c>
      <c r="F130" s="1">
        <f t="shared" si="5"/>
        <v>-0.85872729999999997</v>
      </c>
      <c r="G130" s="1">
        <f t="shared" si="6"/>
        <v>-0.23198300000000005</v>
      </c>
      <c r="J130">
        <v>1.5</v>
      </c>
      <c r="K130">
        <v>6</v>
      </c>
      <c r="L130" s="1">
        <v>0</v>
      </c>
      <c r="M130" s="1">
        <f t="shared" si="7"/>
        <v>-0.30450683749034579</v>
      </c>
      <c r="N130" s="1">
        <f t="shared" si="8"/>
        <v>-0.43892883103902591</v>
      </c>
      <c r="O130" s="1">
        <f t="shared" si="9"/>
        <v>-0.23294034800781427</v>
      </c>
    </row>
    <row r="131" spans="2:15" x14ac:dyDescent="0.25">
      <c r="B131">
        <v>2</v>
      </c>
      <c r="C131">
        <v>6</v>
      </c>
      <c r="D131" s="1">
        <f t="shared" si="4"/>
        <v>-0.11395500000000003</v>
      </c>
      <c r="E131" s="1">
        <v>0</v>
      </c>
      <c r="F131" s="1">
        <f t="shared" si="5"/>
        <v>-0.75740289999999999</v>
      </c>
      <c r="G131" s="1">
        <f t="shared" si="6"/>
        <v>-0.26494499999999999</v>
      </c>
      <c r="J131">
        <v>2</v>
      </c>
      <c r="K131">
        <v>6</v>
      </c>
      <c r="L131" s="1">
        <v>0</v>
      </c>
      <c r="M131" s="1">
        <f t="shared" si="7"/>
        <v>-0.27292035800281678</v>
      </c>
      <c r="N131" s="1">
        <f t="shared" si="8"/>
        <v>-0.43932068056880647</v>
      </c>
      <c r="O131" s="1">
        <f t="shared" si="9"/>
        <v>-0.2545772568261323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-0.96172599999999997</v>
      </c>
      <c r="G132" s="1">
        <f t="shared" si="6"/>
        <v>-9.4535999999999953E-2</v>
      </c>
      <c r="J132">
        <v>0.5</v>
      </c>
      <c r="K132">
        <v>8</v>
      </c>
      <c r="L132" s="1">
        <v>0</v>
      </c>
      <c r="M132" s="1">
        <f t="shared" si="7"/>
        <v>-0.10684890998997887</v>
      </c>
      <c r="N132" s="1">
        <f t="shared" si="8"/>
        <v>-0.18748993773718192</v>
      </c>
      <c r="O132" s="1">
        <f t="shared" si="9"/>
        <v>-2.5209048643853538E-2</v>
      </c>
    </row>
    <row r="133" spans="2:15" x14ac:dyDescent="0.25">
      <c r="B133">
        <v>1</v>
      </c>
      <c r="C133">
        <v>8</v>
      </c>
      <c r="D133" s="1">
        <f t="shared" si="4"/>
        <v>9.260000000000046E-3</v>
      </c>
      <c r="E133" s="1">
        <v>0</v>
      </c>
      <c r="F133" s="1">
        <f t="shared" si="5"/>
        <v>-0.94836100000000001</v>
      </c>
      <c r="G133" s="1">
        <f t="shared" si="6"/>
        <v>-0.23174399999999995</v>
      </c>
      <c r="J133">
        <v>1</v>
      </c>
      <c r="K133">
        <v>8</v>
      </c>
      <c r="L133" s="1">
        <v>0</v>
      </c>
      <c r="M133" s="1">
        <f t="shared" si="7"/>
        <v>-0.31481736970993002</v>
      </c>
      <c r="N133" s="1">
        <f t="shared" si="8"/>
        <v>-0.43114027523885068</v>
      </c>
      <c r="O133" s="1">
        <f t="shared" si="9"/>
        <v>-0.22345048804883927</v>
      </c>
    </row>
    <row r="134" spans="2:15" x14ac:dyDescent="0.25">
      <c r="B134">
        <v>1.5</v>
      </c>
      <c r="C134">
        <v>8</v>
      </c>
      <c r="D134" s="1">
        <f t="shared" si="4"/>
        <v>-0.11320599999999992</v>
      </c>
      <c r="E134" s="1">
        <v>0</v>
      </c>
      <c r="F134" s="1">
        <f t="shared" si="5"/>
        <v>-0.9043679</v>
      </c>
      <c r="G134" s="1">
        <f t="shared" si="6"/>
        <v>-0.28609799999999996</v>
      </c>
      <c r="J134">
        <v>1.5</v>
      </c>
      <c r="K134">
        <v>8</v>
      </c>
      <c r="L134" s="1">
        <v>0</v>
      </c>
      <c r="M134" s="1">
        <f t="shared" si="7"/>
        <v>-0.28296647130979957</v>
      </c>
      <c r="N134" s="1">
        <f t="shared" si="8"/>
        <v>-0.43823713143428289</v>
      </c>
      <c r="O134" s="1">
        <f t="shared" si="9"/>
        <v>-0.22459224932988053</v>
      </c>
    </row>
    <row r="135" spans="2:15" x14ac:dyDescent="0.25">
      <c r="B135">
        <v>2</v>
      </c>
      <c r="C135">
        <v>8</v>
      </c>
      <c r="D135" s="1">
        <f t="shared" si="4"/>
        <v>-8.8579000000000074E-2</v>
      </c>
      <c r="E135" s="1">
        <v>0</v>
      </c>
      <c r="F135" s="1">
        <f t="shared" si="5"/>
        <v>-0.82188950000000005</v>
      </c>
      <c r="G135" s="1">
        <f t="shared" si="6"/>
        <v>-0.312388</v>
      </c>
      <c r="J135">
        <v>2</v>
      </c>
      <c r="K135">
        <v>8</v>
      </c>
      <c r="L135" s="1">
        <v>0</v>
      </c>
      <c r="M135" s="1">
        <f t="shared" si="7"/>
        <v>-0.23968129571577845</v>
      </c>
      <c r="N135" s="1">
        <f t="shared" si="8"/>
        <v>-0.43782824496842487</v>
      </c>
      <c r="O135" s="1">
        <f t="shared" si="9"/>
        <v>-0.22233201581027673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-0.9760664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-0.17919383570156189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3.9730000000000043E-3</v>
      </c>
      <c r="E137" s="1">
        <v>0</v>
      </c>
      <c r="F137" s="1">
        <f t="shared" si="5"/>
        <v>-0.97003709999999999</v>
      </c>
      <c r="G137" s="1">
        <f t="shared" si="6"/>
        <v>-0.26366000000000001</v>
      </c>
      <c r="J137">
        <v>1</v>
      </c>
      <c r="K137">
        <v>10</v>
      </c>
      <c r="L137" s="1">
        <v>0</v>
      </c>
      <c r="M137" s="1">
        <f t="shared" si="7"/>
        <v>-0.28759851833046768</v>
      </c>
      <c r="N137" s="1">
        <f t="shared" si="8"/>
        <v>-0.42846328713693904</v>
      </c>
      <c r="O137" s="1">
        <f t="shared" si="9"/>
        <v>-0.2005850517545783</v>
      </c>
    </row>
    <row r="138" spans="2:15" x14ac:dyDescent="0.25">
      <c r="B138">
        <v>1.5</v>
      </c>
      <c r="C138">
        <v>10</v>
      </c>
      <c r="D138" s="1">
        <f t="shared" si="4"/>
        <v>-9.2619000000000007E-2</v>
      </c>
      <c r="E138" s="1">
        <v>0</v>
      </c>
      <c r="F138" s="1">
        <f t="shared" si="5"/>
        <v>-0.92548660000000005</v>
      </c>
      <c r="G138" s="1">
        <f t="shared" si="6"/>
        <v>-0.31497600000000003</v>
      </c>
      <c r="J138">
        <v>1.5</v>
      </c>
      <c r="K138">
        <v>10</v>
      </c>
      <c r="L138" s="1">
        <v>0</v>
      </c>
      <c r="M138" s="1">
        <f t="shared" si="7"/>
        <v>-0.25453750397528496</v>
      </c>
      <c r="N138" s="1">
        <f t="shared" si="8"/>
        <v>-0.43767377674798968</v>
      </c>
      <c r="O138" s="1">
        <f t="shared" si="9"/>
        <v>-0.21025850711008132</v>
      </c>
    </row>
    <row r="139" spans="2:15" x14ac:dyDescent="0.25">
      <c r="B139">
        <v>2</v>
      </c>
      <c r="C139">
        <v>10</v>
      </c>
      <c r="D139" s="1">
        <f t="shared" si="4"/>
        <v>-8.0180999999999947E-2</v>
      </c>
      <c r="E139" s="1">
        <v>0</v>
      </c>
      <c r="F139" s="1">
        <f t="shared" si="5"/>
        <v>-0.84445530000000002</v>
      </c>
      <c r="G139" s="1">
        <f t="shared" si="6"/>
        <v>-0.38630100000000001</v>
      </c>
      <c r="J139">
        <v>2</v>
      </c>
      <c r="K139">
        <v>10</v>
      </c>
      <c r="L139" s="1">
        <v>0</v>
      </c>
      <c r="M139" s="1">
        <f t="shared" si="7"/>
        <v>-0.22256485393666792</v>
      </c>
      <c r="N139" s="1">
        <f t="shared" si="8"/>
        <v>-0.43773340602426059</v>
      </c>
      <c r="O139" s="1">
        <f t="shared" si="9"/>
        <v>-0.22657421289355317</v>
      </c>
    </row>
    <row r="140" spans="2:15" x14ac:dyDescent="0.25">
      <c r="B140" s="2" t="s">
        <v>13</v>
      </c>
      <c r="C140" s="2"/>
      <c r="D140" s="3">
        <f>MIN(D116:D139)</f>
        <v>-0.25891799999999998</v>
      </c>
      <c r="E140" s="3">
        <f t="shared" ref="E140:G140" si="10">MIN(E116:E139)</f>
        <v>0</v>
      </c>
      <c r="F140" s="3">
        <f t="shared" si="10"/>
        <v>-0.9760664</v>
      </c>
      <c r="G140" s="3">
        <f t="shared" si="10"/>
        <v>-0.38630100000000001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-0.40134700488160957</v>
      </c>
      <c r="N140" s="3">
        <f t="shared" si="11"/>
        <v>-0.4554955476807051</v>
      </c>
      <c r="O140" s="3">
        <f t="shared" si="11"/>
        <v>-0.34094884375993817</v>
      </c>
    </row>
    <row r="141" spans="2:15" x14ac:dyDescent="0.25">
      <c r="B141" s="2" t="s">
        <v>14</v>
      </c>
      <c r="C141" s="2"/>
      <c r="D141" s="3">
        <f>MAX(D116:D139)</f>
        <v>3.2569999999999988E-2</v>
      </c>
      <c r="E141" s="3">
        <f t="shared" ref="E141:G141" si="12">MAX(E116:E139)</f>
        <v>0</v>
      </c>
      <c r="F141" s="3">
        <f t="shared" si="12"/>
        <v>-0.36697899999999994</v>
      </c>
      <c r="G141" s="3">
        <f t="shared" si="12"/>
        <v>-3.5317999999999961E-2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-0.17919383570156189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I21" sqref="I21"/>
    </sheetView>
  </sheetViews>
  <sheetFormatPr defaultRowHeight="16.5" x14ac:dyDescent="0.25"/>
  <cols>
    <col min="8" max="8" width="2" customWidth="1"/>
  </cols>
  <sheetData>
    <row r="1" spans="1:15" x14ac:dyDescent="0.25">
      <c r="A1" t="s">
        <v>16</v>
      </c>
      <c r="B1" t="s">
        <v>23</v>
      </c>
    </row>
    <row r="3" spans="1:15" x14ac:dyDescent="0.25">
      <c r="A3" t="s">
        <v>3</v>
      </c>
      <c r="B3" t="s">
        <v>7</v>
      </c>
      <c r="C3" t="s">
        <v>4</v>
      </c>
      <c r="D3" t="s">
        <v>19</v>
      </c>
      <c r="E3" t="s">
        <v>20</v>
      </c>
      <c r="F3" t="s">
        <v>22</v>
      </c>
      <c r="G3" t="s">
        <v>8</v>
      </c>
      <c r="I3" t="s">
        <v>6</v>
      </c>
      <c r="J3" t="s">
        <v>7</v>
      </c>
      <c r="K3" t="s">
        <v>4</v>
      </c>
      <c r="L3" t="s">
        <v>19</v>
      </c>
      <c r="M3" t="s">
        <v>20</v>
      </c>
      <c r="N3" t="s">
        <v>21</v>
      </c>
      <c r="O3" t="s">
        <v>8</v>
      </c>
    </row>
    <row r="4" spans="1:15" x14ac:dyDescent="0.25">
      <c r="B4">
        <v>0.5</v>
      </c>
      <c r="C4">
        <v>3</v>
      </c>
      <c r="D4">
        <v>12334.2</v>
      </c>
      <c r="E4">
        <v>9574.83</v>
      </c>
      <c r="F4">
        <v>9739.74</v>
      </c>
      <c r="G4">
        <v>11016</v>
      </c>
      <c r="J4">
        <v>0.5</v>
      </c>
      <c r="K4">
        <v>3</v>
      </c>
      <c r="L4">
        <f>D4/D4</f>
        <v>1</v>
      </c>
      <c r="M4">
        <f>E4/D4</f>
        <v>0.77628301795008992</v>
      </c>
      <c r="N4">
        <f>F4/D4</f>
        <v>0.7896531595077102</v>
      </c>
      <c r="O4">
        <f>G4/D4</f>
        <v>0.89312642895364103</v>
      </c>
    </row>
    <row r="5" spans="1:15" x14ac:dyDescent="0.25">
      <c r="B5">
        <v>1</v>
      </c>
      <c r="C5">
        <v>3</v>
      </c>
      <c r="D5">
        <v>17535.2</v>
      </c>
      <c r="E5">
        <v>9816.0400000000009</v>
      </c>
      <c r="F5">
        <v>9668.0499999999993</v>
      </c>
      <c r="G5">
        <v>12094.6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0.55979059263652542</v>
      </c>
      <c r="N5">
        <f t="shared" ref="N5:N27" si="2">F5/D5</f>
        <v>0.55135099685204614</v>
      </c>
      <c r="O5">
        <f t="shared" ref="O5:O27" si="3">G5/D5</f>
        <v>0.68973265203704548</v>
      </c>
    </row>
    <row r="6" spans="1:15" x14ac:dyDescent="0.25">
      <c r="B6">
        <v>1.5</v>
      </c>
      <c r="C6">
        <v>3</v>
      </c>
      <c r="D6">
        <v>17608.8</v>
      </c>
      <c r="E6">
        <v>10461.6</v>
      </c>
      <c r="F6">
        <v>9714.3700000000008</v>
      </c>
      <c r="G6">
        <v>12721.6</v>
      </c>
      <c r="J6">
        <v>1.5</v>
      </c>
      <c r="K6">
        <v>3</v>
      </c>
      <c r="L6">
        <f t="shared" si="0"/>
        <v>1</v>
      </c>
      <c r="M6">
        <f t="shared" si="1"/>
        <v>0.5941120348916451</v>
      </c>
      <c r="N6">
        <f t="shared" si="2"/>
        <v>0.55167700240788708</v>
      </c>
      <c r="O6">
        <f t="shared" si="3"/>
        <v>0.72245695334151117</v>
      </c>
    </row>
    <row r="7" spans="1:15" x14ac:dyDescent="0.25">
      <c r="B7">
        <v>2</v>
      </c>
      <c r="C7">
        <v>3</v>
      </c>
      <c r="D7">
        <v>17608.8</v>
      </c>
      <c r="E7">
        <v>10152.9</v>
      </c>
      <c r="F7">
        <v>9604.9</v>
      </c>
      <c r="G7">
        <v>11875.7</v>
      </c>
      <c r="J7">
        <v>2</v>
      </c>
      <c r="K7">
        <v>3</v>
      </c>
      <c r="L7">
        <f t="shared" si="0"/>
        <v>1</v>
      </c>
      <c r="M7">
        <f t="shared" si="1"/>
        <v>0.57658102766798425</v>
      </c>
      <c r="N7">
        <f t="shared" si="2"/>
        <v>0.54546022443323794</v>
      </c>
      <c r="O7">
        <f t="shared" si="3"/>
        <v>0.67441847258189092</v>
      </c>
    </row>
    <row r="8" spans="1:15" x14ac:dyDescent="0.25">
      <c r="B8">
        <v>0.5</v>
      </c>
      <c r="C8">
        <v>4</v>
      </c>
      <c r="D8">
        <v>12310.1</v>
      </c>
      <c r="E8">
        <v>9777.07</v>
      </c>
      <c r="F8">
        <v>9996.73</v>
      </c>
      <c r="G8">
        <v>11239</v>
      </c>
      <c r="J8">
        <v>0.5</v>
      </c>
      <c r="K8">
        <v>4</v>
      </c>
      <c r="L8">
        <f t="shared" si="0"/>
        <v>1</v>
      </c>
      <c r="M8">
        <f t="shared" si="1"/>
        <v>0.79423156594991096</v>
      </c>
      <c r="N8">
        <f t="shared" si="2"/>
        <v>0.81207545024004668</v>
      </c>
      <c r="O8">
        <f t="shared" si="3"/>
        <v>0.91299014630262953</v>
      </c>
    </row>
    <row r="9" spans="1:15" x14ac:dyDescent="0.25">
      <c r="B9">
        <v>1</v>
      </c>
      <c r="C9">
        <v>4</v>
      </c>
      <c r="D9">
        <v>17515.400000000001</v>
      </c>
      <c r="E9">
        <v>10267.700000000001</v>
      </c>
      <c r="F9">
        <v>9962.5300000000007</v>
      </c>
      <c r="G9">
        <v>12304.8</v>
      </c>
      <c r="J9">
        <v>1</v>
      </c>
      <c r="K9">
        <v>4</v>
      </c>
      <c r="L9">
        <f t="shared" si="0"/>
        <v>1</v>
      </c>
      <c r="M9">
        <f t="shared" si="1"/>
        <v>0.58620984961805045</v>
      </c>
      <c r="N9">
        <f t="shared" si="2"/>
        <v>0.56878689610285804</v>
      </c>
      <c r="O9">
        <f t="shared" si="3"/>
        <v>0.70251321694052082</v>
      </c>
    </row>
    <row r="10" spans="1:15" x14ac:dyDescent="0.25">
      <c r="B10">
        <v>1.5</v>
      </c>
      <c r="C10">
        <v>4</v>
      </c>
      <c r="D10">
        <v>17608.8</v>
      </c>
      <c r="E10">
        <v>10707.7</v>
      </c>
      <c r="F10">
        <v>9953.0300000000007</v>
      </c>
      <c r="G10">
        <v>13067.8</v>
      </c>
      <c r="J10">
        <v>1.5</v>
      </c>
      <c r="K10">
        <v>4</v>
      </c>
      <c r="L10">
        <f t="shared" si="0"/>
        <v>1</v>
      </c>
      <c r="M10">
        <f t="shared" si="1"/>
        <v>0.60808800145381858</v>
      </c>
      <c r="N10">
        <f t="shared" si="2"/>
        <v>0.56523045295534058</v>
      </c>
      <c r="O10">
        <f t="shared" si="3"/>
        <v>0.74211757757484897</v>
      </c>
    </row>
    <row r="11" spans="1:15" x14ac:dyDescent="0.25">
      <c r="B11">
        <v>2</v>
      </c>
      <c r="C11">
        <v>4</v>
      </c>
      <c r="D11">
        <v>17608.8</v>
      </c>
      <c r="E11">
        <v>11143.2</v>
      </c>
      <c r="F11">
        <v>9977.59</v>
      </c>
      <c r="G11">
        <v>12996.1</v>
      </c>
      <c r="J11">
        <v>2</v>
      </c>
      <c r="K11">
        <v>4</v>
      </c>
      <c r="L11">
        <f t="shared" si="0"/>
        <v>1</v>
      </c>
      <c r="M11">
        <f t="shared" si="1"/>
        <v>0.63281995365953392</v>
      </c>
      <c r="N11">
        <f t="shared" si="2"/>
        <v>0.56662521012221168</v>
      </c>
      <c r="O11">
        <f t="shared" si="3"/>
        <v>0.73804574985234661</v>
      </c>
    </row>
    <row r="12" spans="1:15" x14ac:dyDescent="0.25">
      <c r="B12">
        <v>0.5</v>
      </c>
      <c r="C12">
        <v>5</v>
      </c>
      <c r="D12">
        <v>12284.1</v>
      </c>
      <c r="E12">
        <v>10185.799999999999</v>
      </c>
      <c r="F12">
        <v>10150.9</v>
      </c>
      <c r="G12">
        <v>11481.6</v>
      </c>
      <c r="J12">
        <v>0.5</v>
      </c>
      <c r="K12">
        <v>5</v>
      </c>
      <c r="L12">
        <f t="shared" si="0"/>
        <v>1</v>
      </c>
      <c r="M12">
        <f t="shared" si="1"/>
        <v>0.82918569532973507</v>
      </c>
      <c r="N12">
        <f t="shared" si="2"/>
        <v>0.82634462435180434</v>
      </c>
      <c r="O12">
        <f t="shared" si="3"/>
        <v>0.93467164871663366</v>
      </c>
    </row>
    <row r="13" spans="1:15" x14ac:dyDescent="0.25">
      <c r="B13">
        <v>1</v>
      </c>
      <c r="C13">
        <v>5</v>
      </c>
      <c r="D13">
        <v>17487</v>
      </c>
      <c r="E13">
        <v>10527.5</v>
      </c>
      <c r="F13">
        <v>10172</v>
      </c>
      <c r="G13">
        <v>12482.8</v>
      </c>
      <c r="J13">
        <v>1</v>
      </c>
      <c r="K13">
        <v>5</v>
      </c>
      <c r="L13">
        <f t="shared" si="0"/>
        <v>1</v>
      </c>
      <c r="M13">
        <f t="shared" si="1"/>
        <v>0.60201864242008352</v>
      </c>
      <c r="N13">
        <f t="shared" si="2"/>
        <v>0.58168925487505008</v>
      </c>
      <c r="O13">
        <f t="shared" si="3"/>
        <v>0.71383313318465136</v>
      </c>
    </row>
    <row r="14" spans="1:15" x14ac:dyDescent="0.25">
      <c r="B14">
        <v>1.5</v>
      </c>
      <c r="C14">
        <v>5</v>
      </c>
      <c r="D14">
        <v>17608.8</v>
      </c>
      <c r="E14">
        <v>11054.9</v>
      </c>
      <c r="F14">
        <v>10158.4</v>
      </c>
      <c r="G14">
        <v>13433.9</v>
      </c>
      <c r="J14">
        <v>1.5</v>
      </c>
      <c r="K14">
        <v>5</v>
      </c>
      <c r="L14">
        <f t="shared" si="0"/>
        <v>1</v>
      </c>
      <c r="M14">
        <f t="shared" si="1"/>
        <v>0.6278054154740812</v>
      </c>
      <c r="N14">
        <f t="shared" si="2"/>
        <v>0.57689337149607012</v>
      </c>
      <c r="O14">
        <f t="shared" si="3"/>
        <v>0.7629083185679888</v>
      </c>
    </row>
    <row r="15" spans="1:15" x14ac:dyDescent="0.25">
      <c r="B15">
        <v>2</v>
      </c>
      <c r="C15">
        <v>5</v>
      </c>
      <c r="D15">
        <v>17608.8</v>
      </c>
      <c r="E15">
        <v>12056.9</v>
      </c>
      <c r="F15">
        <v>10170.200000000001</v>
      </c>
      <c r="G15">
        <v>13587.1</v>
      </c>
      <c r="J15">
        <v>2</v>
      </c>
      <c r="K15">
        <v>5</v>
      </c>
      <c r="L15">
        <f t="shared" si="0"/>
        <v>1</v>
      </c>
      <c r="M15">
        <f t="shared" si="1"/>
        <v>0.68470878197265006</v>
      </c>
      <c r="N15">
        <f t="shared" si="2"/>
        <v>0.57756349098178195</v>
      </c>
      <c r="O15">
        <f t="shared" si="3"/>
        <v>0.77160851392485585</v>
      </c>
    </row>
    <row r="16" spans="1:15" x14ac:dyDescent="0.25">
      <c r="B16">
        <v>0.5</v>
      </c>
      <c r="C16">
        <v>6</v>
      </c>
      <c r="D16">
        <v>12252.9</v>
      </c>
      <c r="E16">
        <v>10412.4</v>
      </c>
      <c r="F16">
        <v>10216.700000000001</v>
      </c>
      <c r="G16">
        <v>11655</v>
      </c>
      <c r="J16">
        <v>0.5</v>
      </c>
      <c r="K16">
        <v>6</v>
      </c>
      <c r="L16">
        <f t="shared" si="0"/>
        <v>1</v>
      </c>
      <c r="M16">
        <f t="shared" si="1"/>
        <v>0.84979066180251206</v>
      </c>
      <c r="N16">
        <f t="shared" si="2"/>
        <v>0.83381893266083951</v>
      </c>
      <c r="O16">
        <f t="shared" si="3"/>
        <v>0.95120338858555942</v>
      </c>
    </row>
    <row r="17" spans="1:15" x14ac:dyDescent="0.25">
      <c r="B17">
        <v>1</v>
      </c>
      <c r="C17">
        <v>6</v>
      </c>
      <c r="D17">
        <v>17460.7</v>
      </c>
      <c r="E17">
        <v>11025.7</v>
      </c>
      <c r="F17">
        <v>10214</v>
      </c>
      <c r="G17">
        <v>12943</v>
      </c>
      <c r="J17">
        <v>1</v>
      </c>
      <c r="K17">
        <v>6</v>
      </c>
      <c r="L17">
        <f t="shared" si="0"/>
        <v>1</v>
      </c>
      <c r="M17">
        <f t="shared" si="1"/>
        <v>0.6314580744185514</v>
      </c>
      <c r="N17">
        <f t="shared" si="2"/>
        <v>0.58497082018475777</v>
      </c>
      <c r="O17">
        <f t="shared" si="3"/>
        <v>0.7412646686558958</v>
      </c>
    </row>
    <row r="18" spans="1:15" x14ac:dyDescent="0.25">
      <c r="B18">
        <v>1.5</v>
      </c>
      <c r="C18">
        <v>6</v>
      </c>
      <c r="D18">
        <v>17608.8</v>
      </c>
      <c r="E18">
        <v>11742.6</v>
      </c>
      <c r="F18">
        <v>10236.200000000001</v>
      </c>
      <c r="G18">
        <v>13764.4</v>
      </c>
      <c r="J18">
        <v>1.5</v>
      </c>
      <c r="K18">
        <v>6</v>
      </c>
      <c r="L18">
        <f t="shared" si="0"/>
        <v>1</v>
      </c>
      <c r="M18">
        <f t="shared" si="1"/>
        <v>0.66685975194221081</v>
      </c>
      <c r="N18">
        <f t="shared" si="2"/>
        <v>0.58131161691881339</v>
      </c>
      <c r="O18">
        <f t="shared" si="3"/>
        <v>0.78167734314660853</v>
      </c>
    </row>
    <row r="19" spans="1:15" x14ac:dyDescent="0.25">
      <c r="B19">
        <v>2</v>
      </c>
      <c r="C19">
        <v>6</v>
      </c>
      <c r="D19">
        <v>17608.8</v>
      </c>
      <c r="E19">
        <v>12048.6</v>
      </c>
      <c r="F19">
        <v>10219.6</v>
      </c>
      <c r="G19">
        <v>13781.1</v>
      </c>
      <c r="J19">
        <v>2</v>
      </c>
      <c r="K19">
        <v>6</v>
      </c>
      <c r="L19">
        <f t="shared" si="0"/>
        <v>1</v>
      </c>
      <c r="M19">
        <f t="shared" si="1"/>
        <v>0.68423742674117494</v>
      </c>
      <c r="N19">
        <f t="shared" si="2"/>
        <v>0.58036890645586303</v>
      </c>
      <c r="O19">
        <f t="shared" si="3"/>
        <v>0.78262573258825141</v>
      </c>
    </row>
    <row r="20" spans="1:15" x14ac:dyDescent="0.25">
      <c r="B20">
        <v>0.5</v>
      </c>
      <c r="C20">
        <v>8</v>
      </c>
      <c r="D20">
        <v>12174.2</v>
      </c>
      <c r="E20">
        <v>10850</v>
      </c>
      <c r="F20">
        <v>10251.700000000001</v>
      </c>
      <c r="G20">
        <v>11867.3</v>
      </c>
      <c r="J20">
        <v>0.5</v>
      </c>
      <c r="K20">
        <v>8</v>
      </c>
      <c r="L20">
        <f t="shared" si="0"/>
        <v>1</v>
      </c>
      <c r="M20">
        <f t="shared" si="1"/>
        <v>0.89122899245946341</v>
      </c>
      <c r="N20">
        <f t="shared" si="2"/>
        <v>0.84208407944669872</v>
      </c>
      <c r="O20">
        <f t="shared" si="3"/>
        <v>0.97479095135614646</v>
      </c>
    </row>
    <row r="21" spans="1:15" x14ac:dyDescent="0.25">
      <c r="B21">
        <v>1</v>
      </c>
      <c r="C21">
        <v>8</v>
      </c>
      <c r="D21">
        <v>17395.8</v>
      </c>
      <c r="E21">
        <v>11736.3</v>
      </c>
      <c r="F21">
        <v>10247.1</v>
      </c>
      <c r="G21">
        <v>13546.8</v>
      </c>
      <c r="J21">
        <v>1</v>
      </c>
      <c r="K21">
        <v>8</v>
      </c>
      <c r="L21">
        <f t="shared" si="0"/>
        <v>1</v>
      </c>
      <c r="M21">
        <f t="shared" si="1"/>
        <v>0.67466284965336454</v>
      </c>
      <c r="N21">
        <f t="shared" si="2"/>
        <v>0.58905597902942097</v>
      </c>
      <c r="O21">
        <f t="shared" si="3"/>
        <v>0.77873969578863866</v>
      </c>
    </row>
    <row r="22" spans="1:15" x14ac:dyDescent="0.25">
      <c r="B22">
        <v>1.5</v>
      </c>
      <c r="C22">
        <v>8</v>
      </c>
      <c r="D22">
        <v>17608.8</v>
      </c>
      <c r="E22">
        <v>12208.4</v>
      </c>
      <c r="F22">
        <v>10246.4</v>
      </c>
      <c r="G22">
        <v>13927.4</v>
      </c>
      <c r="J22">
        <v>1.5</v>
      </c>
      <c r="K22">
        <v>8</v>
      </c>
      <c r="L22">
        <f t="shared" si="0"/>
        <v>1</v>
      </c>
      <c r="M22">
        <f t="shared" si="1"/>
        <v>0.69331243469174508</v>
      </c>
      <c r="N22">
        <f t="shared" si="2"/>
        <v>0.58189087274544549</v>
      </c>
      <c r="O22">
        <f t="shared" si="3"/>
        <v>0.7909340784153378</v>
      </c>
    </row>
    <row r="23" spans="1:15" x14ac:dyDescent="0.25">
      <c r="B23">
        <v>2</v>
      </c>
      <c r="C23">
        <v>8</v>
      </c>
      <c r="D23">
        <v>17608.8</v>
      </c>
      <c r="E23">
        <v>12666.9</v>
      </c>
      <c r="F23">
        <v>10239.299999999999</v>
      </c>
      <c r="G23">
        <v>14290</v>
      </c>
      <c r="J23">
        <v>2</v>
      </c>
      <c r="K23">
        <v>8</v>
      </c>
      <c r="L23">
        <f t="shared" si="0"/>
        <v>1</v>
      </c>
      <c r="M23">
        <f t="shared" si="1"/>
        <v>0.71935055199672893</v>
      </c>
      <c r="N23">
        <f t="shared" si="2"/>
        <v>0.58148766525827988</v>
      </c>
      <c r="O23">
        <f t="shared" si="3"/>
        <v>0.81152605515424114</v>
      </c>
    </row>
    <row r="24" spans="1:15" x14ac:dyDescent="0.25">
      <c r="B24">
        <v>0.5</v>
      </c>
      <c r="C24">
        <v>10</v>
      </c>
      <c r="D24">
        <v>12069.5</v>
      </c>
      <c r="E24">
        <v>11071.8</v>
      </c>
      <c r="F24">
        <v>10255.5</v>
      </c>
      <c r="G24">
        <v>11885.6</v>
      </c>
      <c r="J24">
        <v>0.5</v>
      </c>
      <c r="K24">
        <v>10</v>
      </c>
      <c r="L24">
        <f t="shared" si="0"/>
        <v>1</v>
      </c>
      <c r="M24">
        <f t="shared" si="1"/>
        <v>0.91733708935747127</v>
      </c>
      <c r="N24">
        <f t="shared" si="2"/>
        <v>0.84970379883176606</v>
      </c>
      <c r="O24">
        <f t="shared" si="3"/>
        <v>0.98476324619909694</v>
      </c>
    </row>
    <row r="25" spans="1:15" x14ac:dyDescent="0.25">
      <c r="B25">
        <v>1</v>
      </c>
      <c r="C25">
        <v>10</v>
      </c>
      <c r="D25">
        <v>17331.8</v>
      </c>
      <c r="E25">
        <v>12183.5</v>
      </c>
      <c r="F25">
        <v>10246.1</v>
      </c>
      <c r="G25">
        <v>13880.1</v>
      </c>
      <c r="J25">
        <v>1</v>
      </c>
      <c r="K25">
        <v>10</v>
      </c>
      <c r="L25">
        <f t="shared" si="0"/>
        <v>1</v>
      </c>
      <c r="M25">
        <f t="shared" si="1"/>
        <v>0.70295641537520626</v>
      </c>
      <c r="N25">
        <f t="shared" si="2"/>
        <v>0.59117344995903487</v>
      </c>
      <c r="O25">
        <f t="shared" si="3"/>
        <v>0.80084584405543568</v>
      </c>
    </row>
    <row r="26" spans="1:15" x14ac:dyDescent="0.25">
      <c r="B26">
        <v>1.5</v>
      </c>
      <c r="C26">
        <v>10</v>
      </c>
      <c r="D26">
        <v>17608.8</v>
      </c>
      <c r="E26">
        <v>12737.3</v>
      </c>
      <c r="F26">
        <v>10246.1</v>
      </c>
      <c r="G26">
        <v>14199.8</v>
      </c>
      <c r="J26">
        <v>1.5</v>
      </c>
      <c r="K26">
        <v>10</v>
      </c>
      <c r="L26">
        <f t="shared" si="0"/>
        <v>1</v>
      </c>
      <c r="M26">
        <f t="shared" si="1"/>
        <v>0.72334855299622913</v>
      </c>
      <c r="N26">
        <f t="shared" si="2"/>
        <v>0.58187383580936813</v>
      </c>
      <c r="O26">
        <f t="shared" si="3"/>
        <v>0.80640361637363134</v>
      </c>
    </row>
    <row r="27" spans="1:15" x14ac:dyDescent="0.25">
      <c r="B27">
        <v>2</v>
      </c>
      <c r="C27">
        <v>10</v>
      </c>
      <c r="D27">
        <v>17608.8</v>
      </c>
      <c r="E27">
        <v>13237.7</v>
      </c>
      <c r="F27">
        <v>10251</v>
      </c>
      <c r="G27">
        <v>14405.1</v>
      </c>
      <c r="J27">
        <v>2</v>
      </c>
      <c r="K27">
        <v>10</v>
      </c>
      <c r="L27">
        <f t="shared" si="0"/>
        <v>1</v>
      </c>
      <c r="M27">
        <f t="shared" si="1"/>
        <v>0.7517661623733588</v>
      </c>
      <c r="N27">
        <f t="shared" si="2"/>
        <v>0.58215210576529919</v>
      </c>
      <c r="O27">
        <f t="shared" si="3"/>
        <v>0.81806255962927632</v>
      </c>
    </row>
    <row r="29" spans="1:15" x14ac:dyDescent="0.25">
      <c r="A29" t="s">
        <v>5</v>
      </c>
      <c r="B29" t="s">
        <v>7</v>
      </c>
      <c r="C29" t="s">
        <v>4</v>
      </c>
      <c r="D29" t="s">
        <v>19</v>
      </c>
      <c r="E29" t="s">
        <v>20</v>
      </c>
      <c r="F29" t="s">
        <v>21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0.67966800000000005</v>
      </c>
      <c r="G30">
        <v>0.97059700000000004</v>
      </c>
    </row>
    <row r="31" spans="1:15" x14ac:dyDescent="0.25">
      <c r="B31">
        <v>1</v>
      </c>
      <c r="C31">
        <v>3</v>
      </c>
      <c r="D31">
        <v>1</v>
      </c>
      <c r="E31">
        <v>0.99199800000000005</v>
      </c>
      <c r="F31">
        <v>0.73178799999999999</v>
      </c>
      <c r="G31">
        <v>0.932033</v>
      </c>
    </row>
    <row r="32" spans="1:15" x14ac:dyDescent="0.25">
      <c r="B32">
        <v>1.5</v>
      </c>
      <c r="C32">
        <v>3</v>
      </c>
      <c r="D32">
        <v>0.62951699999999999</v>
      </c>
      <c r="E32">
        <v>0.95277100000000003</v>
      </c>
      <c r="F32">
        <v>0.70970299999999997</v>
      </c>
      <c r="G32">
        <v>0.83322799999999997</v>
      </c>
    </row>
    <row r="33" spans="2:7" x14ac:dyDescent="0.25">
      <c r="B33">
        <v>2</v>
      </c>
      <c r="C33">
        <v>3</v>
      </c>
      <c r="D33">
        <v>0.50982899999999998</v>
      </c>
      <c r="E33">
        <v>0.889907</v>
      </c>
      <c r="F33">
        <v>0.70503700000000002</v>
      </c>
      <c r="G33">
        <v>0.79086100000000004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0.51263099999999995</v>
      </c>
      <c r="G34">
        <v>0.95050100000000004</v>
      </c>
    </row>
    <row r="35" spans="2:7" x14ac:dyDescent="0.25">
      <c r="B35">
        <v>1</v>
      </c>
      <c r="C35">
        <v>4</v>
      </c>
      <c r="D35">
        <v>1</v>
      </c>
      <c r="E35">
        <v>0.99876799999999999</v>
      </c>
      <c r="F35">
        <v>0.54371999999999998</v>
      </c>
      <c r="G35">
        <v>0.88433099999999998</v>
      </c>
    </row>
    <row r="36" spans="2:7" x14ac:dyDescent="0.25">
      <c r="B36">
        <v>1.5</v>
      </c>
      <c r="C36">
        <v>4</v>
      </c>
      <c r="D36">
        <v>0.71170500000000003</v>
      </c>
      <c r="E36">
        <v>0.96042400000000006</v>
      </c>
      <c r="F36">
        <v>0.55518100000000004</v>
      </c>
      <c r="G36">
        <v>0.81729600000000002</v>
      </c>
    </row>
    <row r="37" spans="2:7" x14ac:dyDescent="0.25">
      <c r="B37">
        <v>2</v>
      </c>
      <c r="C37">
        <v>4</v>
      </c>
      <c r="D37">
        <v>0.58564300000000002</v>
      </c>
      <c r="E37">
        <v>0.89695599999999998</v>
      </c>
      <c r="F37">
        <v>0.51291399999999998</v>
      </c>
      <c r="G37">
        <v>0.74813300000000005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0.362954</v>
      </c>
      <c r="G38">
        <v>0.93481700000000001</v>
      </c>
    </row>
    <row r="39" spans="2:7" x14ac:dyDescent="0.25">
      <c r="B39">
        <v>1</v>
      </c>
      <c r="C39">
        <v>5</v>
      </c>
      <c r="D39">
        <v>1</v>
      </c>
      <c r="E39">
        <v>0.99897000000000002</v>
      </c>
      <c r="F39">
        <v>0.333395</v>
      </c>
      <c r="G39">
        <v>0.87154399999999999</v>
      </c>
    </row>
    <row r="40" spans="2:7" x14ac:dyDescent="0.25">
      <c r="B40">
        <v>1.5</v>
      </c>
      <c r="C40">
        <v>5</v>
      </c>
      <c r="D40">
        <v>0.76936000000000004</v>
      </c>
      <c r="E40">
        <v>0.97445499999999996</v>
      </c>
      <c r="F40">
        <v>0.40473599999999998</v>
      </c>
      <c r="G40">
        <v>0.79668399999999995</v>
      </c>
    </row>
    <row r="41" spans="2:7" x14ac:dyDescent="0.25">
      <c r="B41">
        <v>2</v>
      </c>
      <c r="C41">
        <v>5</v>
      </c>
      <c r="D41">
        <v>0.654532</v>
      </c>
      <c r="E41">
        <v>0.88561400000000001</v>
      </c>
      <c r="F41">
        <v>0.35296699999999998</v>
      </c>
      <c r="G41">
        <v>0.71398099999999998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0.27019799999999999</v>
      </c>
      <c r="G42">
        <v>0.92047500000000004</v>
      </c>
    </row>
    <row r="43" spans="2:7" x14ac:dyDescent="0.25">
      <c r="B43">
        <v>1</v>
      </c>
      <c r="C43">
        <v>6</v>
      </c>
      <c r="D43">
        <v>1</v>
      </c>
      <c r="E43">
        <v>0.99916199999999999</v>
      </c>
      <c r="F43">
        <v>0.26477899999999999</v>
      </c>
      <c r="G43">
        <v>0.83884599999999998</v>
      </c>
    </row>
    <row r="44" spans="2:7" x14ac:dyDescent="0.25">
      <c r="B44">
        <v>1.5</v>
      </c>
      <c r="C44">
        <v>6</v>
      </c>
      <c r="D44">
        <v>0.79954000000000003</v>
      </c>
      <c r="E44">
        <v>0.97221400000000002</v>
      </c>
      <c r="F44">
        <v>0.23568800000000001</v>
      </c>
      <c r="G44">
        <v>0.76760700000000004</v>
      </c>
    </row>
    <row r="45" spans="2:7" x14ac:dyDescent="0.25">
      <c r="B45">
        <v>2</v>
      </c>
      <c r="C45">
        <v>6</v>
      </c>
      <c r="D45">
        <v>0.71073500000000001</v>
      </c>
      <c r="E45">
        <v>0.905227</v>
      </c>
      <c r="F45">
        <v>0.24391199999999999</v>
      </c>
      <c r="G45">
        <v>0.68321600000000005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0.122624</v>
      </c>
      <c r="G46">
        <v>0.90825100000000003</v>
      </c>
    </row>
    <row r="47" spans="2:7" x14ac:dyDescent="0.25">
      <c r="B47">
        <v>1</v>
      </c>
      <c r="C47">
        <v>8</v>
      </c>
      <c r="D47">
        <v>1</v>
      </c>
      <c r="E47">
        <v>0.99860499999999996</v>
      </c>
      <c r="F47">
        <v>0.128354</v>
      </c>
      <c r="G47">
        <v>0.79195599999999999</v>
      </c>
    </row>
    <row r="48" spans="2:7" x14ac:dyDescent="0.25">
      <c r="B48">
        <v>1.5</v>
      </c>
      <c r="C48">
        <v>8</v>
      </c>
      <c r="D48">
        <v>0.82981700000000003</v>
      </c>
      <c r="E48">
        <v>0.97342200000000001</v>
      </c>
      <c r="F48">
        <v>0.131935</v>
      </c>
      <c r="G48">
        <v>0.73019900000000004</v>
      </c>
    </row>
    <row r="49" spans="2:7" x14ac:dyDescent="0.25">
      <c r="B49">
        <v>2</v>
      </c>
      <c r="C49">
        <v>8</v>
      </c>
      <c r="D49">
        <v>0.76737299999999997</v>
      </c>
      <c r="E49">
        <v>0.915798</v>
      </c>
      <c r="F49">
        <v>0.12094199999999999</v>
      </c>
      <c r="G49">
        <v>0.65108299999999997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7.39982E-2</v>
      </c>
      <c r="G50">
        <v>0.91220900000000005</v>
      </c>
    </row>
    <row r="51" spans="2:7" x14ac:dyDescent="0.25">
      <c r="B51">
        <v>1</v>
      </c>
      <c r="C51">
        <v>10</v>
      </c>
      <c r="D51">
        <v>1</v>
      </c>
      <c r="E51">
        <v>0.99947600000000003</v>
      </c>
      <c r="F51">
        <v>8.1186800000000003E-2</v>
      </c>
      <c r="G51">
        <v>0.75963899999999995</v>
      </c>
    </row>
    <row r="52" spans="2:7" x14ac:dyDescent="0.25">
      <c r="B52">
        <v>1.5</v>
      </c>
      <c r="C52">
        <v>10</v>
      </c>
      <c r="D52">
        <v>0.857101</v>
      </c>
      <c r="E52">
        <v>0.978186</v>
      </c>
      <c r="F52">
        <v>8.1958400000000001E-2</v>
      </c>
      <c r="G52">
        <v>0.70388300000000004</v>
      </c>
    </row>
    <row r="53" spans="2:7" x14ac:dyDescent="0.25">
      <c r="B53">
        <v>2</v>
      </c>
      <c r="C53">
        <v>10</v>
      </c>
      <c r="D53">
        <v>0.78672600000000004</v>
      </c>
      <c r="E53">
        <v>0.92098100000000005</v>
      </c>
      <c r="F53">
        <v>8.2674300000000006E-2</v>
      </c>
      <c r="G53">
        <v>0.600468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-0.32033199999999995</v>
      </c>
      <c r="G116" s="1">
        <f t="shared" ref="G116:G139" si="6">G30-E30</f>
        <v>-2.9402999999999957E-2</v>
      </c>
      <c r="J116">
        <v>0.5</v>
      </c>
      <c r="K116">
        <v>3</v>
      </c>
      <c r="L116" s="1">
        <v>0</v>
      </c>
      <c r="M116" s="1">
        <f>M4-L4</f>
        <v>-0.22371698204991008</v>
      </c>
      <c r="N116" s="1">
        <f>N4-L4</f>
        <v>-0.2103468404922898</v>
      </c>
      <c r="O116" s="1">
        <f>O4-L4</f>
        <v>-0.10687357104635897</v>
      </c>
    </row>
    <row r="117" spans="1:15" x14ac:dyDescent="0.25">
      <c r="B117">
        <v>1</v>
      </c>
      <c r="C117">
        <v>3</v>
      </c>
      <c r="D117" s="1">
        <f t="shared" si="4"/>
        <v>8.0019999999999536E-3</v>
      </c>
      <c r="E117" s="1">
        <v>0</v>
      </c>
      <c r="F117" s="1">
        <f t="shared" si="5"/>
        <v>-0.26021000000000005</v>
      </c>
      <c r="G117" s="1">
        <f t="shared" si="6"/>
        <v>-5.9965000000000046E-2</v>
      </c>
      <c r="J117">
        <v>1</v>
      </c>
      <c r="K117">
        <v>3</v>
      </c>
      <c r="L117" s="1">
        <v>0</v>
      </c>
      <c r="M117" s="1">
        <f t="shared" ref="M117:M139" si="7">M5-L5</f>
        <v>-0.44020940736347458</v>
      </c>
      <c r="N117" s="1">
        <f t="shared" ref="N117:N139" si="8">N5-L5</f>
        <v>-0.44864900314795386</v>
      </c>
      <c r="O117" s="1">
        <f t="shared" ref="O117:O139" si="9">O5-L5</f>
        <v>-0.31026734796295452</v>
      </c>
    </row>
    <row r="118" spans="1:15" x14ac:dyDescent="0.25">
      <c r="B118">
        <v>1.5</v>
      </c>
      <c r="C118">
        <v>3</v>
      </c>
      <c r="D118" s="1">
        <f t="shared" si="4"/>
        <v>-0.32325400000000004</v>
      </c>
      <c r="E118" s="1">
        <v>0</v>
      </c>
      <c r="F118" s="1">
        <f t="shared" si="5"/>
        <v>-0.24306800000000006</v>
      </c>
      <c r="G118" s="1">
        <f t="shared" si="6"/>
        <v>-0.11954300000000007</v>
      </c>
      <c r="J118">
        <v>1.5</v>
      </c>
      <c r="K118">
        <v>3</v>
      </c>
      <c r="L118" s="1">
        <v>0</v>
      </c>
      <c r="M118" s="1">
        <f t="shared" si="7"/>
        <v>-0.4058879651083549</v>
      </c>
      <c r="N118" s="1">
        <f t="shared" si="8"/>
        <v>-0.44832299759211292</v>
      </c>
      <c r="O118" s="1">
        <f t="shared" si="9"/>
        <v>-0.27754304665848883</v>
      </c>
    </row>
    <row r="119" spans="1:15" x14ac:dyDescent="0.25">
      <c r="B119">
        <v>2</v>
      </c>
      <c r="C119">
        <v>3</v>
      </c>
      <c r="D119" s="1">
        <f t="shared" si="4"/>
        <v>-0.38007800000000003</v>
      </c>
      <c r="E119" s="1">
        <v>0</v>
      </c>
      <c r="F119" s="1">
        <f t="shared" si="5"/>
        <v>-0.18486999999999998</v>
      </c>
      <c r="G119" s="1">
        <f t="shared" si="6"/>
        <v>-9.9045999999999967E-2</v>
      </c>
      <c r="J119">
        <v>2</v>
      </c>
      <c r="K119">
        <v>3</v>
      </c>
      <c r="L119" s="1">
        <v>0</v>
      </c>
      <c r="M119" s="1">
        <f t="shared" si="7"/>
        <v>-0.42341897233201575</v>
      </c>
      <c r="N119" s="1">
        <f t="shared" si="8"/>
        <v>-0.45453977556676206</v>
      </c>
      <c r="O119" s="1">
        <f t="shared" si="9"/>
        <v>-0.32558152741810908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-0.48736900000000005</v>
      </c>
      <c r="G120" s="1">
        <f t="shared" si="6"/>
        <v>-4.949899999999996E-2</v>
      </c>
      <c r="J120">
        <v>0.5</v>
      </c>
      <c r="K120">
        <v>4</v>
      </c>
      <c r="L120" s="1">
        <v>0</v>
      </c>
      <c r="M120" s="1">
        <f t="shared" si="7"/>
        <v>-0.20576843405008904</v>
      </c>
      <c r="N120" s="1">
        <f t="shared" si="8"/>
        <v>-0.18792454975995332</v>
      </c>
      <c r="O120" s="1">
        <f t="shared" si="9"/>
        <v>-8.7009853697370465E-2</v>
      </c>
    </row>
    <row r="121" spans="1:15" x14ac:dyDescent="0.25">
      <c r="B121">
        <v>1</v>
      </c>
      <c r="C121">
        <v>4</v>
      </c>
      <c r="D121" s="1">
        <f t="shared" si="4"/>
        <v>1.2320000000000109E-3</v>
      </c>
      <c r="E121" s="1">
        <v>0</v>
      </c>
      <c r="F121" s="1">
        <f t="shared" si="5"/>
        <v>-0.45504800000000001</v>
      </c>
      <c r="G121" s="1">
        <f t="shared" si="6"/>
        <v>-0.11443700000000001</v>
      </c>
      <c r="J121">
        <v>1</v>
      </c>
      <c r="K121">
        <v>4</v>
      </c>
      <c r="L121" s="1">
        <v>0</v>
      </c>
      <c r="M121" s="1">
        <f t="shared" si="7"/>
        <v>-0.41379015038194955</v>
      </c>
      <c r="N121" s="1">
        <f t="shared" si="8"/>
        <v>-0.43121310389714196</v>
      </c>
      <c r="O121" s="1">
        <f t="shared" si="9"/>
        <v>-0.29748678305947918</v>
      </c>
    </row>
    <row r="122" spans="1:15" x14ac:dyDescent="0.25">
      <c r="B122">
        <v>1.5</v>
      </c>
      <c r="C122">
        <v>4</v>
      </c>
      <c r="D122" s="1">
        <f t="shared" si="4"/>
        <v>-0.24871900000000002</v>
      </c>
      <c r="E122" s="1">
        <v>0</v>
      </c>
      <c r="F122" s="1">
        <f t="shared" si="5"/>
        <v>-0.40524300000000002</v>
      </c>
      <c r="G122" s="1">
        <f t="shared" si="6"/>
        <v>-0.14312800000000003</v>
      </c>
      <c r="J122">
        <v>1.5</v>
      </c>
      <c r="K122">
        <v>4</v>
      </c>
      <c r="L122" s="1">
        <v>0</v>
      </c>
      <c r="M122" s="1">
        <f t="shared" si="7"/>
        <v>-0.39191199854618142</v>
      </c>
      <c r="N122" s="1">
        <f t="shared" si="8"/>
        <v>-0.43476954704465942</v>
      </c>
      <c r="O122" s="1">
        <f t="shared" si="9"/>
        <v>-0.25788242242515103</v>
      </c>
    </row>
    <row r="123" spans="1:15" x14ac:dyDescent="0.25">
      <c r="B123">
        <v>2</v>
      </c>
      <c r="C123">
        <v>4</v>
      </c>
      <c r="D123" s="1">
        <f t="shared" si="4"/>
        <v>-0.31131299999999995</v>
      </c>
      <c r="E123" s="1">
        <v>0</v>
      </c>
      <c r="F123" s="1">
        <f t="shared" si="5"/>
        <v>-0.38404199999999999</v>
      </c>
      <c r="G123" s="1">
        <f t="shared" si="6"/>
        <v>-0.14882299999999993</v>
      </c>
      <c r="J123">
        <v>2</v>
      </c>
      <c r="K123">
        <v>4</v>
      </c>
      <c r="L123" s="1">
        <v>0</v>
      </c>
      <c r="M123" s="1">
        <f t="shared" si="7"/>
        <v>-0.36718004634046608</v>
      </c>
      <c r="N123" s="1">
        <f t="shared" si="8"/>
        <v>-0.43337478987778832</v>
      </c>
      <c r="O123" s="1">
        <f t="shared" si="9"/>
        <v>-0.26195425014765339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-0.637046</v>
      </c>
      <c r="G124" s="1">
        <f t="shared" si="6"/>
        <v>-6.5182999999999991E-2</v>
      </c>
      <c r="J124">
        <v>0.5</v>
      </c>
      <c r="K124">
        <v>5</v>
      </c>
      <c r="L124" s="1">
        <v>0</v>
      </c>
      <c r="M124" s="1">
        <f t="shared" si="7"/>
        <v>-0.17081430467026493</v>
      </c>
      <c r="N124" s="1">
        <f t="shared" si="8"/>
        <v>-0.17365537564819566</v>
      </c>
      <c r="O124" s="1">
        <f t="shared" si="9"/>
        <v>-6.5328351283366337E-2</v>
      </c>
    </row>
    <row r="125" spans="1:15" x14ac:dyDescent="0.25">
      <c r="B125">
        <v>1</v>
      </c>
      <c r="C125">
        <v>5</v>
      </c>
      <c r="D125" s="1">
        <f t="shared" si="4"/>
        <v>1.0299999999999754E-3</v>
      </c>
      <c r="E125" s="1">
        <v>0</v>
      </c>
      <c r="F125" s="1">
        <f t="shared" si="5"/>
        <v>-0.66557500000000003</v>
      </c>
      <c r="G125" s="1">
        <f t="shared" si="6"/>
        <v>-0.12742600000000004</v>
      </c>
      <c r="J125">
        <v>1</v>
      </c>
      <c r="K125">
        <v>5</v>
      </c>
      <c r="L125" s="1">
        <v>0</v>
      </c>
      <c r="M125" s="1">
        <f t="shared" si="7"/>
        <v>-0.39798135757991648</v>
      </c>
      <c r="N125" s="1">
        <f t="shared" si="8"/>
        <v>-0.41831074512494992</v>
      </c>
      <c r="O125" s="1">
        <f t="shared" si="9"/>
        <v>-0.28616686681534864</v>
      </c>
    </row>
    <row r="126" spans="1:15" x14ac:dyDescent="0.25">
      <c r="B126">
        <v>1.5</v>
      </c>
      <c r="C126">
        <v>5</v>
      </c>
      <c r="D126" s="1">
        <f t="shared" si="4"/>
        <v>-0.20509499999999992</v>
      </c>
      <c r="E126" s="1">
        <v>0</v>
      </c>
      <c r="F126" s="1">
        <f t="shared" si="5"/>
        <v>-0.56971899999999998</v>
      </c>
      <c r="G126" s="1">
        <f t="shared" si="6"/>
        <v>-0.17777100000000001</v>
      </c>
      <c r="J126">
        <v>1.5</v>
      </c>
      <c r="K126">
        <v>5</v>
      </c>
      <c r="L126" s="1">
        <v>0</v>
      </c>
      <c r="M126" s="1">
        <f t="shared" si="7"/>
        <v>-0.3721945845259188</v>
      </c>
      <c r="N126" s="1">
        <f t="shared" si="8"/>
        <v>-0.42310662850392988</v>
      </c>
      <c r="O126" s="1">
        <f t="shared" si="9"/>
        <v>-0.2370916814320112</v>
      </c>
    </row>
    <row r="127" spans="1:15" x14ac:dyDescent="0.25">
      <c r="B127">
        <v>2</v>
      </c>
      <c r="C127">
        <v>5</v>
      </c>
      <c r="D127" s="1">
        <f t="shared" si="4"/>
        <v>-0.23108200000000001</v>
      </c>
      <c r="E127" s="1">
        <v>0</v>
      </c>
      <c r="F127" s="1">
        <f t="shared" si="5"/>
        <v>-0.53264700000000009</v>
      </c>
      <c r="G127" s="1">
        <f t="shared" si="6"/>
        <v>-0.17163300000000004</v>
      </c>
      <c r="J127">
        <v>2</v>
      </c>
      <c r="K127">
        <v>5</v>
      </c>
      <c r="L127" s="1">
        <v>0</v>
      </c>
      <c r="M127" s="1">
        <f t="shared" si="7"/>
        <v>-0.31529121802734994</v>
      </c>
      <c r="N127" s="1">
        <f t="shared" si="8"/>
        <v>-0.42243650901821805</v>
      </c>
      <c r="O127" s="1">
        <f t="shared" si="9"/>
        <v>-0.22839148607514415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-0.72980200000000006</v>
      </c>
      <c r="G128" s="1">
        <f t="shared" si="6"/>
        <v>-7.9524999999999957E-2</v>
      </c>
      <c r="J128">
        <v>0.5</v>
      </c>
      <c r="K128">
        <v>6</v>
      </c>
      <c r="L128" s="1">
        <v>0</v>
      </c>
      <c r="M128" s="1">
        <f t="shared" si="7"/>
        <v>-0.15020933819748794</v>
      </c>
      <c r="N128" s="1">
        <f t="shared" si="8"/>
        <v>-0.16618106733916049</v>
      </c>
      <c r="O128" s="1">
        <f t="shared" si="9"/>
        <v>-4.8796611414440583E-2</v>
      </c>
    </row>
    <row r="129" spans="2:15" x14ac:dyDescent="0.25">
      <c r="B129">
        <v>1</v>
      </c>
      <c r="C129">
        <v>6</v>
      </c>
      <c r="D129" s="1">
        <f t="shared" si="4"/>
        <v>8.3800000000000541E-4</v>
      </c>
      <c r="E129" s="1">
        <v>0</v>
      </c>
      <c r="F129" s="1">
        <f t="shared" si="5"/>
        <v>-0.73438300000000001</v>
      </c>
      <c r="G129" s="1">
        <f t="shared" si="6"/>
        <v>-0.16031600000000001</v>
      </c>
      <c r="J129">
        <v>1</v>
      </c>
      <c r="K129">
        <v>6</v>
      </c>
      <c r="L129" s="1">
        <v>0</v>
      </c>
      <c r="M129" s="1">
        <f t="shared" si="7"/>
        <v>-0.3685419255814486</v>
      </c>
      <c r="N129" s="1">
        <f t="shared" si="8"/>
        <v>-0.41502917981524223</v>
      </c>
      <c r="O129" s="1">
        <f t="shared" si="9"/>
        <v>-0.2587353313441042</v>
      </c>
    </row>
    <row r="130" spans="2:15" x14ac:dyDescent="0.25">
      <c r="B130">
        <v>1.5</v>
      </c>
      <c r="C130">
        <v>6</v>
      </c>
      <c r="D130" s="1">
        <f t="shared" si="4"/>
        <v>-0.17267399999999999</v>
      </c>
      <c r="E130" s="1">
        <v>0</v>
      </c>
      <c r="F130" s="1">
        <f t="shared" si="5"/>
        <v>-0.73652600000000001</v>
      </c>
      <c r="G130" s="1">
        <f t="shared" si="6"/>
        <v>-0.20460699999999998</v>
      </c>
      <c r="J130">
        <v>1.5</v>
      </c>
      <c r="K130">
        <v>6</v>
      </c>
      <c r="L130" s="1">
        <v>0</v>
      </c>
      <c r="M130" s="1">
        <f t="shared" si="7"/>
        <v>-0.33314024805778919</v>
      </c>
      <c r="N130" s="1">
        <f t="shared" si="8"/>
        <v>-0.41868838308118661</v>
      </c>
      <c r="O130" s="1">
        <f t="shared" si="9"/>
        <v>-0.21832265685339147</v>
      </c>
    </row>
    <row r="131" spans="2:15" x14ac:dyDescent="0.25">
      <c r="B131">
        <v>2</v>
      </c>
      <c r="C131">
        <v>6</v>
      </c>
      <c r="D131" s="1">
        <f t="shared" si="4"/>
        <v>-0.194492</v>
      </c>
      <c r="E131" s="1">
        <v>0</v>
      </c>
      <c r="F131" s="1">
        <f t="shared" si="5"/>
        <v>-0.66131499999999999</v>
      </c>
      <c r="G131" s="1">
        <f t="shared" si="6"/>
        <v>-0.22201099999999996</v>
      </c>
      <c r="J131">
        <v>2</v>
      </c>
      <c r="K131">
        <v>6</v>
      </c>
      <c r="L131" s="1">
        <v>0</v>
      </c>
      <c r="M131" s="1">
        <f t="shared" si="7"/>
        <v>-0.31576257325882506</v>
      </c>
      <c r="N131" s="1">
        <f t="shared" si="8"/>
        <v>-0.41963109354413697</v>
      </c>
      <c r="O131" s="1">
        <f t="shared" si="9"/>
        <v>-0.21737426741174859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-0.87737600000000004</v>
      </c>
      <c r="G132" s="1">
        <f t="shared" si="6"/>
        <v>-9.1748999999999969E-2</v>
      </c>
      <c r="J132">
        <v>0.5</v>
      </c>
      <c r="K132">
        <v>8</v>
      </c>
      <c r="L132" s="1">
        <v>0</v>
      </c>
      <c r="M132" s="1">
        <f t="shared" si="7"/>
        <v>-0.10877100754053659</v>
      </c>
      <c r="N132" s="1">
        <f t="shared" si="8"/>
        <v>-0.15791592055330128</v>
      </c>
      <c r="O132" s="1">
        <f t="shared" si="9"/>
        <v>-2.5209048643853538E-2</v>
      </c>
    </row>
    <row r="133" spans="2:15" x14ac:dyDescent="0.25">
      <c r="B133">
        <v>1</v>
      </c>
      <c r="C133">
        <v>8</v>
      </c>
      <c r="D133" s="1">
        <f t="shared" si="4"/>
        <v>1.3950000000000351E-3</v>
      </c>
      <c r="E133" s="1">
        <v>0</v>
      </c>
      <c r="F133" s="1">
        <f t="shared" si="5"/>
        <v>-0.870251</v>
      </c>
      <c r="G133" s="1">
        <f t="shared" si="6"/>
        <v>-0.20664899999999997</v>
      </c>
      <c r="J133">
        <v>1</v>
      </c>
      <c r="K133">
        <v>8</v>
      </c>
      <c r="L133" s="1">
        <v>0</v>
      </c>
      <c r="M133" s="1">
        <f t="shared" si="7"/>
        <v>-0.32533715034663546</v>
      </c>
      <c r="N133" s="1">
        <f t="shared" si="8"/>
        <v>-0.41094402097057903</v>
      </c>
      <c r="O133" s="1">
        <f t="shared" si="9"/>
        <v>-0.22126030421136134</v>
      </c>
    </row>
    <row r="134" spans="2:15" x14ac:dyDescent="0.25">
      <c r="B134">
        <v>1.5</v>
      </c>
      <c r="C134">
        <v>8</v>
      </c>
      <c r="D134" s="1">
        <f t="shared" si="4"/>
        <v>-0.14360499999999998</v>
      </c>
      <c r="E134" s="1">
        <v>0</v>
      </c>
      <c r="F134" s="1">
        <f t="shared" si="5"/>
        <v>-0.84148699999999999</v>
      </c>
      <c r="G134" s="1">
        <f t="shared" si="6"/>
        <v>-0.24322299999999997</v>
      </c>
      <c r="J134">
        <v>1.5</v>
      </c>
      <c r="K134">
        <v>8</v>
      </c>
      <c r="L134" s="1">
        <v>0</v>
      </c>
      <c r="M134" s="1">
        <f t="shared" si="7"/>
        <v>-0.30668756530825492</v>
      </c>
      <c r="N134" s="1">
        <f t="shared" si="8"/>
        <v>-0.41810912725455451</v>
      </c>
      <c r="O134" s="1">
        <f t="shared" si="9"/>
        <v>-0.2090659215846622</v>
      </c>
    </row>
    <row r="135" spans="2:15" x14ac:dyDescent="0.25">
      <c r="B135">
        <v>2</v>
      </c>
      <c r="C135">
        <v>8</v>
      </c>
      <c r="D135" s="1">
        <f t="shared" si="4"/>
        <v>-0.14842500000000003</v>
      </c>
      <c r="E135" s="1">
        <v>0</v>
      </c>
      <c r="F135" s="1">
        <f t="shared" si="5"/>
        <v>-0.79485600000000001</v>
      </c>
      <c r="G135" s="1">
        <f t="shared" si="6"/>
        <v>-0.26471500000000003</v>
      </c>
      <c r="J135">
        <v>2</v>
      </c>
      <c r="K135">
        <v>8</v>
      </c>
      <c r="L135" s="1">
        <v>0</v>
      </c>
      <c r="M135" s="1">
        <f t="shared" si="7"/>
        <v>-0.28064944800327107</v>
      </c>
      <c r="N135" s="1">
        <f t="shared" si="8"/>
        <v>-0.41851233474172012</v>
      </c>
      <c r="O135" s="1">
        <f t="shared" si="9"/>
        <v>-0.18847394484575886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-0.92600179999999999</v>
      </c>
      <c r="G136" s="1">
        <f t="shared" si="6"/>
        <v>-8.7790999999999952E-2</v>
      </c>
      <c r="J136">
        <v>0.5</v>
      </c>
      <c r="K136">
        <v>10</v>
      </c>
      <c r="L136" s="1">
        <v>0</v>
      </c>
      <c r="M136" s="1">
        <f t="shared" si="7"/>
        <v>-8.2662910642528731E-2</v>
      </c>
      <c r="N136" s="1">
        <f t="shared" si="8"/>
        <v>-0.15029620116823394</v>
      </c>
      <c r="O136" s="1">
        <f t="shared" si="9"/>
        <v>-1.5236753800903058E-2</v>
      </c>
    </row>
    <row r="137" spans="2:15" x14ac:dyDescent="0.25">
      <c r="B137">
        <v>1</v>
      </c>
      <c r="C137">
        <v>10</v>
      </c>
      <c r="D137" s="1">
        <f t="shared" si="4"/>
        <v>5.2399999999996894E-4</v>
      </c>
      <c r="E137" s="1">
        <v>0</v>
      </c>
      <c r="F137" s="1">
        <f t="shared" si="5"/>
        <v>-0.91828920000000003</v>
      </c>
      <c r="G137" s="1">
        <f t="shared" si="6"/>
        <v>-0.23983700000000008</v>
      </c>
      <c r="J137">
        <v>1</v>
      </c>
      <c r="K137">
        <v>10</v>
      </c>
      <c r="L137" s="1">
        <v>0</v>
      </c>
      <c r="M137" s="1">
        <f t="shared" si="7"/>
        <v>-0.29704358462479374</v>
      </c>
      <c r="N137" s="1">
        <f t="shared" si="8"/>
        <v>-0.40882655004096513</v>
      </c>
      <c r="O137" s="1">
        <f t="shared" si="9"/>
        <v>-0.19915415594456432</v>
      </c>
    </row>
    <row r="138" spans="2:15" x14ac:dyDescent="0.25">
      <c r="B138">
        <v>1.5</v>
      </c>
      <c r="C138">
        <v>10</v>
      </c>
      <c r="D138" s="1">
        <f t="shared" si="4"/>
        <v>-0.121085</v>
      </c>
      <c r="E138" s="1">
        <v>0</v>
      </c>
      <c r="F138" s="1">
        <f t="shared" si="5"/>
        <v>-0.89622760000000001</v>
      </c>
      <c r="G138" s="1">
        <f t="shared" si="6"/>
        <v>-0.27430299999999996</v>
      </c>
      <c r="J138">
        <v>1.5</v>
      </c>
      <c r="K138">
        <v>10</v>
      </c>
      <c r="L138" s="1">
        <v>0</v>
      </c>
      <c r="M138" s="1">
        <f t="shared" si="7"/>
        <v>-0.27665144700377087</v>
      </c>
      <c r="N138" s="1">
        <f t="shared" si="8"/>
        <v>-0.41812616419063187</v>
      </c>
      <c r="O138" s="1">
        <f t="shared" si="9"/>
        <v>-0.19359638362636866</v>
      </c>
    </row>
    <row r="139" spans="2:15" x14ac:dyDescent="0.25">
      <c r="B139">
        <v>2</v>
      </c>
      <c r="C139">
        <v>10</v>
      </c>
      <c r="D139" s="1">
        <f t="shared" si="4"/>
        <v>-0.13425500000000001</v>
      </c>
      <c r="E139" s="1">
        <v>0</v>
      </c>
      <c r="F139" s="1">
        <f t="shared" si="5"/>
        <v>-0.83830670000000007</v>
      </c>
      <c r="G139" s="1">
        <f t="shared" si="6"/>
        <v>-0.32051300000000005</v>
      </c>
      <c r="J139">
        <v>2</v>
      </c>
      <c r="K139">
        <v>10</v>
      </c>
      <c r="L139" s="1">
        <v>0</v>
      </c>
      <c r="M139" s="1">
        <f t="shared" si="7"/>
        <v>-0.2482338376266412</v>
      </c>
      <c r="N139" s="1">
        <f t="shared" si="8"/>
        <v>-0.41784789423470081</v>
      </c>
      <c r="O139" s="1">
        <f t="shared" si="9"/>
        <v>-0.18193744037072368</v>
      </c>
    </row>
    <row r="140" spans="2:15" x14ac:dyDescent="0.25">
      <c r="B140" s="2" t="s">
        <v>13</v>
      </c>
      <c r="C140" s="2"/>
      <c r="D140" s="3">
        <f>MIN(D116:D139)</f>
        <v>-0.38007800000000003</v>
      </c>
      <c r="E140" s="3">
        <f t="shared" ref="E140:G140" si="10">MIN(E116:E139)</f>
        <v>0</v>
      </c>
      <c r="F140" s="3">
        <f t="shared" si="10"/>
        <v>-0.92600179999999999</v>
      </c>
      <c r="G140" s="3">
        <f t="shared" si="10"/>
        <v>-0.32051300000000005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-0.44020940736347458</v>
      </c>
      <c r="N140" s="3">
        <f t="shared" si="11"/>
        <v>-0.45453977556676206</v>
      </c>
      <c r="O140" s="3">
        <f t="shared" si="11"/>
        <v>-0.32558152741810908</v>
      </c>
    </row>
    <row r="141" spans="2:15" x14ac:dyDescent="0.25">
      <c r="B141" s="2" t="s">
        <v>14</v>
      </c>
      <c r="C141" s="2"/>
      <c r="D141" s="3">
        <f>MAX(D116:D139)</f>
        <v>8.0019999999999536E-3</v>
      </c>
      <c r="E141" s="3">
        <f t="shared" ref="E141:G141" si="12">MAX(E116:E139)</f>
        <v>0</v>
      </c>
      <c r="F141" s="3">
        <f t="shared" si="12"/>
        <v>-0.18486999999999998</v>
      </c>
      <c r="G141" s="3">
        <f t="shared" si="12"/>
        <v>-2.9402999999999957E-2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-8.2662910642528731E-2</v>
      </c>
      <c r="N141" s="3">
        <f t="shared" si="13"/>
        <v>-0.15029620116823394</v>
      </c>
      <c r="O141" s="3">
        <f t="shared" si="13"/>
        <v>-1.5236753800903058E-2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E23" sqref="E23"/>
    </sheetView>
  </sheetViews>
  <sheetFormatPr defaultRowHeight="16.5" x14ac:dyDescent="0.25"/>
  <cols>
    <col min="4" max="4" width="9.5" bestFit="1" customWidth="1"/>
    <col min="9" max="9" width="9.5" bestFit="1" customWidth="1"/>
  </cols>
  <sheetData>
    <row r="1" spans="1:14" x14ac:dyDescent="0.25">
      <c r="A1" s="14" t="s">
        <v>34</v>
      </c>
      <c r="B1" s="14" t="s">
        <v>35</v>
      </c>
    </row>
    <row r="2" spans="1:14" x14ac:dyDescent="0.25">
      <c r="A2" t="s">
        <v>5</v>
      </c>
      <c r="B2">
        <v>1</v>
      </c>
      <c r="H2" t="s">
        <v>6</v>
      </c>
    </row>
    <row r="3" spans="1:14" x14ac:dyDescent="0.25">
      <c r="A3" t="s">
        <v>32</v>
      </c>
      <c r="B3" t="s">
        <v>7</v>
      </c>
      <c r="C3" t="s">
        <v>4</v>
      </c>
      <c r="D3" t="s">
        <v>19</v>
      </c>
      <c r="E3" t="s">
        <v>20</v>
      </c>
      <c r="F3" t="s">
        <v>21</v>
      </c>
      <c r="G3" t="s">
        <v>8</v>
      </c>
      <c r="I3" t="s">
        <v>7</v>
      </c>
      <c r="J3" t="s">
        <v>4</v>
      </c>
      <c r="K3" t="s">
        <v>19</v>
      </c>
      <c r="L3" t="s">
        <v>20</v>
      </c>
      <c r="M3" t="s">
        <v>21</v>
      </c>
      <c r="N3" t="s">
        <v>8</v>
      </c>
    </row>
    <row r="4" spans="1:14" x14ac:dyDescent="0.25">
      <c r="A4">
        <v>1</v>
      </c>
      <c r="B4">
        <f>'GWm05'!B38</f>
        <v>0.5</v>
      </c>
      <c r="C4">
        <f>'GWm05'!C38</f>
        <v>5</v>
      </c>
      <c r="D4">
        <f>'GWm05'!D38</f>
        <v>1</v>
      </c>
      <c r="E4">
        <f>'GWm05'!E38</f>
        <v>1</v>
      </c>
      <c r="F4">
        <f>'GWm05'!F38</f>
        <v>0.58692599999999995</v>
      </c>
      <c r="G4">
        <f>'GWm05'!G38</f>
        <v>0.93986899999999995</v>
      </c>
      <c r="I4">
        <f>'GWm05'!J12</f>
        <v>0.5</v>
      </c>
      <c r="J4">
        <f>'GWm05'!K12</f>
        <v>5</v>
      </c>
      <c r="K4">
        <f>'GWm05'!L12</f>
        <v>1</v>
      </c>
      <c r="L4">
        <f>'GWm05'!M12</f>
        <v>0.82635276495632559</v>
      </c>
      <c r="M4">
        <f>'GWm05'!N12</f>
        <v>0.83886487410555111</v>
      </c>
      <c r="N4">
        <f>'GWm05'!O12</f>
        <v>0.9341180876091858</v>
      </c>
    </row>
    <row r="5" spans="1:14" x14ac:dyDescent="0.25">
      <c r="B5">
        <f>'GWm05'!B39</f>
        <v>1</v>
      </c>
      <c r="C5">
        <f>'GWm05'!C39</f>
        <v>5</v>
      </c>
      <c r="D5">
        <f>'GWm05'!D39</f>
        <v>1</v>
      </c>
      <c r="E5">
        <f>'GWm05'!E39</f>
        <v>0.99887099999999995</v>
      </c>
      <c r="F5">
        <f>'GWm05'!F39</f>
        <v>0.55198400000000003</v>
      </c>
      <c r="G5">
        <f>'GWm05'!G39</f>
        <v>0.88813500000000001</v>
      </c>
      <c r="I5">
        <f>'GWm05'!J13</f>
        <v>1</v>
      </c>
      <c r="J5">
        <f>'GWm05'!K13</f>
        <v>5</v>
      </c>
      <c r="K5">
        <f>'GWm05'!L13</f>
        <v>1</v>
      </c>
      <c r="L5">
        <f>'GWm05'!M13</f>
        <v>0.59575684794418715</v>
      </c>
      <c r="M5">
        <f>'GWm05'!N13</f>
        <v>0.59095327957911592</v>
      </c>
      <c r="N5">
        <f>'GWm05'!O13</f>
        <v>0.71304397552467547</v>
      </c>
    </row>
    <row r="6" spans="1:14" x14ac:dyDescent="0.25">
      <c r="B6">
        <f>'GWm05'!B40</f>
        <v>1.5</v>
      </c>
      <c r="C6">
        <f>'GWm05'!C40</f>
        <v>5</v>
      </c>
      <c r="D6">
        <f>'GWm05'!D40</f>
        <v>0.76936000000000004</v>
      </c>
      <c r="E6">
        <f>'GWm05'!E40</f>
        <v>0.99199700000000002</v>
      </c>
      <c r="F6">
        <f>'GWm05'!F40</f>
        <v>0.62444299999999997</v>
      </c>
      <c r="G6">
        <f>'GWm05'!G40</f>
        <v>0.82631299999999996</v>
      </c>
      <c r="I6">
        <f>'GWm05'!J14</f>
        <v>1.5</v>
      </c>
      <c r="J6">
        <f>'GWm05'!K14</f>
        <v>5</v>
      </c>
      <c r="K6">
        <f>'GWm05'!L14</f>
        <v>1</v>
      </c>
      <c r="L6">
        <f>'GWm05'!M14</f>
        <v>0.61762300667847903</v>
      </c>
      <c r="M6">
        <f>'GWm05'!N14</f>
        <v>0.58523011221661903</v>
      </c>
      <c r="N6">
        <f>'GWm05'!O14</f>
        <v>0.76691767752487394</v>
      </c>
    </row>
    <row r="7" spans="1:14" x14ac:dyDescent="0.25">
      <c r="B7">
        <f>'GWm05'!B41</f>
        <v>2</v>
      </c>
      <c r="C7">
        <f>'GWm05'!C41</f>
        <v>5</v>
      </c>
      <c r="D7">
        <f>'GWm05'!D41</f>
        <v>0.654532</v>
      </c>
      <c r="E7">
        <f>'GWm05'!E41</f>
        <v>0.93898300000000001</v>
      </c>
      <c r="F7">
        <f>'GWm05'!F41</f>
        <v>0.55544700000000002</v>
      </c>
      <c r="G7">
        <f>'GWm05'!G41</f>
        <v>0.76442600000000005</v>
      </c>
      <c r="I7">
        <f>'GWm05'!J15</f>
        <v>2</v>
      </c>
      <c r="J7">
        <f>'GWm05'!K15</f>
        <v>5</v>
      </c>
      <c r="K7">
        <f>'GWm05'!L15</f>
        <v>1</v>
      </c>
      <c r="L7">
        <f>'GWm05'!M15</f>
        <v>0.6639634728090501</v>
      </c>
      <c r="M7">
        <f>'GWm05'!N15</f>
        <v>0.58611035391395216</v>
      </c>
      <c r="N7">
        <f>'GWm05'!O15</f>
        <v>0.78488028712916269</v>
      </c>
    </row>
    <row r="10" spans="1:14" x14ac:dyDescent="0.25">
      <c r="A10">
        <v>0.75</v>
      </c>
      <c r="B10">
        <f>GWBW075!B38</f>
        <v>0.5</v>
      </c>
      <c r="C10">
        <f>GWBW075!C38</f>
        <v>5</v>
      </c>
      <c r="D10">
        <f>GWBW075!D38</f>
        <v>1</v>
      </c>
      <c r="E10">
        <f>GWBW075!E38</f>
        <v>1</v>
      </c>
      <c r="F10">
        <f>GWBW075!F38</f>
        <v>0.362954</v>
      </c>
      <c r="G10">
        <f>GWBW075!G38</f>
        <v>0.93481700000000001</v>
      </c>
      <c r="I10">
        <f>GWBW075!J12</f>
        <v>0.5</v>
      </c>
      <c r="J10">
        <f>GWBW075!K12</f>
        <v>5</v>
      </c>
      <c r="K10">
        <f>GWBW075!L12</f>
        <v>1</v>
      </c>
      <c r="L10">
        <f>GWBW075!M12</f>
        <v>0.82918569532973507</v>
      </c>
      <c r="M10">
        <f>GWBW075!N12</f>
        <v>0.82634462435180434</v>
      </c>
      <c r="N10">
        <f>GWBW075!O12</f>
        <v>0.93467164871663366</v>
      </c>
    </row>
    <row r="11" spans="1:14" x14ac:dyDescent="0.25">
      <c r="B11">
        <f>GWBW075!B39</f>
        <v>1</v>
      </c>
      <c r="C11">
        <f>GWBW075!C39</f>
        <v>5</v>
      </c>
      <c r="D11">
        <f>GWBW075!D39</f>
        <v>1</v>
      </c>
      <c r="E11">
        <f>GWBW075!E39</f>
        <v>0.99897000000000002</v>
      </c>
      <c r="F11">
        <f>GWBW075!F39</f>
        <v>0.333395</v>
      </c>
      <c r="G11">
        <f>GWBW075!G39</f>
        <v>0.87154399999999999</v>
      </c>
      <c r="I11">
        <f>GWBW075!J13</f>
        <v>1</v>
      </c>
      <c r="J11">
        <f>GWBW075!K13</f>
        <v>5</v>
      </c>
      <c r="K11">
        <f>GWBW075!L13</f>
        <v>1</v>
      </c>
      <c r="L11">
        <f>GWBW075!M13</f>
        <v>0.60201864242008352</v>
      </c>
      <c r="M11">
        <f>GWBW075!N13</f>
        <v>0.58168925487505008</v>
      </c>
      <c r="N11">
        <f>GWBW075!O13</f>
        <v>0.71383313318465136</v>
      </c>
    </row>
    <row r="12" spans="1:14" x14ac:dyDescent="0.25">
      <c r="B12">
        <f>GWBW075!B40</f>
        <v>1.5</v>
      </c>
      <c r="C12">
        <f>GWBW075!C40</f>
        <v>5</v>
      </c>
      <c r="D12">
        <f>GWBW075!D40</f>
        <v>0.76936000000000004</v>
      </c>
      <c r="E12">
        <f>GWBW075!E40</f>
        <v>0.97445499999999996</v>
      </c>
      <c r="F12">
        <f>GWBW075!F40</f>
        <v>0.40473599999999998</v>
      </c>
      <c r="G12">
        <f>GWBW075!G40</f>
        <v>0.79668399999999995</v>
      </c>
      <c r="I12">
        <f>GWBW075!J14</f>
        <v>1.5</v>
      </c>
      <c r="J12">
        <f>GWBW075!K14</f>
        <v>5</v>
      </c>
      <c r="K12">
        <f>GWBW075!L14</f>
        <v>1</v>
      </c>
      <c r="L12">
        <f>GWBW075!M14</f>
        <v>0.6278054154740812</v>
      </c>
      <c r="M12">
        <f>GWBW075!N14</f>
        <v>0.57689337149607012</v>
      </c>
      <c r="N12">
        <f>GWBW075!O14</f>
        <v>0.7629083185679888</v>
      </c>
    </row>
    <row r="13" spans="1:14" x14ac:dyDescent="0.25">
      <c r="B13">
        <f>GWBW075!B41</f>
        <v>2</v>
      </c>
      <c r="C13">
        <f>GWBW075!C41</f>
        <v>5</v>
      </c>
      <c r="D13">
        <f>GWBW075!D41</f>
        <v>0.654532</v>
      </c>
      <c r="E13">
        <f>GWBW075!E41</f>
        <v>0.88561400000000001</v>
      </c>
      <c r="F13">
        <f>GWBW075!F41</f>
        <v>0.35296699999999998</v>
      </c>
      <c r="G13">
        <f>GWBW075!G41</f>
        <v>0.71398099999999998</v>
      </c>
      <c r="I13">
        <f>GWBW075!J15</f>
        <v>2</v>
      </c>
      <c r="J13">
        <f>GWBW075!K15</f>
        <v>5</v>
      </c>
      <c r="K13">
        <f>GWBW075!L15</f>
        <v>1</v>
      </c>
      <c r="L13">
        <f>GWBW075!M15</f>
        <v>0.68470878197265006</v>
      </c>
      <c r="M13">
        <f>GWBW075!N15</f>
        <v>0.57756349098178195</v>
      </c>
      <c r="N13">
        <f>GWBW075!O15</f>
        <v>0.77160851392485585</v>
      </c>
    </row>
    <row r="16" spans="1:14" x14ac:dyDescent="0.25">
      <c r="A16">
        <v>0.5</v>
      </c>
      <c r="B16">
        <f>GWBW05!B38</f>
        <v>0.5</v>
      </c>
      <c r="C16">
        <f>GWBW05!C38</f>
        <v>5</v>
      </c>
      <c r="D16">
        <f>GWBW05!D38</f>
        <v>1</v>
      </c>
      <c r="E16">
        <f>GWBW05!E38</f>
        <v>1</v>
      </c>
      <c r="F16">
        <f>GWBW05!F38</f>
        <v>0.128774</v>
      </c>
      <c r="G16">
        <f>GWBW05!G38</f>
        <v>0.92607799999999996</v>
      </c>
      <c r="I16">
        <f>GWBW05!J12</f>
        <v>0.5</v>
      </c>
      <c r="J16">
        <f>GWBW05!K12</f>
        <v>5</v>
      </c>
      <c r="K16">
        <f>GWBW05!L12</f>
        <v>1</v>
      </c>
      <c r="L16">
        <f>GWBW05!M12</f>
        <v>0.83553536685634267</v>
      </c>
      <c r="M16">
        <f>GWBW05!N12</f>
        <v>0.8014653088138326</v>
      </c>
      <c r="N16">
        <f>GWBW05!O12</f>
        <v>0.93571364609535901</v>
      </c>
    </row>
    <row r="17" spans="2:18" x14ac:dyDescent="0.25">
      <c r="B17">
        <f>GWBW05!B39</f>
        <v>1</v>
      </c>
      <c r="C17">
        <f>GWBW05!C39</f>
        <v>5</v>
      </c>
      <c r="D17">
        <f>GWBW05!D39</f>
        <v>1</v>
      </c>
      <c r="E17">
        <f>GWBW05!E39</f>
        <v>0.98979099999999998</v>
      </c>
      <c r="F17">
        <f>GWBW05!F39</f>
        <v>0.108878</v>
      </c>
      <c r="G17">
        <f>GWBW05!G39</f>
        <v>0.83208899999999997</v>
      </c>
      <c r="I17">
        <f>GWBW05!J13</f>
        <v>1</v>
      </c>
      <c r="J17">
        <f>GWBW05!K13</f>
        <v>5</v>
      </c>
      <c r="K17">
        <f>GWBW05!L13</f>
        <v>1</v>
      </c>
      <c r="L17">
        <f>GWBW05!M13</f>
        <v>0.62683136043918342</v>
      </c>
      <c r="M17">
        <f>GWBW05!N13</f>
        <v>0.56289815291359291</v>
      </c>
      <c r="N17">
        <f>GWBW05!O13</f>
        <v>0.7142162749471036</v>
      </c>
    </row>
    <row r="18" spans="2:18" x14ac:dyDescent="0.25">
      <c r="B18">
        <f>GWBW05!B40</f>
        <v>1.5</v>
      </c>
      <c r="C18">
        <f>GWBW05!C40</f>
        <v>5</v>
      </c>
      <c r="D18">
        <f>GWBW05!D40</f>
        <v>0.76936000000000004</v>
      </c>
      <c r="E18">
        <f>GWBW05!E40</f>
        <v>0.90564599999999995</v>
      </c>
      <c r="F18">
        <f>GWBW05!F40</f>
        <v>0.14008100000000001</v>
      </c>
      <c r="G18">
        <f>GWBW05!G40</f>
        <v>0.70519900000000002</v>
      </c>
      <c r="I18">
        <f>GWBW05!J14</f>
        <v>1.5</v>
      </c>
      <c r="J18">
        <f>GWBW05!K14</f>
        <v>5</v>
      </c>
      <c r="K18">
        <f>GWBW05!L14</f>
        <v>1</v>
      </c>
      <c r="L18">
        <f>GWBW05!M14</f>
        <v>0.67193675889328064</v>
      </c>
      <c r="M18">
        <f>GWBW05!N14</f>
        <v>0.55878481213938491</v>
      </c>
      <c r="N18">
        <f>GWBW05!O14</f>
        <v>0.74718890554722639</v>
      </c>
    </row>
    <row r="19" spans="2:18" x14ac:dyDescent="0.25">
      <c r="B19">
        <f>GWBW05!B41</f>
        <v>2</v>
      </c>
      <c r="C19">
        <f>GWBW05!C41</f>
        <v>5</v>
      </c>
      <c r="D19">
        <f>GWBW05!D41</f>
        <v>0.654532</v>
      </c>
      <c r="E19">
        <f>GWBW05!E41</f>
        <v>0.79199299999999995</v>
      </c>
      <c r="F19">
        <f>GWBW05!F41</f>
        <v>0.124626</v>
      </c>
      <c r="G19">
        <f>GWBW05!G41</f>
        <v>0.58503000000000005</v>
      </c>
      <c r="I19">
        <f>GWBW05!J15</f>
        <v>2</v>
      </c>
      <c r="J19">
        <f>GWBW05!K15</f>
        <v>5</v>
      </c>
      <c r="K19">
        <f>GWBW05!L15</f>
        <v>1</v>
      </c>
      <c r="L19">
        <f>GWBW05!M15</f>
        <v>0.72287151878606148</v>
      </c>
      <c r="M19">
        <f>GWBW05!N15</f>
        <v>0.5594554995229658</v>
      </c>
      <c r="N19">
        <f>GWBW05!O15</f>
        <v>0.7370576075598565</v>
      </c>
    </row>
    <row r="25" spans="2:18" x14ac:dyDescent="0.25">
      <c r="B25" t="s">
        <v>35</v>
      </c>
      <c r="D25">
        <v>1</v>
      </c>
      <c r="K25">
        <v>0.75</v>
      </c>
      <c r="R25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topLeftCell="A4" zoomScale="90" zoomScaleNormal="90" workbookViewId="0">
      <selection activeCell="M47" sqref="M47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31" ht="17.25" thickBot="1" x14ac:dyDescent="0.3">
      <c r="A1" s="18" t="s">
        <v>36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6.5" customHeight="1" thickBot="1" x14ac:dyDescent="0.3">
      <c r="A2" s="19" t="s">
        <v>30</v>
      </c>
      <c r="G2" s="21" t="s">
        <v>26</v>
      </c>
      <c r="K2" s="21" t="s">
        <v>31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7.25" thickBot="1" x14ac:dyDescent="0.3">
      <c r="A3" s="20" t="s">
        <v>3</v>
      </c>
      <c r="B3" s="15" t="s">
        <v>7</v>
      </c>
      <c r="C3" s="16" t="s">
        <v>4</v>
      </c>
      <c r="D3" s="5" t="s">
        <v>27</v>
      </c>
      <c r="E3" s="6" t="s">
        <v>28</v>
      </c>
      <c r="F3" s="7" t="s">
        <v>29</v>
      </c>
      <c r="H3" s="15" t="s">
        <v>27</v>
      </c>
      <c r="I3" s="17" t="s">
        <v>28</v>
      </c>
      <c r="J3" s="16" t="s">
        <v>29</v>
      </c>
      <c r="L3" s="15" t="s">
        <v>27</v>
      </c>
      <c r="M3" s="17" t="s">
        <v>28</v>
      </c>
      <c r="N3" s="16" t="s">
        <v>29</v>
      </c>
      <c r="P3" s="4" t="s">
        <v>36</v>
      </c>
      <c r="Q3" s="4"/>
      <c r="R3" s="4"/>
      <c r="S3" s="4"/>
      <c r="T3" s="4"/>
      <c r="U3" s="4"/>
      <c r="V3" s="4"/>
      <c r="W3" s="4"/>
      <c r="X3" s="4" t="s">
        <v>37</v>
      </c>
      <c r="Y3" s="4"/>
      <c r="Z3" s="4"/>
      <c r="AA3" s="4"/>
      <c r="AB3" s="4"/>
      <c r="AC3" s="4"/>
      <c r="AD3" s="4"/>
      <c r="AE3" s="4"/>
    </row>
    <row r="4" spans="1:31" x14ac:dyDescent="0.25">
      <c r="B4" s="4">
        <v>0.5</v>
      </c>
      <c r="C4" s="4">
        <v>5</v>
      </c>
      <c r="D4" s="4">
        <f>'GWm02'!L38</f>
        <v>10134.1</v>
      </c>
      <c r="E4" s="4">
        <f>'GWm02'!M38</f>
        <v>10154.6</v>
      </c>
      <c r="F4" s="4">
        <f>'GWm02'!N38</f>
        <v>9515.44</v>
      </c>
      <c r="G4" s="4"/>
      <c r="H4" s="4">
        <f>'GWm05'!L38</f>
        <v>10141.4</v>
      </c>
      <c r="I4" s="4">
        <f>'GWm05'!M38</f>
        <v>10160.6</v>
      </c>
      <c r="J4" s="4">
        <f>'GWm05'!N38</f>
        <v>9502.08</v>
      </c>
      <c r="K4" s="4"/>
      <c r="L4" s="4">
        <f>'GWm08'!L38</f>
        <v>10219.200000000001</v>
      </c>
      <c r="M4" s="4">
        <f>'GWm08'!M38</f>
        <v>10203.6</v>
      </c>
      <c r="N4" s="4">
        <f>'GWm08'!N38</f>
        <v>9381.31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B5" s="4">
        <v>1</v>
      </c>
      <c r="C5" s="4">
        <v>5</v>
      </c>
      <c r="D5" s="4">
        <f>'GWm02'!L39</f>
        <v>10343.1</v>
      </c>
      <c r="E5" s="4">
        <f>'GWm02'!M39</f>
        <v>10424.799999999999</v>
      </c>
      <c r="F5" s="4">
        <f>'GWm02'!N39</f>
        <v>10829.1</v>
      </c>
      <c r="G5" s="4"/>
      <c r="H5" s="4">
        <f>'GWm05'!L39</f>
        <v>10366.1</v>
      </c>
      <c r="I5" s="4">
        <f>'GWm05'!M39</f>
        <v>10469.9</v>
      </c>
      <c r="J5" s="4">
        <f>'GWm05'!N39</f>
        <v>10760.6</v>
      </c>
      <c r="K5" s="4"/>
      <c r="L5" s="4">
        <f>'GWm08'!L39</f>
        <v>10495.9</v>
      </c>
      <c r="M5" s="4">
        <f>'GWm08'!M39</f>
        <v>10600.2</v>
      </c>
      <c r="N5" s="4">
        <f>'GWm08'!N39</f>
        <v>10496.8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B6" s="4">
        <v>1.5</v>
      </c>
      <c r="C6" s="4">
        <v>5</v>
      </c>
      <c r="D6" s="4">
        <f>'GWm02'!L40</f>
        <v>10893.3</v>
      </c>
      <c r="E6" s="4">
        <f>'GWm02'!M40</f>
        <v>10792.3</v>
      </c>
      <c r="F6" s="4">
        <f>'GWm02'!N40</f>
        <v>10933.5</v>
      </c>
      <c r="G6" s="4"/>
      <c r="H6" s="4">
        <f>'GWm05'!L40</f>
        <v>10898.6</v>
      </c>
      <c r="I6" s="4">
        <f>'GWm05'!M40</f>
        <v>10852.7</v>
      </c>
      <c r="J6" s="4">
        <f>'GWm05'!N40</f>
        <v>10870.1</v>
      </c>
      <c r="K6" s="4"/>
      <c r="L6" s="4">
        <f>'GWm08'!L40</f>
        <v>11011.8</v>
      </c>
      <c r="M6" s="4">
        <f>'GWm08'!M40</f>
        <v>11005.5</v>
      </c>
      <c r="N6" s="4">
        <f>'GWm08'!N40</f>
        <v>10594.9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B7" s="4">
        <v>2</v>
      </c>
      <c r="C7" s="4">
        <v>5</v>
      </c>
      <c r="D7" s="4">
        <f>'GWm02'!L41</f>
        <v>11758.1</v>
      </c>
      <c r="E7" s="4">
        <f>'GWm02'!M41</f>
        <v>11549.1</v>
      </c>
      <c r="F7" s="4">
        <f>'GWm02'!N41</f>
        <v>10902.3</v>
      </c>
      <c r="G7" s="4"/>
      <c r="H7" s="4">
        <f>'GWm05'!L41</f>
        <v>11799.2</v>
      </c>
      <c r="I7" s="4">
        <f>'GWm05'!M41</f>
        <v>11584</v>
      </c>
      <c r="J7" s="4">
        <f>'GWm05'!N41</f>
        <v>10825.5</v>
      </c>
      <c r="K7" s="4"/>
      <c r="L7" s="4">
        <f>'GWm08'!L41</f>
        <v>11879.6</v>
      </c>
      <c r="M7" s="4">
        <f>'GWm08'!M41</f>
        <v>11645.5</v>
      </c>
      <c r="N7" s="4">
        <f>'GWm08'!N41</f>
        <v>10683.7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t="s">
        <v>38</v>
      </c>
      <c r="B9" s="4">
        <v>0.5</v>
      </c>
      <c r="C9" s="4">
        <v>5</v>
      </c>
      <c r="D9" s="4">
        <f>'GWm02'!E38</f>
        <v>1</v>
      </c>
      <c r="E9" s="4"/>
      <c r="F9" s="4"/>
      <c r="G9" s="4"/>
      <c r="H9" s="4">
        <f>'GWm05'!E38</f>
        <v>1</v>
      </c>
      <c r="I9" s="4"/>
      <c r="J9" s="4"/>
      <c r="K9" s="4"/>
      <c r="L9" s="4">
        <f>'GWm08'!E38</f>
        <v>1</v>
      </c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B10" s="4">
        <v>1</v>
      </c>
      <c r="C10" s="4">
        <v>5</v>
      </c>
      <c r="D10" s="4">
        <f>'GWm02'!E39</f>
        <v>0.99882800000000005</v>
      </c>
      <c r="E10" s="4"/>
      <c r="F10" s="4"/>
      <c r="G10" s="4"/>
      <c r="H10" s="4">
        <f>'GWm05'!E39</f>
        <v>0.99887099999999995</v>
      </c>
      <c r="I10" s="4"/>
      <c r="J10" s="4"/>
      <c r="K10" s="4"/>
      <c r="L10" s="4">
        <f>'GWm08'!E39</f>
        <v>0.99795199999999995</v>
      </c>
      <c r="M10" s="4"/>
      <c r="N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B11" s="4">
        <v>1.5</v>
      </c>
      <c r="C11" s="4">
        <v>5</v>
      </c>
      <c r="D11" s="4">
        <f>'GWm02'!E40</f>
        <v>0.99138000000000004</v>
      </c>
      <c r="E11" s="4"/>
      <c r="F11" s="4"/>
      <c r="G11" s="4"/>
      <c r="H11" s="4">
        <f>'GWm05'!E40</f>
        <v>0.99199700000000002</v>
      </c>
      <c r="I11" s="4"/>
      <c r="J11" s="4"/>
      <c r="K11" s="4"/>
      <c r="L11" s="4">
        <f>'GWm08'!E40</f>
        <v>0.99096300000000004</v>
      </c>
      <c r="M11" s="4"/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B12" s="4">
        <v>2</v>
      </c>
      <c r="C12" s="4">
        <v>5</v>
      </c>
      <c r="D12" s="4">
        <f>'GWm02'!E41</f>
        <v>0.93947199999999997</v>
      </c>
      <c r="E12" s="4"/>
      <c r="F12" s="4"/>
      <c r="G12" s="4"/>
      <c r="H12" s="4">
        <f>'GWm05'!E41</f>
        <v>0.93898300000000001</v>
      </c>
      <c r="I12" s="4"/>
      <c r="J12" s="4"/>
      <c r="K12" s="4"/>
      <c r="L12" s="4">
        <f>'GWm08'!E41</f>
        <v>0.93854700000000002</v>
      </c>
      <c r="M12" s="4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t="s">
        <v>37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t="s">
        <v>30</v>
      </c>
      <c r="G14" t="s">
        <v>26</v>
      </c>
      <c r="K14" t="s">
        <v>31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7.25" thickBot="1" x14ac:dyDescent="0.3">
      <c r="A15" t="s">
        <v>3</v>
      </c>
      <c r="B15" t="s">
        <v>7</v>
      </c>
      <c r="C15" t="s">
        <v>4</v>
      </c>
      <c r="D15" t="s">
        <v>27</v>
      </c>
      <c r="E15" t="s">
        <v>28</v>
      </c>
      <c r="F15" t="s">
        <v>29</v>
      </c>
      <c r="H15" t="s">
        <v>27</v>
      </c>
      <c r="I15" t="s">
        <v>28</v>
      </c>
      <c r="J15" t="s">
        <v>29</v>
      </c>
      <c r="L15" t="s">
        <v>27</v>
      </c>
      <c r="M15" t="s">
        <v>28</v>
      </c>
      <c r="N15" t="s">
        <v>29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5">
      <c r="B16" s="5">
        <v>0.5</v>
      </c>
      <c r="C16" s="6"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5">
      <c r="B17" s="8">
        <v>1</v>
      </c>
      <c r="C17" s="4">
        <v>5</v>
      </c>
      <c r="D17" s="4">
        <v>11731.2</v>
      </c>
      <c r="E17" s="4">
        <v>11221.5</v>
      </c>
      <c r="F17" s="4">
        <v>11340.7</v>
      </c>
      <c r="G17" s="4"/>
      <c r="H17" s="4">
        <v>12189</v>
      </c>
      <c r="I17" s="4">
        <v>11698.3</v>
      </c>
      <c r="J17" s="4">
        <v>10285.200000000001</v>
      </c>
      <c r="K17" s="4"/>
      <c r="L17" s="4">
        <v>12219.1</v>
      </c>
      <c r="M17" s="4">
        <v>11799.4</v>
      </c>
      <c r="N17" s="9">
        <v>10149.799999999999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B18" s="8">
        <v>1.5</v>
      </c>
      <c r="C18" s="4">
        <v>5</v>
      </c>
      <c r="D18" s="4">
        <v>11735.2</v>
      </c>
      <c r="E18" s="4">
        <v>11215.7</v>
      </c>
      <c r="F18" s="4">
        <v>11342.3</v>
      </c>
      <c r="G18" s="4"/>
      <c r="H18" s="4">
        <v>12179.6</v>
      </c>
      <c r="I18" s="4">
        <v>11680.4</v>
      </c>
      <c r="J18" s="4">
        <v>10313.4</v>
      </c>
      <c r="K18" s="4"/>
      <c r="L18" s="4">
        <v>12219.1</v>
      </c>
      <c r="M18" s="4">
        <v>11799.4</v>
      </c>
      <c r="N18" s="9">
        <v>10149.799999999999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7.25" thickBot="1" x14ac:dyDescent="0.3">
      <c r="B19" s="10">
        <v>2</v>
      </c>
      <c r="C19" s="11">
        <v>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5">
      <c r="A20" t="s">
        <v>38</v>
      </c>
      <c r="B20" s="5">
        <v>0.5</v>
      </c>
      <c r="C20" s="6">
        <v>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5">
      <c r="B21" s="8">
        <v>1</v>
      </c>
      <c r="C21" s="4">
        <v>5</v>
      </c>
      <c r="D21" s="4">
        <v>0.99585699999999999</v>
      </c>
      <c r="E21" s="4"/>
      <c r="F21" s="4"/>
      <c r="G21" s="4"/>
      <c r="H21" s="4">
        <v>0.99084300000000003</v>
      </c>
      <c r="I21" s="4"/>
      <c r="J21" s="4"/>
      <c r="K21" s="4"/>
      <c r="L21" s="4">
        <v>0.99040899999999998</v>
      </c>
      <c r="M21" s="4"/>
      <c r="N21" s="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5">
      <c r="B22" s="8">
        <v>1.5</v>
      </c>
      <c r="C22" s="4">
        <v>5</v>
      </c>
      <c r="D22" s="4">
        <v>0.99580199999999996</v>
      </c>
      <c r="E22" s="4"/>
      <c r="F22" s="4"/>
      <c r="G22" s="4"/>
      <c r="H22" s="4">
        <v>0.99108399999999996</v>
      </c>
      <c r="I22" s="4"/>
      <c r="J22" s="4"/>
      <c r="K22" s="4"/>
      <c r="L22" s="4">
        <v>0.99040899999999998</v>
      </c>
      <c r="M22" s="4"/>
      <c r="N22" s="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7.25" thickBot="1" x14ac:dyDescent="0.3">
      <c r="B23" s="10">
        <v>2</v>
      </c>
      <c r="C23" s="11">
        <v>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>
        <f>5*2600*3600/1000</f>
        <v>46800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7.25" thickBot="1" x14ac:dyDescent="0.3">
      <c r="A29" t="s">
        <v>41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7.25" thickBot="1" x14ac:dyDescent="0.3">
      <c r="A30" s="18" t="s">
        <v>35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7.25" thickBot="1" x14ac:dyDescent="0.3">
      <c r="A31" s="19" t="s">
        <v>30</v>
      </c>
      <c r="G31" s="21" t="s">
        <v>26</v>
      </c>
      <c r="K31" s="21" t="s">
        <v>31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7.25" thickBot="1" x14ac:dyDescent="0.3">
      <c r="A32" s="20" t="s">
        <v>3</v>
      </c>
      <c r="B32" s="15" t="s">
        <v>7</v>
      </c>
      <c r="C32" s="16" t="s">
        <v>4</v>
      </c>
      <c r="D32" s="5" t="s">
        <v>27</v>
      </c>
      <c r="E32" s="6" t="s">
        <v>28</v>
      </c>
      <c r="F32" s="7" t="s">
        <v>29</v>
      </c>
      <c r="H32" s="15" t="s">
        <v>27</v>
      </c>
      <c r="I32" s="17" t="s">
        <v>28</v>
      </c>
      <c r="J32" s="16" t="s">
        <v>29</v>
      </c>
      <c r="L32" s="15" t="s">
        <v>27</v>
      </c>
      <c r="M32" s="17" t="s">
        <v>28</v>
      </c>
      <c r="N32" s="16" t="s">
        <v>29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B33" s="4">
        <v>1</v>
      </c>
      <c r="C33" s="4">
        <v>5</v>
      </c>
      <c r="D33" s="4">
        <f>(A27-D5)/A27</f>
        <v>0.77899358974358979</v>
      </c>
      <c r="E33" s="4">
        <f>(A27-E5)/A27</f>
        <v>0.77724786324786321</v>
      </c>
      <c r="F33" s="4">
        <f>(A27-F5)/A27</f>
        <v>0.76860897435897435</v>
      </c>
      <c r="G33" s="4"/>
      <c r="H33" s="4">
        <f>(A27-H5)/A27</f>
        <v>0.77850213675213675</v>
      </c>
      <c r="I33" s="4">
        <f>(A27-I5)/A27</f>
        <v>0.77628418803418797</v>
      </c>
      <c r="J33" s="4">
        <f>(A27-J5)/A27</f>
        <v>0.77007264957264965</v>
      </c>
      <c r="K33" s="4"/>
      <c r="L33" s="4">
        <f>(A27-L5)/A27</f>
        <v>0.77572863247863244</v>
      </c>
      <c r="M33" s="4">
        <f>(A27-M5)/A27</f>
        <v>0.77350000000000008</v>
      </c>
      <c r="N33" s="4">
        <f>(A27-N5)/A27</f>
        <v>0.77570940170940161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7.25" thickBot="1" x14ac:dyDescent="0.3">
      <c r="A34" s="4"/>
      <c r="B34" s="4"/>
      <c r="C34" s="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31" ht="17.25" thickBot="1" x14ac:dyDescent="0.3">
      <c r="A35" s="18" t="s">
        <v>37</v>
      </c>
    </row>
    <row r="36" spans="1:31" ht="17.25" thickBot="1" x14ac:dyDescent="0.3">
      <c r="A36" s="19" t="s">
        <v>30</v>
      </c>
      <c r="D36">
        <v>1</v>
      </c>
      <c r="E36">
        <v>0.75</v>
      </c>
      <c r="F36">
        <v>0.25</v>
      </c>
      <c r="G36" s="21" t="s">
        <v>26</v>
      </c>
      <c r="H36">
        <v>1</v>
      </c>
      <c r="I36">
        <v>0.75</v>
      </c>
      <c r="J36">
        <v>0.25</v>
      </c>
      <c r="K36" s="21" t="s">
        <v>31</v>
      </c>
      <c r="L36">
        <v>1</v>
      </c>
      <c r="M36">
        <v>0.75</v>
      </c>
      <c r="N36">
        <v>0.25</v>
      </c>
    </row>
    <row r="37" spans="1:31" ht="17.25" thickBot="1" x14ac:dyDescent="0.3">
      <c r="A37" s="20" t="s">
        <v>3</v>
      </c>
      <c r="B37" s="15" t="s">
        <v>7</v>
      </c>
      <c r="C37" s="17" t="s">
        <v>4</v>
      </c>
      <c r="D37" s="17" t="s">
        <v>27</v>
      </c>
      <c r="E37" s="17" t="s">
        <v>28</v>
      </c>
      <c r="F37" s="17" t="s">
        <v>29</v>
      </c>
      <c r="G37" s="17"/>
      <c r="H37" s="17" t="s">
        <v>27</v>
      </c>
      <c r="I37" s="17" t="s">
        <v>28</v>
      </c>
      <c r="J37" s="17" t="s">
        <v>29</v>
      </c>
      <c r="K37" s="17"/>
      <c r="L37" s="17" t="s">
        <v>27</v>
      </c>
      <c r="M37" s="17" t="s">
        <v>28</v>
      </c>
      <c r="N37" s="16" t="s">
        <v>29</v>
      </c>
    </row>
    <row r="38" spans="1:31" x14ac:dyDescent="0.25">
      <c r="B38" s="4">
        <v>1</v>
      </c>
      <c r="C38" s="4">
        <v>5</v>
      </c>
      <c r="D38" s="4">
        <f>(D36*A27-D17)/A27</f>
        <v>0.74933333333333341</v>
      </c>
      <c r="E38" s="4">
        <f>(E36*A27-E17)/A27</f>
        <v>0.51022435897435903</v>
      </c>
      <c r="F38" s="4">
        <f>(F36*A27-F17)/A27</f>
        <v>7.6773504273504115E-3</v>
      </c>
      <c r="G38" s="4"/>
      <c r="H38" s="4">
        <f>(H36*A27-H17)/A27</f>
        <v>0.73955128205128207</v>
      </c>
      <c r="I38" s="4">
        <f>(I36*A27-I17)/A27</f>
        <v>0.50003632478632476</v>
      </c>
      <c r="J38" s="4">
        <f>(J36*A27-J17)/A27</f>
        <v>3.0230769230769214E-2</v>
      </c>
      <c r="K38" s="4"/>
      <c r="L38" s="4">
        <f>(L36*A27-L17)/A27</f>
        <v>0.73890811965811964</v>
      </c>
      <c r="M38" s="4">
        <f>(M36*A27-M17)/A27</f>
        <v>0.49787606837606835</v>
      </c>
      <c r="N38" s="4">
        <f>(N36*A27-N17)/A27</f>
        <v>3.3123931623931638E-2</v>
      </c>
    </row>
    <row r="39" spans="1:31" x14ac:dyDescent="0.25">
      <c r="A39" s="4"/>
      <c r="B39" s="4"/>
      <c r="C39" s="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31" x14ac:dyDescent="0.25">
      <c r="A40" s="4"/>
      <c r="B40" s="4"/>
      <c r="C40" s="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31" x14ac:dyDescent="0.25">
      <c r="A41" s="4"/>
      <c r="B41" s="4"/>
      <c r="C41" s="4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31" x14ac:dyDescent="0.25">
      <c r="A42" s="4"/>
      <c r="B42" s="4"/>
      <c r="C42" s="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31" x14ac:dyDescent="0.25">
      <c r="A43" s="4"/>
      <c r="B43" s="4"/>
      <c r="C43" s="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31" x14ac:dyDescent="0.25">
      <c r="A44" s="4"/>
      <c r="B44" s="4"/>
      <c r="C44" s="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31" x14ac:dyDescent="0.25">
      <c r="A45" s="4"/>
      <c r="B45" s="4"/>
      <c r="C45" s="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31" x14ac:dyDescent="0.25">
      <c r="A46" s="4"/>
      <c r="B46" s="4"/>
      <c r="C46" s="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31" x14ac:dyDescent="0.25">
      <c r="A47" s="4"/>
      <c r="B47" s="4"/>
      <c r="C47" s="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31" x14ac:dyDescent="0.25">
      <c r="A48" s="4"/>
      <c r="B48" s="4"/>
      <c r="C48" s="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4"/>
      <c r="B49" s="4"/>
      <c r="C49" s="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4"/>
      <c r="B50" s="4"/>
      <c r="C50" s="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4"/>
      <c r="B51" s="4"/>
      <c r="C51" s="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4"/>
      <c r="B52" s="4"/>
      <c r="C52" s="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4"/>
      <c r="B53" s="4"/>
      <c r="C53" s="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4"/>
      <c r="B54" s="4"/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I11" sqref="I11"/>
    </sheetView>
  </sheetViews>
  <sheetFormatPr defaultRowHeight="16.5" x14ac:dyDescent="0.25"/>
  <cols>
    <col min="1" max="1" width="14.75" customWidth="1"/>
  </cols>
  <sheetData>
    <row r="2" spans="1:7" x14ac:dyDescent="0.25">
      <c r="A2" t="s">
        <v>24</v>
      </c>
      <c r="B2" t="s">
        <v>7</v>
      </c>
      <c r="C2" t="s">
        <v>4</v>
      </c>
      <c r="D2" t="s">
        <v>19</v>
      </c>
      <c r="E2" t="s">
        <v>20</v>
      </c>
      <c r="F2" t="s">
        <v>22</v>
      </c>
      <c r="G2" t="s">
        <v>8</v>
      </c>
    </row>
    <row r="3" spans="1:7" x14ac:dyDescent="0.25">
      <c r="B3">
        <v>0.5</v>
      </c>
      <c r="C3">
        <v>5</v>
      </c>
    </row>
    <row r="4" spans="1:7" x14ac:dyDescent="0.25">
      <c r="B4">
        <v>1</v>
      </c>
      <c r="C4">
        <v>5</v>
      </c>
      <c r="D4">
        <v>0.41204264927382644</v>
      </c>
      <c r="E4">
        <v>0.34571613557901482</v>
      </c>
      <c r="F4">
        <v>0.28810795628697405</v>
      </c>
      <c r="G4">
        <v>0.37012321842873053</v>
      </c>
    </row>
    <row r="5" spans="1:7" x14ac:dyDescent="0.25">
      <c r="B5">
        <v>1.5</v>
      </c>
      <c r="C5">
        <v>5</v>
      </c>
      <c r="D5" s="24">
        <v>0.28332591726172185</v>
      </c>
      <c r="E5" s="22">
        <v>0.22746380190556809</v>
      </c>
      <c r="F5" s="23">
        <v>0.16582330575714627</v>
      </c>
      <c r="G5" s="25">
        <v>0.24386135372976711</v>
      </c>
    </row>
    <row r="6" spans="1:7" x14ac:dyDescent="0.25">
      <c r="B6">
        <v>2</v>
      </c>
      <c r="C6">
        <v>5</v>
      </c>
    </row>
    <row r="9" spans="1:7" x14ac:dyDescent="0.25">
      <c r="A9" t="s">
        <v>25</v>
      </c>
      <c r="B9" t="s">
        <v>7</v>
      </c>
      <c r="C9" t="s">
        <v>4</v>
      </c>
      <c r="D9" t="s">
        <v>19</v>
      </c>
      <c r="E9" t="s">
        <v>20</v>
      </c>
      <c r="F9" t="s">
        <v>22</v>
      </c>
      <c r="G9" t="s">
        <v>8</v>
      </c>
    </row>
    <row r="10" spans="1:7" x14ac:dyDescent="0.25">
      <c r="B10">
        <v>0.5</v>
      </c>
      <c r="C10">
        <v>5</v>
      </c>
    </row>
    <row r="11" spans="1:7" x14ac:dyDescent="0.25">
      <c r="B11">
        <v>1</v>
      </c>
      <c r="C11">
        <v>5</v>
      </c>
      <c r="D11">
        <f>D4/D4</f>
        <v>1</v>
      </c>
      <c r="E11">
        <f>E4/D4</f>
        <v>0.83902997951376201</v>
      </c>
      <c r="F11">
        <f>F4/D4</f>
        <v>0.69921877454852854</v>
      </c>
      <c r="G11">
        <f>G4/D4</f>
        <v>0.89826434006534595</v>
      </c>
    </row>
    <row r="12" spans="1:7" x14ac:dyDescent="0.25">
      <c r="B12">
        <v>1.5</v>
      </c>
      <c r="C12">
        <v>5</v>
      </c>
      <c r="D12">
        <f>D5/D5</f>
        <v>1</v>
      </c>
      <c r="E12">
        <f>E5/D5</f>
        <v>0.80283443217603268</v>
      </c>
      <c r="F12">
        <f>F5/D5</f>
        <v>0.5852740453813382</v>
      </c>
      <c r="G12">
        <f>G5/D5</f>
        <v>0.86070965934436772</v>
      </c>
    </row>
    <row r="13" spans="1:7" x14ac:dyDescent="0.25">
      <c r="B13">
        <v>2</v>
      </c>
      <c r="C13">
        <v>5</v>
      </c>
    </row>
    <row r="15" spans="1:7" x14ac:dyDescent="0.25">
      <c r="A15" t="s">
        <v>33</v>
      </c>
      <c r="B15" t="s">
        <v>7</v>
      </c>
      <c r="C15" t="s">
        <v>4</v>
      </c>
      <c r="D15" t="s">
        <v>19</v>
      </c>
      <c r="E15" t="s">
        <v>20</v>
      </c>
      <c r="F15" t="s">
        <v>22</v>
      </c>
      <c r="G15" t="s">
        <v>8</v>
      </c>
    </row>
    <row r="16" spans="1:7" x14ac:dyDescent="0.25">
      <c r="B16">
        <v>0.5</v>
      </c>
      <c r="C16">
        <v>5</v>
      </c>
    </row>
    <row r="17" spans="2:7" x14ac:dyDescent="0.25">
      <c r="B17">
        <v>1</v>
      </c>
      <c r="C17">
        <v>5</v>
      </c>
      <c r="D17">
        <v>1</v>
      </c>
      <c r="E17">
        <f>(0.965+0.997)/2</f>
        <v>0.98099999999999998</v>
      </c>
      <c r="F17">
        <f>(0.45+0.58)/2</f>
        <v>0.51500000000000001</v>
      </c>
      <c r="G17">
        <v>0.85</v>
      </c>
    </row>
    <row r="18" spans="2:7" x14ac:dyDescent="0.25">
      <c r="B18">
        <v>1.5</v>
      </c>
      <c r="C18">
        <v>5</v>
      </c>
    </row>
    <row r="19" spans="2:7" x14ac:dyDescent="0.25">
      <c r="B19">
        <v>2</v>
      </c>
      <c r="C19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2"/>
  <sheetViews>
    <sheetView topLeftCell="A13" workbookViewId="0">
      <selection activeCell="G12" sqref="G1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12334.2</v>
      </c>
      <c r="E3">
        <f>'GWm05'!E4</f>
        <v>9528.17</v>
      </c>
      <c r="F3">
        <f>'GWm05'!F4</f>
        <v>9621.9500000000007</v>
      </c>
      <c r="G3">
        <f>'GWm05'!G4</f>
        <v>10997.1</v>
      </c>
      <c r="J3">
        <v>0.5</v>
      </c>
      <c r="K3">
        <v>3</v>
      </c>
      <c r="L3">
        <v>0</v>
      </c>
      <c r="M3">
        <v>63618</v>
      </c>
      <c r="N3">
        <v>152026</v>
      </c>
      <c r="O3">
        <v>41519</v>
      </c>
      <c r="R3">
        <v>0.5</v>
      </c>
      <c r="S3">
        <v>3</v>
      </c>
      <c r="T3">
        <f>D3/D17</f>
        <v>0.70045658988687487</v>
      </c>
      <c r="U3">
        <f>E3/D17</f>
        <v>0.54110274408250425</v>
      </c>
      <c r="V3">
        <f>F3/D17</f>
        <v>0.54642849030030449</v>
      </c>
      <c r="W3">
        <f>G3/D17</f>
        <v>0.62452296578983235</v>
      </c>
    </row>
    <row r="4" spans="1:23" x14ac:dyDescent="0.25">
      <c r="B4">
        <v>1</v>
      </c>
      <c r="C4">
        <v>3</v>
      </c>
      <c r="D4">
        <f>'GWm05'!D5</f>
        <v>17535.2</v>
      </c>
      <c r="E4">
        <f>'GWm05'!E5</f>
        <v>9683.35</v>
      </c>
      <c r="F4">
        <f>'GWm05'!F5</f>
        <v>9544.2900000000009</v>
      </c>
      <c r="G4">
        <f>'GWm05'!G5</f>
        <v>12041.1</v>
      </c>
      <c r="J4">
        <v>1</v>
      </c>
      <c r="K4">
        <v>3</v>
      </c>
      <c r="L4">
        <v>0</v>
      </c>
      <c r="M4">
        <v>219190</v>
      </c>
      <c r="N4">
        <v>296961</v>
      </c>
      <c r="O4">
        <v>163364</v>
      </c>
      <c r="R4">
        <v>1</v>
      </c>
      <c r="S4">
        <v>3</v>
      </c>
      <c r="T4">
        <f>D4/D17</f>
        <v>0.99582027168234077</v>
      </c>
      <c r="U4">
        <f>E4/D17</f>
        <v>0.54991538321748223</v>
      </c>
      <c r="V4">
        <f>F4/D17</f>
        <v>0.54201819544773078</v>
      </c>
      <c r="W4">
        <f>G4/D17</f>
        <v>0.68381150333923957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9948.11</v>
      </c>
      <c r="F5">
        <f>'GWm05'!F6</f>
        <v>9610.5400000000009</v>
      </c>
      <c r="G5">
        <f>'GWm05'!G6</f>
        <v>12742.8</v>
      </c>
      <c r="J5">
        <v>1.5</v>
      </c>
      <c r="K5">
        <v>3</v>
      </c>
      <c r="L5">
        <v>0</v>
      </c>
      <c r="M5">
        <v>376942</v>
      </c>
      <c r="N5">
        <v>429152</v>
      </c>
      <c r="O5">
        <v>282403</v>
      </c>
      <c r="R5">
        <v>1.5</v>
      </c>
      <c r="S5">
        <v>3</v>
      </c>
      <c r="T5">
        <f>D5/D17</f>
        <v>1</v>
      </c>
      <c r="U5">
        <f>E5/D17</f>
        <v>0.56495104720367095</v>
      </c>
      <c r="V5">
        <f>F5/D17</f>
        <v>0.54578051883149337</v>
      </c>
      <c r="W5">
        <f>G5/D17</f>
        <v>0.72366089682431511</v>
      </c>
    </row>
    <row r="6" spans="1:23" x14ac:dyDescent="0.25">
      <c r="B6">
        <v>2</v>
      </c>
      <c r="C6">
        <v>3</v>
      </c>
      <c r="D6">
        <f>'GWm05'!D7</f>
        <v>17608.8</v>
      </c>
      <c r="E6">
        <f>'GWm05'!E7</f>
        <v>9882.36</v>
      </c>
      <c r="F6">
        <f>'GWm05'!F7</f>
        <v>9509.92</v>
      </c>
      <c r="G6">
        <f>'GWm05'!G7</f>
        <v>11916.1</v>
      </c>
      <c r="J6">
        <v>2</v>
      </c>
      <c r="K6">
        <v>3</v>
      </c>
      <c r="L6">
        <v>0</v>
      </c>
      <c r="M6">
        <v>527546</v>
      </c>
      <c r="N6">
        <v>572089</v>
      </c>
      <c r="O6">
        <v>458104</v>
      </c>
      <c r="R6">
        <v>2</v>
      </c>
      <c r="S6">
        <v>3</v>
      </c>
      <c r="T6">
        <f>D6/D17</f>
        <v>1</v>
      </c>
      <c r="U6">
        <f>E6/D17</f>
        <v>0.56121711871337066</v>
      </c>
      <c r="V6">
        <f>F6/D17</f>
        <v>0.54006633047112806</v>
      </c>
      <c r="W6">
        <f>G6/D17</f>
        <v>0.67671277997364954</v>
      </c>
    </row>
    <row r="7" spans="1:23" x14ac:dyDescent="0.25">
      <c r="B7">
        <v>0.5</v>
      </c>
      <c r="C7">
        <v>4</v>
      </c>
      <c r="D7">
        <f>'GWm05'!D8</f>
        <v>12310.1</v>
      </c>
      <c r="E7">
        <f>'GWm05'!E8</f>
        <v>9743.74</v>
      </c>
      <c r="F7">
        <f>'GWm05'!F8</f>
        <v>10018.9</v>
      </c>
      <c r="G7">
        <f>'GWm05'!G8</f>
        <v>11226.2</v>
      </c>
      <c r="J7">
        <v>0.5</v>
      </c>
      <c r="K7">
        <v>4</v>
      </c>
      <c r="L7">
        <v>0</v>
      </c>
      <c r="M7">
        <v>53470</v>
      </c>
      <c r="N7">
        <v>147369</v>
      </c>
      <c r="O7">
        <v>32522</v>
      </c>
      <c r="R7">
        <v>0.5</v>
      </c>
      <c r="S7">
        <v>4</v>
      </c>
      <c r="T7">
        <f>D7/D17</f>
        <v>0.69908795602198903</v>
      </c>
      <c r="U7">
        <f>E7/D17</f>
        <v>0.553344918449866</v>
      </c>
      <c r="V7">
        <f>F7/D17</f>
        <v>0.56897119622007175</v>
      </c>
      <c r="W7">
        <f>G7/D17</f>
        <v>0.6375335059742856</v>
      </c>
    </row>
    <row r="8" spans="1:23" x14ac:dyDescent="0.25">
      <c r="B8">
        <v>1</v>
      </c>
      <c r="C8">
        <v>4</v>
      </c>
      <c r="D8">
        <f>'GWm05'!D9</f>
        <v>17515.400000000001</v>
      </c>
      <c r="E8">
        <f>'GWm05'!E9</f>
        <v>10137</v>
      </c>
      <c r="F8">
        <f>'GWm05'!F9</f>
        <v>10002.6</v>
      </c>
      <c r="G8">
        <f>'GWm05'!G9</f>
        <v>12291</v>
      </c>
      <c r="J8">
        <v>1</v>
      </c>
      <c r="K8">
        <v>4</v>
      </c>
      <c r="L8">
        <v>0</v>
      </c>
      <c r="M8">
        <v>200845</v>
      </c>
      <c r="N8">
        <v>281214</v>
      </c>
      <c r="O8">
        <v>147577</v>
      </c>
      <c r="R8">
        <v>1</v>
      </c>
      <c r="S8">
        <v>4</v>
      </c>
      <c r="T8">
        <f>D8/D17</f>
        <v>0.99469583390123129</v>
      </c>
      <c r="U8">
        <f>E8/D17</f>
        <v>0.57567807005588112</v>
      </c>
      <c r="V8">
        <f>F8/D17</f>
        <v>0.56804552269319886</v>
      </c>
      <c r="W8">
        <f>G8/D17</f>
        <v>0.69800327109172688</v>
      </c>
    </row>
    <row r="9" spans="1:23" x14ac:dyDescent="0.25">
      <c r="B9">
        <v>1.5</v>
      </c>
      <c r="C9">
        <v>4</v>
      </c>
      <c r="D9">
        <f>'GWm05'!D10</f>
        <v>17608.8</v>
      </c>
      <c r="E9">
        <f>'GWm05'!E10</f>
        <v>10515.4</v>
      </c>
      <c r="F9">
        <f>'GWm05'!F10</f>
        <v>9965.68</v>
      </c>
      <c r="G9">
        <f>'GWm05'!G10</f>
        <v>13095.4</v>
      </c>
      <c r="J9">
        <v>1.5</v>
      </c>
      <c r="K9">
        <v>4</v>
      </c>
      <c r="L9">
        <v>0</v>
      </c>
      <c r="M9">
        <v>350726</v>
      </c>
      <c r="N9">
        <v>411838</v>
      </c>
      <c r="O9">
        <v>262264</v>
      </c>
      <c r="R9">
        <v>1.5</v>
      </c>
      <c r="S9">
        <v>4</v>
      </c>
      <c r="T9">
        <f>D9/D17</f>
        <v>1</v>
      </c>
      <c r="U9">
        <f>E9/D17</f>
        <v>0.59716732542819495</v>
      </c>
      <c r="V9">
        <f>F9/D17</f>
        <v>0.56594884375993826</v>
      </c>
      <c r="W9">
        <f>G9/D17</f>
        <v>0.74368497569397118</v>
      </c>
    </row>
    <row r="10" spans="1:23" x14ac:dyDescent="0.25">
      <c r="B10">
        <v>2</v>
      </c>
      <c r="C10">
        <v>4</v>
      </c>
      <c r="D10">
        <f>'GWm05'!D11</f>
        <v>17608.8</v>
      </c>
      <c r="E10">
        <f>'GWm05'!E11</f>
        <v>10841.6</v>
      </c>
      <c r="F10">
        <f>'GWm05'!F11</f>
        <v>10032.4</v>
      </c>
      <c r="G10">
        <f>'GWm05'!G11</f>
        <v>13188.7</v>
      </c>
      <c r="J10">
        <v>2</v>
      </c>
      <c r="K10">
        <v>4</v>
      </c>
      <c r="L10">
        <v>0</v>
      </c>
      <c r="M10">
        <v>495513</v>
      </c>
      <c r="N10">
        <v>521640</v>
      </c>
      <c r="O10">
        <v>400864</v>
      </c>
      <c r="R10">
        <v>2</v>
      </c>
      <c r="S10">
        <v>4</v>
      </c>
      <c r="T10">
        <f>D10/D18</f>
        <v>1</v>
      </c>
      <c r="U10">
        <f>E10/D17</f>
        <v>0.61569215392303855</v>
      </c>
      <c r="V10">
        <f>F10/D17</f>
        <v>0.5697378583435555</v>
      </c>
      <c r="W10">
        <f>G10/D17</f>
        <v>0.7489834628140476</v>
      </c>
    </row>
    <row r="11" spans="1:23" x14ac:dyDescent="0.25">
      <c r="B11">
        <v>0.5</v>
      </c>
      <c r="C11">
        <v>5</v>
      </c>
      <c r="D11">
        <f>'GWm05'!D12</f>
        <v>12284.1</v>
      </c>
      <c r="E11">
        <f>'GWm05'!E12</f>
        <v>10151</v>
      </c>
      <c r="F11">
        <f>'GWm05'!F12</f>
        <v>10304.700000000001</v>
      </c>
      <c r="G11">
        <f>'GWm05'!G12</f>
        <v>11474.8</v>
      </c>
      <c r="J11">
        <v>0.5</v>
      </c>
      <c r="K11">
        <v>5</v>
      </c>
      <c r="L11">
        <v>0</v>
      </c>
      <c r="M11">
        <v>40664</v>
      </c>
      <c r="N11">
        <v>141039</v>
      </c>
      <c r="O11">
        <v>22438</v>
      </c>
      <c r="R11">
        <v>0.5</v>
      </c>
      <c r="S11">
        <v>5</v>
      </c>
      <c r="T11">
        <f>D11/D17</f>
        <v>0.69761142156194633</v>
      </c>
      <c r="U11">
        <f>E11/D17</f>
        <v>0.57647312707282727</v>
      </c>
      <c r="V11">
        <f>F11/D17</f>
        <v>0.58520171732315662</v>
      </c>
      <c r="W11">
        <f>G11/D17</f>
        <v>0.65165144700377087</v>
      </c>
    </row>
    <row r="12" spans="1:23" x14ac:dyDescent="0.25">
      <c r="B12">
        <v>1</v>
      </c>
      <c r="C12">
        <v>5</v>
      </c>
      <c r="D12">
        <f>'GWm05'!D13</f>
        <v>17487</v>
      </c>
      <c r="E12">
        <f>'GWm05'!E13</f>
        <v>10418</v>
      </c>
      <c r="F12">
        <f>'GWm05'!F13</f>
        <v>10334</v>
      </c>
      <c r="G12">
        <f>'GWm05'!G13</f>
        <v>12469</v>
      </c>
      <c r="J12">
        <v>1</v>
      </c>
      <c r="K12">
        <v>5</v>
      </c>
      <c r="L12">
        <v>0</v>
      </c>
      <c r="M12">
        <v>182279</v>
      </c>
      <c r="N12">
        <v>239533</v>
      </c>
      <c r="O12">
        <v>142406</v>
      </c>
      <c r="R12">
        <v>1</v>
      </c>
      <c r="S12">
        <v>5</v>
      </c>
      <c r="T12">
        <f>D12/D17</f>
        <v>0.99308300395256921</v>
      </c>
      <c r="U12">
        <f>E12/D17</f>
        <v>0.59163600018172735</v>
      </c>
      <c r="V12">
        <f>F12/D17</f>
        <v>0.58686565808005087</v>
      </c>
      <c r="W12">
        <f>G12/D17</f>
        <v>0.70811185316432701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10875.6</v>
      </c>
      <c r="F13">
        <f>'GWm05'!F14</f>
        <v>10305.200000000001</v>
      </c>
      <c r="G13">
        <f>'GWm05'!G14</f>
        <v>13504.5</v>
      </c>
      <c r="J13">
        <v>1.5</v>
      </c>
      <c r="K13">
        <v>5</v>
      </c>
      <c r="L13">
        <v>0</v>
      </c>
      <c r="M13">
        <v>333279</v>
      </c>
      <c r="N13">
        <v>362056</v>
      </c>
      <c r="O13">
        <v>244232</v>
      </c>
      <c r="R13">
        <v>1.5</v>
      </c>
      <c r="S13">
        <v>5</v>
      </c>
      <c r="T13">
        <f>D13/D17</f>
        <v>1</v>
      </c>
      <c r="U13">
        <f>E13/D17</f>
        <v>0.61762300667847903</v>
      </c>
      <c r="V13">
        <f>F13/D17</f>
        <v>0.58523011221661903</v>
      </c>
      <c r="W13">
        <f>G13/D17</f>
        <v>0.76691767752487394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11691.6</v>
      </c>
      <c r="F14">
        <f>'GWm05'!F15</f>
        <v>10320.700000000001</v>
      </c>
      <c r="G14">
        <f>'GWm05'!G15</f>
        <v>13820.8</v>
      </c>
      <c r="J14">
        <v>2</v>
      </c>
      <c r="K14">
        <v>5</v>
      </c>
      <c r="L14">
        <v>0</v>
      </c>
      <c r="M14">
        <v>452930</v>
      </c>
      <c r="N14">
        <v>455289</v>
      </c>
      <c r="O14">
        <v>363492</v>
      </c>
      <c r="R14">
        <v>2</v>
      </c>
      <c r="S14">
        <v>5</v>
      </c>
      <c r="T14">
        <f>D14/D18</f>
        <v>1</v>
      </c>
      <c r="U14">
        <f>E14/D17</f>
        <v>0.6639634728090501</v>
      </c>
      <c r="V14">
        <f>F14/D17</f>
        <v>0.58611035391395216</v>
      </c>
      <c r="W14">
        <f>G14/D17</f>
        <v>0.78488028712916269</v>
      </c>
    </row>
    <row r="15" spans="1:23" x14ac:dyDescent="0.25">
      <c r="B15">
        <v>0.5</v>
      </c>
      <c r="C15">
        <v>6</v>
      </c>
      <c r="D15">
        <f>'GWm05'!D16</f>
        <v>12252.9</v>
      </c>
      <c r="E15">
        <f>'GWm05'!E16</f>
        <v>10387.9</v>
      </c>
      <c r="F15">
        <f>'GWm05'!F16</f>
        <v>10413.9</v>
      </c>
      <c r="G15">
        <f>'GWm05'!G16</f>
        <v>11650.5</v>
      </c>
      <c r="J15">
        <v>0.5</v>
      </c>
      <c r="K15">
        <v>6</v>
      </c>
      <c r="L15">
        <v>0</v>
      </c>
      <c r="M15">
        <v>30801</v>
      </c>
      <c r="N15">
        <v>134759</v>
      </c>
      <c r="O15">
        <v>14453</v>
      </c>
      <c r="R15">
        <v>0.5</v>
      </c>
      <c r="S15">
        <v>6</v>
      </c>
      <c r="T15">
        <f>D15/D17</f>
        <v>0.69583958020989511</v>
      </c>
      <c r="U15">
        <f>E15/D17</f>
        <v>0.58992662759529324</v>
      </c>
      <c r="V15">
        <f>F15/D17</f>
        <v>0.59140316205533594</v>
      </c>
      <c r="W15">
        <f>G15/D17</f>
        <v>0.66162941256644403</v>
      </c>
    </row>
    <row r="16" spans="1:23" x14ac:dyDescent="0.25">
      <c r="B16">
        <v>1</v>
      </c>
      <c r="C16">
        <v>6</v>
      </c>
      <c r="D16">
        <f>'GWm05'!D17</f>
        <v>17460.7</v>
      </c>
      <c r="E16">
        <f>'GWm05'!E17</f>
        <v>10925.8</v>
      </c>
      <c r="F16">
        <f>'GWm05'!F17</f>
        <v>10430</v>
      </c>
      <c r="G16">
        <f>'GWm05'!G17</f>
        <v>12955.3</v>
      </c>
      <c r="J16">
        <v>1</v>
      </c>
      <c r="K16">
        <v>6</v>
      </c>
      <c r="L16">
        <v>0</v>
      </c>
      <c r="M16">
        <v>163925</v>
      </c>
      <c r="N16">
        <v>227085</v>
      </c>
      <c r="O16">
        <v>122902</v>
      </c>
      <c r="R16">
        <v>1</v>
      </c>
      <c r="S16">
        <v>6</v>
      </c>
      <c r="T16">
        <f>D16/D17</f>
        <v>0.99158943255644916</v>
      </c>
      <c r="U16">
        <f>E16/D17</f>
        <v>0.62047385398209987</v>
      </c>
      <c r="V16">
        <f>F16/D17</f>
        <v>0.59231747762482401</v>
      </c>
      <c r="W16">
        <f>G16/D17</f>
        <v>0.735728726545818</v>
      </c>
    </row>
    <row r="17" spans="1:23" x14ac:dyDescent="0.25">
      <c r="B17">
        <v>1.5</v>
      </c>
      <c r="C17">
        <v>6</v>
      </c>
      <c r="D17">
        <f>'GWm05'!D18</f>
        <v>17608.8</v>
      </c>
      <c r="E17">
        <f>'GWm05'!E18</f>
        <v>11608.3</v>
      </c>
      <c r="F17">
        <f>'GWm05'!F18</f>
        <v>10460.1</v>
      </c>
      <c r="G17">
        <f>'GWm05'!G18</f>
        <v>13849.3</v>
      </c>
      <c r="J17">
        <v>1.5</v>
      </c>
      <c r="K17">
        <v>6</v>
      </c>
      <c r="L17">
        <v>0</v>
      </c>
      <c r="M17">
        <v>300216</v>
      </c>
      <c r="N17">
        <v>302565</v>
      </c>
      <c r="O17">
        <v>226228</v>
      </c>
      <c r="R17">
        <v>1.5</v>
      </c>
      <c r="S17">
        <v>6</v>
      </c>
      <c r="T17">
        <f>D17/D17</f>
        <v>1</v>
      </c>
      <c r="U17">
        <f>E17/D17</f>
        <v>0.65923288355822085</v>
      </c>
      <c r="V17">
        <f>F17/D17</f>
        <v>0.59402685021125801</v>
      </c>
      <c r="W17">
        <f>G17/D17</f>
        <v>0.78649879605651718</v>
      </c>
    </row>
    <row r="18" spans="1:23" x14ac:dyDescent="0.25">
      <c r="B18">
        <v>2</v>
      </c>
      <c r="C18">
        <v>6</v>
      </c>
      <c r="D18">
        <f>'GWm05'!D19</f>
        <v>17608.8</v>
      </c>
      <c r="E18">
        <f>'GWm05'!E19</f>
        <v>11766.5</v>
      </c>
      <c r="F18">
        <f>'GWm05'!F19</f>
        <v>10464.9</v>
      </c>
      <c r="G18">
        <f>'GWm05'!G19</f>
        <v>14038.8</v>
      </c>
      <c r="J18">
        <v>2</v>
      </c>
      <c r="K18">
        <v>6</v>
      </c>
      <c r="L18">
        <v>0</v>
      </c>
      <c r="M18">
        <v>444750</v>
      </c>
      <c r="N18">
        <v>382688</v>
      </c>
      <c r="O18">
        <v>343123</v>
      </c>
      <c r="R18">
        <v>2</v>
      </c>
      <c r="S18">
        <v>6</v>
      </c>
      <c r="T18">
        <f>D18/D17</f>
        <v>1</v>
      </c>
      <c r="U18">
        <f>E18/D17</f>
        <v>0.66821702784971149</v>
      </c>
      <c r="V18">
        <f>F18/D17</f>
        <v>0.59429944118849665</v>
      </c>
      <c r="W18">
        <f>G18/D17</f>
        <v>0.79726046067875156</v>
      </c>
    </row>
    <row r="19" spans="1:23" x14ac:dyDescent="0.25">
      <c r="B19">
        <v>0.5</v>
      </c>
      <c r="C19">
        <v>8</v>
      </c>
      <c r="D19">
        <f>'GWm05'!D20</f>
        <v>12174.2</v>
      </c>
      <c r="E19">
        <f>'GWm05'!E20</f>
        <v>10839.6</v>
      </c>
      <c r="F19">
        <f>'GWm05'!F20</f>
        <v>10509.9</v>
      </c>
      <c r="G19">
        <f>'GWm05'!G20</f>
        <v>11866.9</v>
      </c>
      <c r="J19">
        <v>0.5</v>
      </c>
      <c r="K19">
        <v>8</v>
      </c>
      <c r="L19">
        <v>0</v>
      </c>
      <c r="M19">
        <v>10782</v>
      </c>
      <c r="N19">
        <v>119371</v>
      </c>
      <c r="O19">
        <v>3956</v>
      </c>
      <c r="R19">
        <v>0.5</v>
      </c>
      <c r="S19">
        <v>8</v>
      </c>
      <c r="T19">
        <f>D19/D17</f>
        <v>0.69137022397891967</v>
      </c>
      <c r="U19">
        <f>E19/D17</f>
        <v>0.61557857434918906</v>
      </c>
      <c r="V19">
        <f>F19/D17</f>
        <v>0.59685498160010908</v>
      </c>
      <c r="W19">
        <f>G19/D17</f>
        <v>0.67391872245695339</v>
      </c>
    </row>
    <row r="20" spans="1:23" x14ac:dyDescent="0.25">
      <c r="B20">
        <v>1</v>
      </c>
      <c r="C20">
        <v>8</v>
      </c>
      <c r="D20">
        <f>'GWm05'!D21</f>
        <v>17395.8</v>
      </c>
      <c r="E20">
        <f>'GWm05'!E21</f>
        <v>11641.4</v>
      </c>
      <c r="F20">
        <f>'GWm05'!F21</f>
        <v>10500.3</v>
      </c>
      <c r="G20">
        <f>'GWm05'!G21</f>
        <v>13580.8</v>
      </c>
      <c r="J20">
        <v>1</v>
      </c>
      <c r="K20">
        <v>8</v>
      </c>
      <c r="L20">
        <v>0</v>
      </c>
      <c r="M20">
        <v>132700</v>
      </c>
      <c r="N20">
        <v>196188</v>
      </c>
      <c r="O20">
        <v>92901</v>
      </c>
      <c r="R20">
        <v>1</v>
      </c>
      <c r="S20">
        <v>8</v>
      </c>
      <c r="T20">
        <f>D20/D17</f>
        <v>0.98790377538503471</v>
      </c>
      <c r="U20">
        <f>E20/D17</f>
        <v>0.66111262550542915</v>
      </c>
      <c r="V20">
        <f>F20/D17</f>
        <v>0.59630979964563169</v>
      </c>
      <c r="W20">
        <f>G20/D17</f>
        <v>0.77125073826723001</v>
      </c>
    </row>
    <row r="21" spans="1:23" x14ac:dyDescent="0.25">
      <c r="B21">
        <v>1.5</v>
      </c>
      <c r="C21">
        <v>8</v>
      </c>
      <c r="D21">
        <f>'GWm05'!D22</f>
        <v>17608.8</v>
      </c>
      <c r="E21">
        <f>'GWm05'!E22</f>
        <v>12054.8</v>
      </c>
      <c r="F21">
        <f>'GWm05'!F22</f>
        <v>10507.3</v>
      </c>
      <c r="G21">
        <f>'GWm05'!G22</f>
        <v>14015.2</v>
      </c>
      <c r="J21">
        <v>1.5</v>
      </c>
      <c r="K21">
        <v>8</v>
      </c>
      <c r="L21">
        <v>0</v>
      </c>
      <c r="M21">
        <v>279808</v>
      </c>
      <c r="N21">
        <v>244997</v>
      </c>
      <c r="O21">
        <v>213633</v>
      </c>
      <c r="R21">
        <v>1.5</v>
      </c>
      <c r="S21">
        <v>8</v>
      </c>
      <c r="T21">
        <f>D21/D17</f>
        <v>1</v>
      </c>
      <c r="U21">
        <f>E21/D17</f>
        <v>0.68458952342010815</v>
      </c>
      <c r="V21">
        <f>F21/D17</f>
        <v>0.59670732815410477</v>
      </c>
      <c r="W21">
        <f>G21/D17</f>
        <v>0.79592022170732823</v>
      </c>
    </row>
    <row r="22" spans="1:23" x14ac:dyDescent="0.25">
      <c r="B22">
        <v>2</v>
      </c>
      <c r="C22">
        <v>8</v>
      </c>
      <c r="D22">
        <f>'GWm05'!D23</f>
        <v>17608.8</v>
      </c>
      <c r="E22">
        <f>'GWm05'!E23</f>
        <v>12372.7</v>
      </c>
      <c r="F22">
        <f>'GWm05'!F23</f>
        <v>10502</v>
      </c>
      <c r="G22">
        <f>'GWm05'!G23</f>
        <v>14531.8</v>
      </c>
      <c r="J22">
        <v>2</v>
      </c>
      <c r="K22">
        <v>8</v>
      </c>
      <c r="L22">
        <v>0</v>
      </c>
      <c r="M22">
        <v>412178</v>
      </c>
      <c r="N22">
        <v>309372</v>
      </c>
      <c r="O22">
        <v>306939</v>
      </c>
      <c r="R22">
        <v>2</v>
      </c>
      <c r="S22">
        <v>8</v>
      </c>
      <c r="T22">
        <f>D22/D17</f>
        <v>1</v>
      </c>
      <c r="U22">
        <f>E22/D17</f>
        <v>0.70264299668347652</v>
      </c>
      <c r="V22">
        <f>F22/D17</f>
        <v>0.59640634228340372</v>
      </c>
      <c r="W22">
        <f>G22/D17</f>
        <v>0.82525782563263816</v>
      </c>
    </row>
    <row r="23" spans="1:23" x14ac:dyDescent="0.25">
      <c r="B23">
        <v>0.5</v>
      </c>
      <c r="C23">
        <v>10</v>
      </c>
      <c r="D23">
        <f>'GWm05'!D24</f>
        <v>12069.5</v>
      </c>
      <c r="E23">
        <f>'GWm05'!E24</f>
        <v>11071.8</v>
      </c>
      <c r="F23">
        <f>'GWm05'!F24</f>
        <v>10497.8</v>
      </c>
      <c r="G23">
        <f>'GWm05'!G24</f>
        <v>11885.6</v>
      </c>
      <c r="J23">
        <v>0.5</v>
      </c>
      <c r="K23">
        <v>10</v>
      </c>
      <c r="L23">
        <v>0</v>
      </c>
      <c r="M23">
        <v>0</v>
      </c>
      <c r="N23">
        <v>96782</v>
      </c>
      <c r="O23">
        <v>0</v>
      </c>
      <c r="R23">
        <v>0.5</v>
      </c>
      <c r="S23">
        <v>10</v>
      </c>
      <c r="T23">
        <f>D23/D17</f>
        <v>0.68542433328790153</v>
      </c>
      <c r="U23">
        <f>E23/D17</f>
        <v>0.62876516287310891</v>
      </c>
      <c r="V23">
        <f>F23/D17</f>
        <v>0.5961678251783199</v>
      </c>
      <c r="W23">
        <f>G23/D17</f>
        <v>0.67498069147244566</v>
      </c>
    </row>
    <row r="24" spans="1:23" x14ac:dyDescent="0.25">
      <c r="B24">
        <v>1</v>
      </c>
      <c r="C24">
        <v>10</v>
      </c>
      <c r="D24">
        <f>'GWm05'!D25</f>
        <v>17331.8</v>
      </c>
      <c r="E24">
        <f>'GWm05'!E25</f>
        <v>12102.6</v>
      </c>
      <c r="F24">
        <f>'GWm05'!F25</f>
        <v>10505.1</v>
      </c>
      <c r="G24">
        <f>'GWm05'!G25</f>
        <v>13882.6</v>
      </c>
      <c r="J24">
        <v>1</v>
      </c>
      <c r="K24">
        <v>10</v>
      </c>
      <c r="L24">
        <v>0</v>
      </c>
      <c r="M24">
        <v>114190</v>
      </c>
      <c r="N24">
        <v>168047</v>
      </c>
      <c r="O24">
        <v>75605</v>
      </c>
      <c r="R24">
        <v>1</v>
      </c>
      <c r="S24">
        <v>10</v>
      </c>
      <c r="T24">
        <f>D24/D17</f>
        <v>0.98426922902185265</v>
      </c>
      <c r="U24">
        <f>E24/D17</f>
        <v>0.68730407523510972</v>
      </c>
      <c r="V24">
        <f>F24/D17</f>
        <v>0.59658239062287044</v>
      </c>
      <c r="W24">
        <f>G24/D17</f>
        <v>0.78838989596111042</v>
      </c>
    </row>
    <row r="25" spans="1:23" x14ac:dyDescent="0.25">
      <c r="B25">
        <v>1.5</v>
      </c>
      <c r="C25">
        <v>10</v>
      </c>
      <c r="D25">
        <f>'GWm05'!D26</f>
        <v>17608.8</v>
      </c>
      <c r="E25">
        <f>'GWm05'!E26</f>
        <v>12638.3</v>
      </c>
      <c r="F25">
        <f>'GWm05'!F26</f>
        <v>10510.5</v>
      </c>
      <c r="G25">
        <f>'GWm05'!G26</f>
        <v>14301</v>
      </c>
      <c r="J25">
        <v>1.5</v>
      </c>
      <c r="K25">
        <v>10</v>
      </c>
      <c r="L25">
        <v>0</v>
      </c>
      <c r="M25">
        <v>254131</v>
      </c>
      <c r="N25">
        <v>210784</v>
      </c>
      <c r="O25">
        <v>194046</v>
      </c>
      <c r="R25">
        <v>1.5</v>
      </c>
      <c r="S25">
        <v>10</v>
      </c>
      <c r="T25">
        <f>D25/D17</f>
        <v>1</v>
      </c>
      <c r="U25">
        <f>E25/D17</f>
        <v>0.71772636409068191</v>
      </c>
      <c r="V25">
        <f>F25/D17</f>
        <v>0.5968890554722639</v>
      </c>
      <c r="W25">
        <f>G25/D17</f>
        <v>0.812150742810413</v>
      </c>
    </row>
    <row r="26" spans="1:23" x14ac:dyDescent="0.25">
      <c r="B26">
        <v>2</v>
      </c>
      <c r="C26">
        <v>10</v>
      </c>
      <c r="D26">
        <f>'GWm05'!D27</f>
        <v>17608.8</v>
      </c>
      <c r="E26">
        <f>'GWm05'!E27</f>
        <v>13072.8</v>
      </c>
      <c r="F26">
        <f>'GWm05'!F27</f>
        <v>10514.9</v>
      </c>
      <c r="G26">
        <f>'GWm05'!G27</f>
        <v>14726.7</v>
      </c>
      <c r="J26">
        <v>2</v>
      </c>
      <c r="K26">
        <v>10</v>
      </c>
      <c r="L26">
        <v>0</v>
      </c>
      <c r="M26">
        <v>385461</v>
      </c>
      <c r="N26">
        <v>258481</v>
      </c>
      <c r="O26">
        <v>294436</v>
      </c>
      <c r="R26">
        <v>2</v>
      </c>
      <c r="S26">
        <v>10</v>
      </c>
      <c r="T26">
        <f>D26/D17</f>
        <v>1</v>
      </c>
      <c r="U26">
        <f>E26/D17</f>
        <v>0.74240152650947255</v>
      </c>
      <c r="V26">
        <f>F26/D17</f>
        <v>0.59713893053473266</v>
      </c>
      <c r="W26">
        <f>G26/D17</f>
        <v>0.83632615510426611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3601</v>
      </c>
      <c r="E29">
        <v>4770</v>
      </c>
      <c r="F29">
        <v>3601</v>
      </c>
      <c r="G29">
        <v>3601</v>
      </c>
      <c r="J29">
        <v>0.5</v>
      </c>
      <c r="K29">
        <v>3</v>
      </c>
      <c r="L29">
        <v>0</v>
      </c>
      <c r="M29">
        <f t="shared" ref="M29:M52" si="0">(E29-D29)</f>
        <v>1169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3601</v>
      </c>
      <c r="E30">
        <v>5002</v>
      </c>
      <c r="F30">
        <v>3601</v>
      </c>
      <c r="G30">
        <v>3601</v>
      </c>
      <c r="J30">
        <v>1</v>
      </c>
      <c r="K30">
        <v>3</v>
      </c>
      <c r="L30">
        <v>0</v>
      </c>
      <c r="M30">
        <f t="shared" si="0"/>
        <v>1401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3601</v>
      </c>
      <c r="E31">
        <v>4948</v>
      </c>
      <c r="F31">
        <v>3601</v>
      </c>
      <c r="G31">
        <v>3601</v>
      </c>
      <c r="J31">
        <v>1.5</v>
      </c>
      <c r="K31">
        <v>3</v>
      </c>
      <c r="L31">
        <v>0</v>
      </c>
      <c r="M31">
        <f t="shared" si="0"/>
        <v>1347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3601</v>
      </c>
      <c r="E32">
        <v>4536</v>
      </c>
      <c r="F32">
        <v>3601</v>
      </c>
      <c r="G32">
        <v>3601</v>
      </c>
      <c r="J32">
        <v>2</v>
      </c>
      <c r="K32">
        <v>3</v>
      </c>
      <c r="L32">
        <v>0</v>
      </c>
      <c r="M32">
        <f t="shared" si="0"/>
        <v>935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3601</v>
      </c>
      <c r="E33">
        <v>4839</v>
      </c>
      <c r="F33">
        <v>3601</v>
      </c>
      <c r="G33">
        <v>3601</v>
      </c>
      <c r="J33">
        <v>0.5</v>
      </c>
      <c r="K33">
        <v>4</v>
      </c>
      <c r="L33">
        <v>0</v>
      </c>
      <c r="M33">
        <f t="shared" si="0"/>
        <v>1238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3601</v>
      </c>
      <c r="E34">
        <v>5112</v>
      </c>
      <c r="F34">
        <v>3601</v>
      </c>
      <c r="G34">
        <v>3601</v>
      </c>
      <c r="J34">
        <v>1</v>
      </c>
      <c r="K34">
        <v>4</v>
      </c>
      <c r="L34">
        <v>0</v>
      </c>
      <c r="M34">
        <f t="shared" si="0"/>
        <v>1511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3601</v>
      </c>
      <c r="E35">
        <v>5240</v>
      </c>
      <c r="F35">
        <v>3601</v>
      </c>
      <c r="G35">
        <v>3601</v>
      </c>
      <c r="J35">
        <v>1.5</v>
      </c>
      <c r="K35">
        <v>4</v>
      </c>
      <c r="L35">
        <v>0</v>
      </c>
      <c r="M35">
        <f t="shared" si="0"/>
        <v>1639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3601</v>
      </c>
      <c r="E36">
        <v>4925</v>
      </c>
      <c r="F36">
        <v>3601</v>
      </c>
      <c r="G36">
        <v>3601</v>
      </c>
      <c r="J36">
        <v>2</v>
      </c>
      <c r="K36">
        <v>4</v>
      </c>
      <c r="L36">
        <v>0</v>
      </c>
      <c r="M36">
        <f t="shared" si="0"/>
        <v>1324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3601</v>
      </c>
      <c r="E37">
        <v>4750</v>
      </c>
      <c r="F37">
        <v>3601</v>
      </c>
      <c r="G37">
        <v>3601</v>
      </c>
      <c r="J37">
        <v>0.5</v>
      </c>
      <c r="K37">
        <v>5</v>
      </c>
      <c r="L37">
        <v>0</v>
      </c>
      <c r="M37">
        <f t="shared" si="0"/>
        <v>1149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3601</v>
      </c>
      <c r="E38">
        <v>5379</v>
      </c>
      <c r="F38">
        <v>3601</v>
      </c>
      <c r="G38">
        <v>3601</v>
      </c>
      <c r="J38">
        <v>1</v>
      </c>
      <c r="K38">
        <v>5</v>
      </c>
      <c r="L38">
        <v>0</v>
      </c>
      <c r="M38">
        <f t="shared" si="0"/>
        <v>1778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3601</v>
      </c>
      <c r="E39">
        <v>5434</v>
      </c>
      <c r="F39">
        <v>3601</v>
      </c>
      <c r="G39">
        <v>3601</v>
      </c>
      <c r="J39">
        <v>1.5</v>
      </c>
      <c r="K39">
        <v>5</v>
      </c>
      <c r="L39">
        <v>0</v>
      </c>
      <c r="M39">
        <f t="shared" si="0"/>
        <v>1833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3601</v>
      </c>
      <c r="E40">
        <v>5412</v>
      </c>
      <c r="F40">
        <v>3601</v>
      </c>
      <c r="G40">
        <v>3601</v>
      </c>
      <c r="J40">
        <v>2</v>
      </c>
      <c r="K40">
        <v>5</v>
      </c>
      <c r="L40">
        <v>0</v>
      </c>
      <c r="M40">
        <f t="shared" si="0"/>
        <v>1811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3601</v>
      </c>
      <c r="E41">
        <v>4802</v>
      </c>
      <c r="F41">
        <v>3601</v>
      </c>
      <c r="G41">
        <v>3601</v>
      </c>
      <c r="J41">
        <v>0.5</v>
      </c>
      <c r="K41">
        <v>6</v>
      </c>
      <c r="L41">
        <v>0</v>
      </c>
      <c r="M41">
        <f t="shared" si="0"/>
        <v>1201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3601</v>
      </c>
      <c r="E42">
        <v>5498</v>
      </c>
      <c r="F42">
        <v>3601</v>
      </c>
      <c r="G42">
        <v>3601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3601</v>
      </c>
      <c r="E43">
        <v>5684</v>
      </c>
      <c r="F43">
        <v>3601</v>
      </c>
      <c r="G43">
        <v>3601</v>
      </c>
      <c r="J43">
        <v>1.5</v>
      </c>
      <c r="K43">
        <v>6</v>
      </c>
      <c r="L43">
        <v>0</v>
      </c>
      <c r="M43">
        <f t="shared" si="0"/>
        <v>2083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3601</v>
      </c>
      <c r="E44">
        <v>5667</v>
      </c>
      <c r="F44">
        <v>3601</v>
      </c>
      <c r="G44">
        <v>3601</v>
      </c>
      <c r="J44">
        <v>2</v>
      </c>
      <c r="K44">
        <v>6</v>
      </c>
      <c r="L44">
        <v>0</v>
      </c>
      <c r="M44">
        <f t="shared" si="0"/>
        <v>2066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3601</v>
      </c>
      <c r="E45">
        <v>4865</v>
      </c>
      <c r="F45">
        <v>3601</v>
      </c>
      <c r="G45">
        <v>3601</v>
      </c>
      <c r="J45">
        <v>0.5</v>
      </c>
      <c r="K45">
        <v>8</v>
      </c>
      <c r="L45">
        <v>0</v>
      </c>
      <c r="M45">
        <f t="shared" si="0"/>
        <v>1264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3601</v>
      </c>
      <c r="E46">
        <v>5759</v>
      </c>
      <c r="F46">
        <v>3601</v>
      </c>
      <c r="G46">
        <v>3601</v>
      </c>
      <c r="J46">
        <v>1</v>
      </c>
      <c r="K46">
        <v>8</v>
      </c>
      <c r="L46">
        <v>0</v>
      </c>
      <c r="M46">
        <f t="shared" si="0"/>
        <v>2158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3601</v>
      </c>
      <c r="E47">
        <v>5759</v>
      </c>
      <c r="F47">
        <v>3601</v>
      </c>
      <c r="G47">
        <v>3601</v>
      </c>
      <c r="J47">
        <v>1.5</v>
      </c>
      <c r="K47">
        <v>8</v>
      </c>
      <c r="L47">
        <v>0</v>
      </c>
      <c r="M47">
        <f t="shared" si="0"/>
        <v>2158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3601</v>
      </c>
      <c r="E48">
        <v>5918</v>
      </c>
      <c r="F48">
        <v>3601</v>
      </c>
      <c r="G48">
        <v>3601</v>
      </c>
      <c r="J48">
        <v>2</v>
      </c>
      <c r="K48">
        <v>8</v>
      </c>
      <c r="L48">
        <v>0</v>
      </c>
      <c r="M48">
        <f t="shared" si="0"/>
        <v>2317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3601</v>
      </c>
      <c r="E49">
        <v>4836</v>
      </c>
      <c r="F49">
        <v>3601</v>
      </c>
      <c r="G49">
        <v>3601</v>
      </c>
      <c r="J49">
        <v>0.5</v>
      </c>
      <c r="K49">
        <v>10</v>
      </c>
      <c r="L49">
        <v>0</v>
      </c>
      <c r="M49">
        <f t="shared" si="0"/>
        <v>1235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3601</v>
      </c>
      <c r="E50">
        <v>5799</v>
      </c>
      <c r="F50">
        <v>3601</v>
      </c>
      <c r="G50">
        <v>3601</v>
      </c>
      <c r="J50">
        <v>1</v>
      </c>
      <c r="K50">
        <v>10</v>
      </c>
      <c r="L50">
        <v>0</v>
      </c>
      <c r="M50">
        <f t="shared" si="0"/>
        <v>2198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3601</v>
      </c>
      <c r="E51">
        <v>6017</v>
      </c>
      <c r="F51">
        <v>3601</v>
      </c>
      <c r="G51">
        <v>3601</v>
      </c>
      <c r="J51">
        <v>1.5</v>
      </c>
      <c r="K51">
        <v>10</v>
      </c>
      <c r="L51">
        <v>0</v>
      </c>
      <c r="M51">
        <f t="shared" si="0"/>
        <v>2416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3601</v>
      </c>
      <c r="E52">
        <v>6096</v>
      </c>
      <c r="F52">
        <v>3601</v>
      </c>
      <c r="G52">
        <v>3601</v>
      </c>
      <c r="J52">
        <v>2</v>
      </c>
      <c r="K52">
        <v>10</v>
      </c>
      <c r="L52">
        <v>0</v>
      </c>
      <c r="M52">
        <f t="shared" si="0"/>
        <v>2495</v>
      </c>
      <c r="N52">
        <v>0</v>
      </c>
      <c r="O52">
        <v>0</v>
      </c>
    </row>
    <row r="58" spans="1:15" x14ac:dyDescent="0.25">
      <c r="A58" t="str">
        <f t="shared" ref="A58:A82" si="1">I28</f>
        <v>FogEng</v>
      </c>
      <c r="B58" t="str">
        <f t="shared" ref="B58:B82" si="2">J28</f>
        <v>totoal_U</v>
      </c>
      <c r="C58" t="str">
        <f t="shared" ref="C58:C82" si="3">K28</f>
        <v>TaskNum</v>
      </c>
      <c r="D58" t="str">
        <f t="shared" ref="D58:D82" si="4">L28</f>
        <v>NOFLD</v>
      </c>
      <c r="E58" t="str">
        <f t="shared" ref="E58" si="5">M28</f>
        <v>myOFLD</v>
      </c>
      <c r="F58" t="str">
        <f t="shared" ref="F58:F82" si="6">N28</f>
        <v>AOFLDC</v>
      </c>
      <c r="G58" t="str">
        <f t="shared" ref="G58:G82" si="7">O28</f>
        <v>SeGW</v>
      </c>
    </row>
    <row r="59" spans="1:15" x14ac:dyDescent="0.25">
      <c r="A59">
        <f t="shared" si="1"/>
        <v>0</v>
      </c>
      <c r="B59">
        <f t="shared" si="2"/>
        <v>0.5</v>
      </c>
      <c r="C59">
        <f t="shared" si="3"/>
        <v>3</v>
      </c>
      <c r="D59">
        <f>L29</f>
        <v>0</v>
      </c>
      <c r="E59">
        <f>M29/(4.4-1.8)*4.4</f>
        <v>1978.3076923076922</v>
      </c>
      <c r="F59">
        <f t="shared" si="6"/>
        <v>0</v>
      </c>
      <c r="G59">
        <f t="shared" si="7"/>
        <v>0</v>
      </c>
    </row>
    <row r="60" spans="1:15" x14ac:dyDescent="0.25">
      <c r="A60">
        <f t="shared" si="1"/>
        <v>0</v>
      </c>
      <c r="B60">
        <f t="shared" si="2"/>
        <v>1</v>
      </c>
      <c r="C60">
        <f t="shared" si="3"/>
        <v>3</v>
      </c>
      <c r="D60">
        <f t="shared" si="4"/>
        <v>0</v>
      </c>
      <c r="E60">
        <f t="shared" ref="E60:E82" si="8">M30/(4.4-1.8)*4.4</f>
        <v>2370.9230769230767</v>
      </c>
      <c r="F60">
        <f t="shared" si="6"/>
        <v>0</v>
      </c>
      <c r="G60">
        <f t="shared" si="7"/>
        <v>0</v>
      </c>
    </row>
    <row r="61" spans="1:15" x14ac:dyDescent="0.25">
      <c r="A61">
        <f t="shared" si="1"/>
        <v>0</v>
      </c>
      <c r="B61">
        <f t="shared" si="2"/>
        <v>1.5</v>
      </c>
      <c r="C61">
        <f t="shared" si="3"/>
        <v>3</v>
      </c>
      <c r="D61">
        <f t="shared" si="4"/>
        <v>0</v>
      </c>
      <c r="E61">
        <f t="shared" si="8"/>
        <v>2279.5384615384614</v>
      </c>
      <c r="F61">
        <f t="shared" si="6"/>
        <v>0</v>
      </c>
      <c r="G61">
        <f t="shared" si="7"/>
        <v>0</v>
      </c>
    </row>
    <row r="62" spans="1:15" x14ac:dyDescent="0.25">
      <c r="A62">
        <f t="shared" si="1"/>
        <v>0</v>
      </c>
      <c r="B62">
        <f t="shared" si="2"/>
        <v>2</v>
      </c>
      <c r="C62">
        <f t="shared" si="3"/>
        <v>3</v>
      </c>
      <c r="D62">
        <f t="shared" si="4"/>
        <v>0</v>
      </c>
      <c r="E62">
        <f t="shared" si="8"/>
        <v>1582.3076923076922</v>
      </c>
      <c r="F62">
        <f t="shared" si="6"/>
        <v>0</v>
      </c>
      <c r="G62">
        <f t="shared" si="7"/>
        <v>0</v>
      </c>
    </row>
    <row r="63" spans="1:15" x14ac:dyDescent="0.25">
      <c r="A63">
        <f t="shared" si="1"/>
        <v>0</v>
      </c>
      <c r="B63">
        <f t="shared" si="2"/>
        <v>0.5</v>
      </c>
      <c r="C63">
        <f t="shared" si="3"/>
        <v>4</v>
      </c>
      <c r="D63">
        <f t="shared" si="4"/>
        <v>0</v>
      </c>
      <c r="E63">
        <f t="shared" si="8"/>
        <v>2095.0769230769229</v>
      </c>
      <c r="F63">
        <f t="shared" si="6"/>
        <v>0</v>
      </c>
      <c r="G63">
        <f t="shared" si="7"/>
        <v>0</v>
      </c>
    </row>
    <row r="64" spans="1:15" x14ac:dyDescent="0.25">
      <c r="A64">
        <f t="shared" si="1"/>
        <v>0</v>
      </c>
      <c r="B64">
        <f t="shared" si="2"/>
        <v>1</v>
      </c>
      <c r="C64">
        <f t="shared" si="3"/>
        <v>4</v>
      </c>
      <c r="D64">
        <f t="shared" si="4"/>
        <v>0</v>
      </c>
      <c r="E64">
        <f t="shared" si="8"/>
        <v>2557.0769230769229</v>
      </c>
      <c r="F64">
        <f t="shared" si="6"/>
        <v>0</v>
      </c>
      <c r="G64">
        <f t="shared" si="7"/>
        <v>0</v>
      </c>
    </row>
    <row r="65" spans="1:7" x14ac:dyDescent="0.25">
      <c r="A65">
        <f t="shared" si="1"/>
        <v>0</v>
      </c>
      <c r="B65">
        <f t="shared" si="2"/>
        <v>1.5</v>
      </c>
      <c r="C65">
        <f t="shared" si="3"/>
        <v>4</v>
      </c>
      <c r="D65">
        <f t="shared" si="4"/>
        <v>0</v>
      </c>
      <c r="E65">
        <f t="shared" si="8"/>
        <v>2773.6923076923072</v>
      </c>
      <c r="F65">
        <f t="shared" si="6"/>
        <v>0</v>
      </c>
      <c r="G65">
        <f t="shared" si="7"/>
        <v>0</v>
      </c>
    </row>
    <row r="66" spans="1:7" x14ac:dyDescent="0.25">
      <c r="A66">
        <f t="shared" si="1"/>
        <v>0</v>
      </c>
      <c r="B66">
        <f t="shared" si="2"/>
        <v>2</v>
      </c>
      <c r="C66">
        <f t="shared" si="3"/>
        <v>4</v>
      </c>
      <c r="D66">
        <f t="shared" si="4"/>
        <v>0</v>
      </c>
      <c r="E66">
        <f t="shared" si="8"/>
        <v>2240.6153846153843</v>
      </c>
      <c r="F66">
        <f t="shared" si="6"/>
        <v>0</v>
      </c>
      <c r="G66">
        <f t="shared" si="7"/>
        <v>0</v>
      </c>
    </row>
    <row r="67" spans="1:7" x14ac:dyDescent="0.25">
      <c r="A67">
        <f t="shared" si="1"/>
        <v>0</v>
      </c>
      <c r="B67">
        <f t="shared" si="2"/>
        <v>0.5</v>
      </c>
      <c r="C67">
        <f t="shared" si="3"/>
        <v>5</v>
      </c>
      <c r="D67">
        <f t="shared" si="4"/>
        <v>0</v>
      </c>
      <c r="E67">
        <f t="shared" si="8"/>
        <v>1944.4615384615383</v>
      </c>
      <c r="F67">
        <f t="shared" si="6"/>
        <v>0</v>
      </c>
      <c r="G67">
        <f t="shared" si="7"/>
        <v>0</v>
      </c>
    </row>
    <row r="68" spans="1:7" x14ac:dyDescent="0.25">
      <c r="A68">
        <f t="shared" si="1"/>
        <v>0</v>
      </c>
      <c r="B68">
        <f t="shared" si="2"/>
        <v>1</v>
      </c>
      <c r="C68">
        <f t="shared" si="3"/>
        <v>5</v>
      </c>
      <c r="D68">
        <f t="shared" si="4"/>
        <v>0</v>
      </c>
      <c r="E68">
        <f t="shared" si="8"/>
        <v>3008.9230769230767</v>
      </c>
      <c r="F68">
        <f t="shared" si="6"/>
        <v>0</v>
      </c>
      <c r="G68">
        <f t="shared" si="7"/>
        <v>0</v>
      </c>
    </row>
    <row r="69" spans="1:7" x14ac:dyDescent="0.25">
      <c r="A69">
        <f t="shared" si="1"/>
        <v>0</v>
      </c>
      <c r="B69">
        <f t="shared" si="2"/>
        <v>1.5</v>
      </c>
      <c r="C69">
        <f t="shared" si="3"/>
        <v>5</v>
      </c>
      <c r="D69">
        <f t="shared" si="4"/>
        <v>0</v>
      </c>
      <c r="E69">
        <f t="shared" si="8"/>
        <v>3101.9999999999995</v>
      </c>
      <c r="F69">
        <f t="shared" si="6"/>
        <v>0</v>
      </c>
      <c r="G69">
        <f t="shared" si="7"/>
        <v>0</v>
      </c>
    </row>
    <row r="70" spans="1:7" x14ac:dyDescent="0.25">
      <c r="A70">
        <f t="shared" si="1"/>
        <v>0</v>
      </c>
      <c r="B70">
        <f t="shared" si="2"/>
        <v>2</v>
      </c>
      <c r="C70">
        <f t="shared" si="3"/>
        <v>5</v>
      </c>
      <c r="D70">
        <f t="shared" si="4"/>
        <v>0</v>
      </c>
      <c r="E70">
        <f t="shared" si="8"/>
        <v>3064.7692307692305</v>
      </c>
      <c r="F70">
        <f t="shared" si="6"/>
        <v>0</v>
      </c>
      <c r="G70">
        <f t="shared" si="7"/>
        <v>0</v>
      </c>
    </row>
    <row r="71" spans="1:7" x14ac:dyDescent="0.25">
      <c r="A71">
        <f t="shared" si="1"/>
        <v>0</v>
      </c>
      <c r="B71">
        <f t="shared" si="2"/>
        <v>0.5</v>
      </c>
      <c r="C71">
        <f t="shared" si="3"/>
        <v>6</v>
      </c>
      <c r="D71">
        <f t="shared" si="4"/>
        <v>0</v>
      </c>
      <c r="E71">
        <f t="shared" si="8"/>
        <v>2032.4615384615383</v>
      </c>
      <c r="F71">
        <f t="shared" si="6"/>
        <v>0</v>
      </c>
      <c r="G71">
        <f t="shared" si="7"/>
        <v>0</v>
      </c>
    </row>
    <row r="72" spans="1:7" x14ac:dyDescent="0.25">
      <c r="A72">
        <f t="shared" si="1"/>
        <v>0</v>
      </c>
      <c r="B72">
        <f t="shared" si="2"/>
        <v>1</v>
      </c>
      <c r="C72">
        <f t="shared" si="3"/>
        <v>6</v>
      </c>
      <c r="D72">
        <f t="shared" si="4"/>
        <v>0</v>
      </c>
      <c r="E72">
        <f t="shared" si="8"/>
        <v>3210.3076923076915</v>
      </c>
      <c r="F72">
        <f t="shared" si="6"/>
        <v>0</v>
      </c>
      <c r="G72">
        <f t="shared" si="7"/>
        <v>0</v>
      </c>
    </row>
    <row r="73" spans="1:7" x14ac:dyDescent="0.25">
      <c r="A73">
        <f t="shared" si="1"/>
        <v>0</v>
      </c>
      <c r="B73">
        <f t="shared" si="2"/>
        <v>1.5</v>
      </c>
      <c r="C73">
        <f t="shared" si="3"/>
        <v>6</v>
      </c>
      <c r="D73">
        <f t="shared" si="4"/>
        <v>0</v>
      </c>
      <c r="E73">
        <f t="shared" si="8"/>
        <v>3525.0769230769224</v>
      </c>
      <c r="F73">
        <f t="shared" si="6"/>
        <v>0</v>
      </c>
      <c r="G73">
        <f t="shared" si="7"/>
        <v>0</v>
      </c>
    </row>
    <row r="74" spans="1:7" x14ac:dyDescent="0.25">
      <c r="A74">
        <f t="shared" si="1"/>
        <v>0</v>
      </c>
      <c r="B74">
        <f t="shared" si="2"/>
        <v>2</v>
      </c>
      <c r="C74">
        <f t="shared" si="3"/>
        <v>6</v>
      </c>
      <c r="D74">
        <f t="shared" si="4"/>
        <v>0</v>
      </c>
      <c r="E74">
        <f t="shared" si="8"/>
        <v>3496.3076923076919</v>
      </c>
      <c r="F74">
        <f t="shared" si="6"/>
        <v>0</v>
      </c>
      <c r="G74">
        <f t="shared" si="7"/>
        <v>0</v>
      </c>
    </row>
    <row r="75" spans="1:7" x14ac:dyDescent="0.25">
      <c r="A75">
        <f t="shared" si="1"/>
        <v>0</v>
      </c>
      <c r="B75">
        <f t="shared" si="2"/>
        <v>0.5</v>
      </c>
      <c r="C75">
        <f t="shared" si="3"/>
        <v>8</v>
      </c>
      <c r="D75">
        <f t="shared" si="4"/>
        <v>0</v>
      </c>
      <c r="E75">
        <f t="shared" si="8"/>
        <v>2139.0769230769229</v>
      </c>
      <c r="F75">
        <f t="shared" si="6"/>
        <v>0</v>
      </c>
      <c r="G75">
        <f t="shared" si="7"/>
        <v>0</v>
      </c>
    </row>
    <row r="76" spans="1:7" x14ac:dyDescent="0.25">
      <c r="A76">
        <f t="shared" si="1"/>
        <v>0</v>
      </c>
      <c r="B76">
        <f t="shared" si="2"/>
        <v>1</v>
      </c>
      <c r="C76">
        <f t="shared" si="3"/>
        <v>8</v>
      </c>
      <c r="D76">
        <f t="shared" si="4"/>
        <v>0</v>
      </c>
      <c r="E76">
        <f t="shared" si="8"/>
        <v>3652</v>
      </c>
      <c r="F76">
        <f t="shared" si="6"/>
        <v>0</v>
      </c>
      <c r="G76">
        <f t="shared" si="7"/>
        <v>0</v>
      </c>
    </row>
    <row r="77" spans="1:7" x14ac:dyDescent="0.25">
      <c r="A77">
        <f t="shared" si="1"/>
        <v>0</v>
      </c>
      <c r="B77">
        <f t="shared" si="2"/>
        <v>1.5</v>
      </c>
      <c r="C77">
        <f t="shared" si="3"/>
        <v>8</v>
      </c>
      <c r="D77">
        <f t="shared" si="4"/>
        <v>0</v>
      </c>
      <c r="E77">
        <f t="shared" si="8"/>
        <v>3652</v>
      </c>
      <c r="F77">
        <f t="shared" si="6"/>
        <v>0</v>
      </c>
      <c r="G77">
        <f t="shared" si="7"/>
        <v>0</v>
      </c>
    </row>
    <row r="78" spans="1:7" x14ac:dyDescent="0.25">
      <c r="A78">
        <f t="shared" si="1"/>
        <v>0</v>
      </c>
      <c r="B78">
        <f t="shared" si="2"/>
        <v>2</v>
      </c>
      <c r="C78">
        <f t="shared" si="3"/>
        <v>8</v>
      </c>
      <c r="D78">
        <f t="shared" si="4"/>
        <v>0</v>
      </c>
      <c r="E78">
        <f t="shared" si="8"/>
        <v>3921.0769230769224</v>
      </c>
      <c r="F78">
        <f t="shared" si="6"/>
        <v>0</v>
      </c>
      <c r="G78">
        <f t="shared" si="7"/>
        <v>0</v>
      </c>
    </row>
    <row r="79" spans="1:7" x14ac:dyDescent="0.25">
      <c r="A79">
        <f t="shared" si="1"/>
        <v>0</v>
      </c>
      <c r="B79">
        <f t="shared" si="2"/>
        <v>0.5</v>
      </c>
      <c r="C79">
        <f t="shared" si="3"/>
        <v>10</v>
      </c>
      <c r="D79">
        <f t="shared" si="4"/>
        <v>0</v>
      </c>
      <c r="E79">
        <f t="shared" si="8"/>
        <v>2089.9999999999995</v>
      </c>
      <c r="F79">
        <f t="shared" si="6"/>
        <v>0</v>
      </c>
      <c r="G79">
        <f t="shared" si="7"/>
        <v>0</v>
      </c>
    </row>
    <row r="80" spans="1:7" x14ac:dyDescent="0.25">
      <c r="A80">
        <f t="shared" si="1"/>
        <v>0</v>
      </c>
      <c r="B80">
        <f t="shared" si="2"/>
        <v>1</v>
      </c>
      <c r="C80">
        <f t="shared" si="3"/>
        <v>10</v>
      </c>
      <c r="D80">
        <f t="shared" si="4"/>
        <v>0</v>
      </c>
      <c r="E80">
        <f t="shared" si="8"/>
        <v>3719.6923076923072</v>
      </c>
      <c r="F80">
        <f t="shared" si="6"/>
        <v>0</v>
      </c>
      <c r="G80">
        <f t="shared" si="7"/>
        <v>0</v>
      </c>
    </row>
    <row r="81" spans="1:7" x14ac:dyDescent="0.25">
      <c r="A81">
        <f t="shared" si="1"/>
        <v>0</v>
      </c>
      <c r="B81">
        <f t="shared" si="2"/>
        <v>1.5</v>
      </c>
      <c r="C81">
        <f t="shared" si="3"/>
        <v>10</v>
      </c>
      <c r="D81">
        <f t="shared" si="4"/>
        <v>0</v>
      </c>
      <c r="E81">
        <f t="shared" si="8"/>
        <v>4088.6153846153843</v>
      </c>
      <c r="F81">
        <f t="shared" si="6"/>
        <v>0</v>
      </c>
      <c r="G81">
        <f t="shared" si="7"/>
        <v>0</v>
      </c>
    </row>
    <row r="82" spans="1:7" x14ac:dyDescent="0.25">
      <c r="A82">
        <f t="shared" si="1"/>
        <v>0</v>
      </c>
      <c r="B82">
        <f t="shared" si="2"/>
        <v>2</v>
      </c>
      <c r="C82">
        <f t="shared" si="3"/>
        <v>10</v>
      </c>
      <c r="D82">
        <f t="shared" si="4"/>
        <v>0</v>
      </c>
      <c r="E82">
        <f t="shared" si="8"/>
        <v>4222.3076923076915</v>
      </c>
      <c r="F82">
        <f t="shared" si="6"/>
        <v>0</v>
      </c>
      <c r="G82">
        <f t="shared" si="7"/>
        <v>0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cost func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2017-02-08T13:42:29Z</dcterms:modified>
</cp:coreProperties>
</file>