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3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5.xml" ContentType="application/vnd.openxmlformats-officedocument.drawingml.chartshapes+xml"/>
  <Override PartName="/xl/charts/chart70.xml" ContentType="application/vnd.openxmlformats-officedocument.drawingml.chart+xml"/>
  <Override PartName="/xl/drawings/drawing16.xml" ContentType="application/vnd.openxmlformats-officedocument.drawingml.chartshapes+xml"/>
  <Override PartName="/xl/charts/chart71.xml" ContentType="application/vnd.openxmlformats-officedocument.drawingml.chart+xml"/>
  <Override PartName="/xl/drawings/drawing17.xml" ContentType="application/vnd.openxmlformats-officedocument.drawingml.chartshapes+xml"/>
  <Override PartName="/xl/charts/chart72.xml" ContentType="application/vnd.openxmlformats-officedocument.drawingml.chart+xml"/>
  <Override PartName="/xl/drawings/drawing18.xml" ContentType="application/vnd.openxmlformats-officedocument.drawingml.chartshapes+xml"/>
  <Override PartName="/xl/charts/chart73.xml" ContentType="application/vnd.openxmlformats-officedocument.drawingml.chart+xml"/>
  <Override PartName="/xl/drawings/drawing19.xml" ContentType="application/vnd.openxmlformats-officedocument.drawingml.chartshapes+xml"/>
  <Override PartName="/xl/charts/chart74.xml" ContentType="application/vnd.openxmlformats-officedocument.drawingml.chart+xml"/>
  <Override PartName="/xl/drawings/drawing20.xml" ContentType="application/vnd.openxmlformats-officedocument.drawingml.chartshapes+xml"/>
  <Override PartName="/xl/charts/chart75.xml" ContentType="application/vnd.openxmlformats-officedocument.drawingml.chart+xml"/>
  <Override PartName="/xl/drawings/drawing21.xml" ContentType="application/vnd.openxmlformats-officedocument.drawingml.chartshapes+xml"/>
  <Override PartName="/xl/charts/chart76.xml" ContentType="application/vnd.openxmlformats-officedocument.drawingml.chart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4.xml" ContentType="application/vnd.openxmlformats-officedocument.drawingml.chartshapes+xml"/>
  <Override PartName="/xl/charts/chart90.xml" ContentType="application/vnd.openxmlformats-officedocument.drawingml.chart+xml"/>
  <Override PartName="/xl/drawings/drawing25.xml" ContentType="application/vnd.openxmlformats-officedocument.drawingml.chartshapes+xml"/>
  <Override PartName="/xl/charts/chart91.xml" ContentType="application/vnd.openxmlformats-officedocument.drawingml.chart+xml"/>
  <Override PartName="/xl/drawings/drawing26.xml" ContentType="application/vnd.openxmlformats-officedocument.drawingml.chartshapes+xml"/>
  <Override PartName="/xl/charts/chart92.xml" ContentType="application/vnd.openxmlformats-officedocument.drawingml.chart+xml"/>
  <Override PartName="/xl/drawings/drawing27.xml" ContentType="application/vnd.openxmlformats-officedocument.drawingml.chartshapes+xml"/>
  <Override PartName="/xl/charts/chart93.xml" ContentType="application/vnd.openxmlformats-officedocument.drawingml.chart+xml"/>
  <Override PartName="/xl/drawings/drawing28.xml" ContentType="application/vnd.openxmlformats-officedocument.drawingml.chartshapes+xml"/>
  <Override PartName="/xl/charts/chart94.xml" ContentType="application/vnd.openxmlformats-officedocument.drawingml.chart+xml"/>
  <Override PartName="/xl/drawings/drawing29.xml" ContentType="application/vnd.openxmlformats-officedocument.drawingml.chartshapes+xml"/>
  <Override PartName="/xl/charts/chart95.xml" ContentType="application/vnd.openxmlformats-officedocument.drawingml.chart+xml"/>
  <Override PartName="/xl/drawings/drawing30.xml" ContentType="application/vnd.openxmlformats-officedocument.drawingml.chartshapes+xml"/>
  <Override PartName="/xl/charts/chart96.xml" ContentType="application/vnd.openxmlformats-officedocument.drawingml.chart+xml"/>
  <Override PartName="/xl/drawings/drawing31.xml" ContentType="application/vnd.openxmlformats-officedocument.drawingml.chartshapes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3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33.xml" ContentType="application/vnd.openxmlformats-officedocument.drawing+xml"/>
  <Override PartName="/xl/charts/chart104.xml" ContentType="application/vnd.openxmlformats-officedocument.drawingml.chart+xml"/>
  <Override PartName="/xl/drawings/drawing34.xml" ContentType="application/vnd.openxmlformats-officedocument.drawingml.chartshapes+xml"/>
  <Override PartName="/xl/charts/chart105.xml" ContentType="application/vnd.openxmlformats-officedocument.drawingml.chart+xml"/>
  <Override PartName="/xl/drawings/drawing35.xml" ContentType="application/vnd.openxmlformats-officedocument.drawingml.chartshapes+xml"/>
  <Override PartName="/xl/charts/chart106.xml" ContentType="application/vnd.openxmlformats-officedocument.drawingml.chart+xml"/>
  <Override PartName="/xl/drawings/drawing36.xml" ContentType="application/vnd.openxmlformats-officedocument.drawingml.chartshapes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3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8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39.xml" ContentType="application/vnd.openxmlformats-officedocument.drawingml.chartshapes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0" windowWidth="14805" windowHeight="7965" activeTab="8"/>
  </bookViews>
  <sheets>
    <sheet name="GWm05" sheetId="13" r:id="rId1"/>
    <sheet name="GWm02" sheetId="15" r:id="rId2"/>
    <sheet name="GWm08" sheetId="16" r:id="rId3"/>
    <sheet name="GWBW05" sheetId="17" r:id="rId4"/>
    <sheet name="GWBW075" sheetId="18" r:id="rId5"/>
    <sheet name="BW 分布" sheetId="21" r:id="rId6"/>
    <sheet name="cost func" sheetId="20" r:id="rId7"/>
    <sheet name="實作" sheetId="19" r:id="rId8"/>
    <sheet name="系統數據" sheetId="14" r:id="rId9"/>
  </sheets>
  <calcPr calcId="145621"/>
</workbook>
</file>

<file path=xl/calcChain.xml><?xml version="1.0" encoding="utf-8"?>
<calcChain xmlns="http://schemas.openxmlformats.org/spreadsheetml/2006/main">
  <c r="E101" i="14" l="1"/>
  <c r="E95" i="14"/>
  <c r="L10" i="20"/>
  <c r="L11" i="20"/>
  <c r="L12" i="20"/>
  <c r="L9" i="20"/>
  <c r="H10" i="20"/>
  <c r="H11" i="20"/>
  <c r="H12" i="20"/>
  <c r="H9" i="20"/>
  <c r="D10" i="20"/>
  <c r="D11" i="20"/>
  <c r="D12" i="20"/>
  <c r="D9" i="20"/>
  <c r="L5" i="20"/>
  <c r="M5" i="20"/>
  <c r="N5" i="20"/>
  <c r="L6" i="20"/>
  <c r="M6" i="20"/>
  <c r="N6" i="20"/>
  <c r="L7" i="20"/>
  <c r="M7" i="20"/>
  <c r="N7" i="20"/>
  <c r="M4" i="20"/>
  <c r="N4" i="20"/>
  <c r="L4" i="20"/>
  <c r="H5" i="20"/>
  <c r="I5" i="20"/>
  <c r="J5" i="20"/>
  <c r="H6" i="20"/>
  <c r="I6" i="20"/>
  <c r="J6" i="20"/>
  <c r="H7" i="20"/>
  <c r="I7" i="20"/>
  <c r="J7" i="20"/>
  <c r="I4" i="20"/>
  <c r="J4" i="20"/>
  <c r="H4" i="20"/>
  <c r="D5" i="20"/>
  <c r="E5" i="20"/>
  <c r="F5" i="20"/>
  <c r="D6" i="20"/>
  <c r="E6" i="20"/>
  <c r="F6" i="20"/>
  <c r="D7" i="20"/>
  <c r="E7" i="20"/>
  <c r="F7" i="20"/>
  <c r="E4" i="20"/>
  <c r="F4" i="20"/>
  <c r="D4" i="20"/>
  <c r="B17" i="21" l="1"/>
  <c r="C17" i="21"/>
  <c r="D17" i="21"/>
  <c r="E17" i="21"/>
  <c r="F17" i="21"/>
  <c r="G17" i="21"/>
  <c r="B18" i="21"/>
  <c r="C18" i="21"/>
  <c r="D18" i="21"/>
  <c r="E18" i="21"/>
  <c r="F18" i="21"/>
  <c r="G18" i="21"/>
  <c r="B19" i="21"/>
  <c r="C19" i="21"/>
  <c r="D19" i="21"/>
  <c r="E19" i="21"/>
  <c r="F19" i="21"/>
  <c r="G19" i="21"/>
  <c r="C16" i="21"/>
  <c r="D16" i="21"/>
  <c r="E16" i="21"/>
  <c r="F16" i="21"/>
  <c r="G16" i="21"/>
  <c r="B16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C10" i="21"/>
  <c r="D10" i="21"/>
  <c r="E10" i="21"/>
  <c r="F10" i="21"/>
  <c r="G10" i="21"/>
  <c r="B10" i="21"/>
  <c r="B5" i="21"/>
  <c r="C5" i="21"/>
  <c r="D5" i="21"/>
  <c r="E5" i="21"/>
  <c r="F5" i="21"/>
  <c r="G5" i="21"/>
  <c r="B6" i="21"/>
  <c r="C6" i="21"/>
  <c r="D6" i="21"/>
  <c r="E6" i="21"/>
  <c r="F6" i="21"/>
  <c r="G6" i="21"/>
  <c r="B7" i="21"/>
  <c r="C7" i="21"/>
  <c r="D7" i="21"/>
  <c r="E7" i="21"/>
  <c r="F7" i="21"/>
  <c r="G7" i="21"/>
  <c r="C4" i="21"/>
  <c r="D4" i="21"/>
  <c r="E4" i="21"/>
  <c r="F4" i="21"/>
  <c r="G4" i="21"/>
  <c r="B4" i="21"/>
  <c r="O5" i="18" l="1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4" i="18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O4" i="17"/>
  <c r="N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4" i="17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4" i="16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4" i="15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4" i="13"/>
  <c r="M5" i="13"/>
  <c r="M4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4" i="13"/>
  <c r="D92" i="14" l="1"/>
  <c r="A91" i="14"/>
  <c r="B91" i="14"/>
  <c r="C91" i="14"/>
  <c r="D91" i="14"/>
  <c r="E91" i="14"/>
  <c r="F91" i="14"/>
  <c r="G91" i="14"/>
  <c r="A92" i="14"/>
  <c r="B92" i="14"/>
  <c r="C92" i="14"/>
  <c r="F92" i="14"/>
  <c r="G92" i="14"/>
  <c r="A93" i="14"/>
  <c r="B93" i="14"/>
  <c r="C93" i="14"/>
  <c r="D93" i="14"/>
  <c r="F93" i="14"/>
  <c r="G93" i="14"/>
  <c r="A94" i="14"/>
  <c r="B94" i="14"/>
  <c r="C94" i="14"/>
  <c r="D94" i="14"/>
  <c r="F94" i="14"/>
  <c r="G94" i="14"/>
  <c r="A95" i="14"/>
  <c r="B95" i="14"/>
  <c r="C95" i="14"/>
  <c r="D95" i="14"/>
  <c r="F95" i="14"/>
  <c r="G95" i="14"/>
  <c r="A96" i="14"/>
  <c r="B96" i="14"/>
  <c r="C96" i="14"/>
  <c r="D96" i="14"/>
  <c r="F96" i="14"/>
  <c r="G96" i="14"/>
  <c r="A97" i="14"/>
  <c r="B97" i="14"/>
  <c r="C97" i="14"/>
  <c r="D97" i="14"/>
  <c r="F97" i="14"/>
  <c r="G97" i="14"/>
  <c r="A98" i="14"/>
  <c r="B98" i="14"/>
  <c r="C98" i="14"/>
  <c r="D98" i="14"/>
  <c r="F98" i="14"/>
  <c r="G98" i="14"/>
  <c r="A99" i="14"/>
  <c r="B99" i="14"/>
  <c r="C99" i="14"/>
  <c r="D99" i="14"/>
  <c r="F99" i="14"/>
  <c r="G99" i="14"/>
  <c r="A100" i="14"/>
  <c r="B100" i="14"/>
  <c r="C100" i="14"/>
  <c r="D100" i="14"/>
  <c r="F100" i="14"/>
  <c r="G100" i="14"/>
  <c r="A101" i="14"/>
  <c r="B101" i="14"/>
  <c r="C101" i="14"/>
  <c r="D101" i="14"/>
  <c r="F101" i="14"/>
  <c r="G101" i="14"/>
  <c r="A102" i="14"/>
  <c r="B102" i="14"/>
  <c r="C102" i="14"/>
  <c r="D102" i="14"/>
  <c r="F102" i="14"/>
  <c r="G102" i="14"/>
  <c r="A103" i="14"/>
  <c r="B103" i="14"/>
  <c r="C103" i="14"/>
  <c r="D103" i="14"/>
  <c r="F103" i="14"/>
  <c r="G103" i="14"/>
  <c r="A104" i="14"/>
  <c r="B104" i="14"/>
  <c r="C104" i="14"/>
  <c r="D104" i="14"/>
  <c r="F104" i="14"/>
  <c r="G104" i="14"/>
  <c r="A105" i="14"/>
  <c r="B105" i="14"/>
  <c r="C105" i="14"/>
  <c r="D105" i="14"/>
  <c r="F105" i="14"/>
  <c r="G105" i="14"/>
  <c r="A106" i="14"/>
  <c r="B106" i="14"/>
  <c r="C106" i="14"/>
  <c r="D106" i="14"/>
  <c r="F106" i="14"/>
  <c r="G106" i="14"/>
  <c r="A107" i="14"/>
  <c r="B107" i="14"/>
  <c r="C107" i="14"/>
  <c r="D107" i="14"/>
  <c r="F107" i="14"/>
  <c r="G107" i="14"/>
  <c r="A108" i="14"/>
  <c r="B108" i="14"/>
  <c r="C108" i="14"/>
  <c r="D108" i="14"/>
  <c r="F108" i="14"/>
  <c r="G108" i="14"/>
  <c r="A109" i="14"/>
  <c r="B109" i="14"/>
  <c r="C109" i="14"/>
  <c r="D109" i="14"/>
  <c r="F109" i="14"/>
  <c r="G109" i="14"/>
  <c r="A110" i="14"/>
  <c r="B110" i="14"/>
  <c r="C110" i="14"/>
  <c r="D110" i="14"/>
  <c r="F110" i="14"/>
  <c r="G110" i="14"/>
  <c r="A111" i="14"/>
  <c r="B111" i="14"/>
  <c r="C111" i="14"/>
  <c r="D111" i="14"/>
  <c r="F111" i="14"/>
  <c r="G111" i="14"/>
  <c r="A112" i="14"/>
  <c r="B112" i="14"/>
  <c r="C112" i="14"/>
  <c r="D112" i="14"/>
  <c r="F112" i="14"/>
  <c r="G112" i="14"/>
  <c r="A113" i="14"/>
  <c r="B113" i="14"/>
  <c r="C113" i="14"/>
  <c r="D113" i="14"/>
  <c r="F113" i="14"/>
  <c r="G113" i="14"/>
  <c r="A114" i="14"/>
  <c r="B114" i="14"/>
  <c r="C114" i="14"/>
  <c r="D114" i="14"/>
  <c r="F114" i="14"/>
  <c r="G114" i="14"/>
  <c r="A115" i="14"/>
  <c r="B115" i="14"/>
  <c r="C115" i="14"/>
  <c r="D115" i="14"/>
  <c r="F115" i="14"/>
  <c r="G115" i="14"/>
  <c r="D4" i="14"/>
  <c r="E4" i="14"/>
  <c r="F4" i="14"/>
  <c r="G4" i="14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D16" i="14"/>
  <c r="E16" i="14"/>
  <c r="F16" i="14"/>
  <c r="G16" i="14"/>
  <c r="D17" i="14"/>
  <c r="E17" i="14"/>
  <c r="F17" i="14"/>
  <c r="G17" i="14"/>
  <c r="D18" i="14"/>
  <c r="E18" i="14"/>
  <c r="F18" i="14"/>
  <c r="G18" i="14"/>
  <c r="D19" i="14"/>
  <c r="E19" i="14"/>
  <c r="F19" i="14"/>
  <c r="G19" i="14"/>
  <c r="D20" i="14"/>
  <c r="E20" i="14"/>
  <c r="F20" i="14"/>
  <c r="G20" i="14"/>
  <c r="D21" i="14"/>
  <c r="E21" i="14"/>
  <c r="F21" i="14"/>
  <c r="G21" i="14"/>
  <c r="D22" i="14"/>
  <c r="E22" i="14"/>
  <c r="F22" i="14"/>
  <c r="G22" i="14"/>
  <c r="D23" i="14"/>
  <c r="E23" i="14"/>
  <c r="F23" i="14"/>
  <c r="G23" i="14"/>
  <c r="D24" i="14"/>
  <c r="E24" i="14"/>
  <c r="F24" i="14"/>
  <c r="G24" i="14"/>
  <c r="D25" i="14"/>
  <c r="E25" i="14"/>
  <c r="F25" i="14"/>
  <c r="G25" i="14"/>
  <c r="D26" i="14"/>
  <c r="E26" i="14"/>
  <c r="F26" i="14"/>
  <c r="G26" i="14"/>
  <c r="E3" i="14"/>
  <c r="F3" i="14"/>
  <c r="G3" i="14"/>
  <c r="D3" i="14"/>
  <c r="G11" i="19" l="1"/>
  <c r="F11" i="19"/>
  <c r="E11" i="19"/>
  <c r="D11" i="19"/>
  <c r="L141" i="18" l="1"/>
  <c r="E141" i="18"/>
  <c r="L140" i="18"/>
  <c r="E140" i="18"/>
  <c r="G139" i="18"/>
  <c r="F139" i="18"/>
  <c r="D139" i="18"/>
  <c r="G138" i="18"/>
  <c r="F138" i="18"/>
  <c r="D138" i="18"/>
  <c r="G137" i="18"/>
  <c r="F137" i="18"/>
  <c r="D137" i="18"/>
  <c r="G136" i="18"/>
  <c r="F136" i="18"/>
  <c r="D136" i="18"/>
  <c r="G135" i="18"/>
  <c r="F135" i="18"/>
  <c r="D135" i="18"/>
  <c r="G134" i="18"/>
  <c r="F134" i="18"/>
  <c r="D134" i="18"/>
  <c r="G133" i="18"/>
  <c r="F133" i="18"/>
  <c r="D133" i="18"/>
  <c r="G132" i="18"/>
  <c r="F132" i="18"/>
  <c r="D132" i="18"/>
  <c r="G131" i="18"/>
  <c r="F131" i="18"/>
  <c r="D131" i="18"/>
  <c r="G130" i="18"/>
  <c r="F130" i="18"/>
  <c r="D130" i="18"/>
  <c r="G129" i="18"/>
  <c r="F129" i="18"/>
  <c r="D129" i="18"/>
  <c r="G128" i="18"/>
  <c r="F128" i="18"/>
  <c r="D128" i="18"/>
  <c r="G127" i="18"/>
  <c r="F127" i="18"/>
  <c r="D127" i="18"/>
  <c r="G126" i="18"/>
  <c r="F126" i="18"/>
  <c r="D126" i="18"/>
  <c r="G125" i="18"/>
  <c r="F125" i="18"/>
  <c r="D125" i="18"/>
  <c r="G124" i="18"/>
  <c r="F124" i="18"/>
  <c r="D124" i="18"/>
  <c r="G123" i="18"/>
  <c r="F123" i="18"/>
  <c r="D123" i="18"/>
  <c r="G122" i="18"/>
  <c r="F122" i="18"/>
  <c r="D122" i="18"/>
  <c r="G121" i="18"/>
  <c r="F121" i="18"/>
  <c r="D121" i="18"/>
  <c r="G120" i="18"/>
  <c r="F120" i="18"/>
  <c r="D120" i="18"/>
  <c r="G119" i="18"/>
  <c r="F119" i="18"/>
  <c r="D119" i="18"/>
  <c r="G118" i="18"/>
  <c r="F118" i="18"/>
  <c r="D118" i="18"/>
  <c r="G117" i="18"/>
  <c r="F117" i="18"/>
  <c r="D117" i="18"/>
  <c r="G116" i="18"/>
  <c r="F116" i="18"/>
  <c r="D116" i="18"/>
  <c r="O139" i="18"/>
  <c r="N139" i="18"/>
  <c r="M139" i="18"/>
  <c r="O138" i="18"/>
  <c r="M138" i="18"/>
  <c r="M137" i="18"/>
  <c r="O136" i="18"/>
  <c r="M136" i="18"/>
  <c r="O135" i="18"/>
  <c r="N135" i="18"/>
  <c r="M135" i="18"/>
  <c r="O134" i="18"/>
  <c r="M134" i="18"/>
  <c r="O133" i="18"/>
  <c r="N133" i="18"/>
  <c r="M133" i="18"/>
  <c r="O132" i="18"/>
  <c r="M132" i="18"/>
  <c r="O131" i="18"/>
  <c r="N131" i="18"/>
  <c r="M131" i="18"/>
  <c r="O130" i="18"/>
  <c r="M130" i="18"/>
  <c r="O129" i="18"/>
  <c r="N129" i="18"/>
  <c r="M129" i="18"/>
  <c r="O128" i="18"/>
  <c r="M128" i="18"/>
  <c r="O127" i="18"/>
  <c r="N127" i="18"/>
  <c r="M127" i="18"/>
  <c r="O126" i="18"/>
  <c r="M126" i="18"/>
  <c r="O125" i="18"/>
  <c r="N125" i="18"/>
  <c r="M125" i="18"/>
  <c r="O124" i="18"/>
  <c r="M124" i="18"/>
  <c r="O123" i="18"/>
  <c r="N123" i="18"/>
  <c r="M123" i="18"/>
  <c r="O122" i="18"/>
  <c r="M122" i="18"/>
  <c r="O121" i="18"/>
  <c r="N121" i="18"/>
  <c r="M121" i="18"/>
  <c r="O120" i="18"/>
  <c r="M120" i="18"/>
  <c r="O119" i="18"/>
  <c r="N119" i="18"/>
  <c r="M119" i="18"/>
  <c r="O118" i="18"/>
  <c r="M118" i="18"/>
  <c r="O117" i="18"/>
  <c r="N117" i="18"/>
  <c r="M117" i="18"/>
  <c r="O116" i="18"/>
  <c r="M116" i="18"/>
  <c r="D140" i="18" l="1"/>
  <c r="F141" i="18"/>
  <c r="N116" i="18"/>
  <c r="N118" i="18"/>
  <c r="N120" i="18"/>
  <c r="N122" i="18"/>
  <c r="N124" i="18"/>
  <c r="N126" i="18"/>
  <c r="N128" i="18"/>
  <c r="N130" i="18"/>
  <c r="N132" i="18"/>
  <c r="N134" i="18"/>
  <c r="N136" i="18"/>
  <c r="N138" i="18"/>
  <c r="N137" i="18"/>
  <c r="O137" i="18"/>
  <c r="O140" i="18" s="1"/>
  <c r="G141" i="18"/>
  <c r="M141" i="18"/>
  <c r="M140" i="18"/>
  <c r="D141" i="18"/>
  <c r="F140" i="18"/>
  <c r="G140" i="18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66" i="14"/>
  <c r="N141" i="18" l="1"/>
  <c r="N140" i="18"/>
  <c r="O141" i="18"/>
  <c r="L141" i="17"/>
  <c r="E141" i="17"/>
  <c r="L140" i="17"/>
  <c r="E140" i="17"/>
  <c r="G139" i="17"/>
  <c r="F139" i="17"/>
  <c r="D139" i="17"/>
  <c r="G138" i="17"/>
  <c r="F138" i="17"/>
  <c r="D138" i="17"/>
  <c r="G137" i="17"/>
  <c r="F137" i="17"/>
  <c r="D137" i="17"/>
  <c r="G136" i="17"/>
  <c r="F136" i="17"/>
  <c r="D136" i="17"/>
  <c r="G135" i="17"/>
  <c r="F135" i="17"/>
  <c r="D135" i="17"/>
  <c r="G134" i="17"/>
  <c r="F134" i="17"/>
  <c r="D134" i="17"/>
  <c r="G133" i="17"/>
  <c r="F133" i="17"/>
  <c r="D133" i="17"/>
  <c r="G132" i="17"/>
  <c r="F132" i="17"/>
  <c r="D132" i="17"/>
  <c r="G131" i="17"/>
  <c r="F131" i="17"/>
  <c r="D131" i="17"/>
  <c r="G130" i="17"/>
  <c r="F130" i="17"/>
  <c r="D130" i="17"/>
  <c r="G129" i="17"/>
  <c r="F129" i="17"/>
  <c r="D129" i="17"/>
  <c r="G128" i="17"/>
  <c r="F128" i="17"/>
  <c r="D128" i="17"/>
  <c r="G127" i="17"/>
  <c r="F127" i="17"/>
  <c r="D127" i="17"/>
  <c r="G126" i="17"/>
  <c r="F126" i="17"/>
  <c r="D126" i="17"/>
  <c r="G125" i="17"/>
  <c r="F125" i="17"/>
  <c r="D125" i="17"/>
  <c r="G124" i="17"/>
  <c r="F124" i="17"/>
  <c r="D124" i="17"/>
  <c r="G123" i="17"/>
  <c r="F123" i="17"/>
  <c r="D123" i="17"/>
  <c r="G122" i="17"/>
  <c r="F122" i="17"/>
  <c r="D122" i="17"/>
  <c r="G121" i="17"/>
  <c r="F121" i="17"/>
  <c r="D121" i="17"/>
  <c r="G120" i="17"/>
  <c r="F120" i="17"/>
  <c r="D120" i="17"/>
  <c r="G119" i="17"/>
  <c r="F119" i="17"/>
  <c r="D119" i="17"/>
  <c r="G118" i="17"/>
  <c r="F118" i="17"/>
  <c r="D118" i="17"/>
  <c r="G117" i="17"/>
  <c r="F117" i="17"/>
  <c r="D117" i="17"/>
  <c r="G116" i="17"/>
  <c r="F116" i="17"/>
  <c r="F141" i="17" s="1"/>
  <c r="D116" i="17"/>
  <c r="N138" i="17"/>
  <c r="M138" i="17"/>
  <c r="O137" i="17"/>
  <c r="N137" i="17"/>
  <c r="M137" i="17"/>
  <c r="O136" i="17"/>
  <c r="N136" i="17"/>
  <c r="M136" i="17"/>
  <c r="O135" i="17"/>
  <c r="N135" i="17"/>
  <c r="M135" i="17"/>
  <c r="O134" i="17"/>
  <c r="N134" i="17"/>
  <c r="M134" i="17"/>
  <c r="O133" i="17"/>
  <c r="N133" i="17"/>
  <c r="M133" i="17"/>
  <c r="O132" i="17"/>
  <c r="N132" i="17"/>
  <c r="M132" i="17"/>
  <c r="O131" i="17"/>
  <c r="N131" i="17"/>
  <c r="M131" i="17"/>
  <c r="O130" i="17"/>
  <c r="N130" i="17"/>
  <c r="M130" i="17"/>
  <c r="O129" i="17"/>
  <c r="N129" i="17"/>
  <c r="M129" i="17"/>
  <c r="O128" i="17"/>
  <c r="N128" i="17"/>
  <c r="M128" i="17"/>
  <c r="O127" i="17"/>
  <c r="N127" i="17"/>
  <c r="M127" i="17"/>
  <c r="O126" i="17"/>
  <c r="M126" i="17"/>
  <c r="O125" i="17"/>
  <c r="N125" i="17"/>
  <c r="M125" i="17"/>
  <c r="O124" i="17"/>
  <c r="M124" i="17"/>
  <c r="O123" i="17"/>
  <c r="N123" i="17"/>
  <c r="M123" i="17"/>
  <c r="O122" i="17"/>
  <c r="M122" i="17"/>
  <c r="O121" i="17"/>
  <c r="N121" i="17"/>
  <c r="M121" i="17"/>
  <c r="O120" i="17"/>
  <c r="M120" i="17"/>
  <c r="O119" i="17"/>
  <c r="N119" i="17"/>
  <c r="M119" i="17"/>
  <c r="O118" i="17"/>
  <c r="M118" i="17"/>
  <c r="O117" i="17"/>
  <c r="N117" i="17"/>
  <c r="M117" i="17"/>
  <c r="O116" i="17"/>
  <c r="O138" i="17" l="1"/>
  <c r="O140" i="17" s="1"/>
  <c r="M139" i="17"/>
  <c r="N139" i="17"/>
  <c r="O139" i="17"/>
  <c r="D141" i="17"/>
  <c r="G141" i="17"/>
  <c r="M116" i="17"/>
  <c r="M140" i="17" s="1"/>
  <c r="N118" i="17"/>
  <c r="N120" i="17"/>
  <c r="N122" i="17"/>
  <c r="N124" i="17"/>
  <c r="N126" i="17"/>
  <c r="O141" i="17"/>
  <c r="D140" i="17"/>
  <c r="N116" i="17"/>
  <c r="F140" i="17"/>
  <c r="G140" i="17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66" i="14"/>
  <c r="M141" i="17" l="1"/>
  <c r="N141" i="17"/>
  <c r="N140" i="17"/>
  <c r="L141" i="16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N139" i="15" l="1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E93" i="14" s="1"/>
  <c r="M31" i="14"/>
  <c r="E94" i="14" s="1"/>
  <c r="M32" i="14"/>
  <c r="M33" i="14"/>
  <c r="E96" i="14" s="1"/>
  <c r="M34" i="14"/>
  <c r="E97" i="14" s="1"/>
  <c r="M35" i="14"/>
  <c r="E98" i="14" s="1"/>
  <c r="M36" i="14"/>
  <c r="E99" i="14" s="1"/>
  <c r="M37" i="14"/>
  <c r="E100" i="14" s="1"/>
  <c r="M38" i="14"/>
  <c r="M39" i="14"/>
  <c r="E102" i="14" s="1"/>
  <c r="M40" i="14"/>
  <c r="E103" i="14" s="1"/>
  <c r="M41" i="14"/>
  <c r="E104" i="14" s="1"/>
  <c r="M42" i="14"/>
  <c r="E105" i="14" s="1"/>
  <c r="M43" i="14"/>
  <c r="E106" i="14" s="1"/>
  <c r="M44" i="14"/>
  <c r="E107" i="14" s="1"/>
  <c r="M45" i="14"/>
  <c r="E108" i="14" s="1"/>
  <c r="M46" i="14"/>
  <c r="E109" i="14" s="1"/>
  <c r="M47" i="14"/>
  <c r="E110" i="14" s="1"/>
  <c r="M48" i="14"/>
  <c r="E111" i="14" s="1"/>
  <c r="M49" i="14"/>
  <c r="E112" i="14" s="1"/>
  <c r="M50" i="14"/>
  <c r="E113" i="14" s="1"/>
  <c r="M51" i="14"/>
  <c r="E114" i="14" s="1"/>
  <c r="M52" i="14"/>
  <c r="E115" i="14" s="1"/>
  <c r="M29" i="14"/>
  <c r="E92" i="14" s="1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132" i="13"/>
  <c r="O119" i="13"/>
  <c r="O136" i="13" l="1"/>
  <c r="O134" i="13"/>
  <c r="O138" i="13"/>
  <c r="M119" i="13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18" i="13"/>
  <c r="O117" i="13"/>
  <c r="O116" i="13"/>
  <c r="N118" i="13"/>
  <c r="N117" i="13"/>
  <c r="N116" i="13"/>
  <c r="M117" i="13"/>
  <c r="M116" i="13"/>
  <c r="O124" i="13"/>
  <c r="M122" i="13" l="1"/>
  <c r="M128" i="13"/>
  <c r="N122" i="13"/>
  <c r="N128" i="13"/>
  <c r="M121" i="13"/>
  <c r="M126" i="13"/>
  <c r="N121" i="13"/>
  <c r="O129" i="13"/>
  <c r="M124" i="13"/>
  <c r="M129" i="13"/>
  <c r="N124" i="13"/>
  <c r="N129" i="13"/>
  <c r="N126" i="13"/>
  <c r="O121" i="13"/>
  <c r="O128" i="13"/>
  <c r="O122" i="13"/>
  <c r="O125" i="13"/>
  <c r="O130" i="13"/>
  <c r="M120" i="13"/>
  <c r="M141" i="13" s="1"/>
  <c r="M125" i="13"/>
  <c r="M130" i="13"/>
  <c r="N120" i="13"/>
  <c r="N125" i="13"/>
  <c r="N130" i="13"/>
  <c r="O120" i="13"/>
  <c r="O126" i="13"/>
  <c r="M140" i="13" l="1"/>
  <c r="N140" i="13"/>
  <c r="O140" i="13"/>
  <c r="N141" i="13"/>
  <c r="O141" i="13"/>
</calcChain>
</file>

<file path=xl/sharedStrings.xml><?xml version="1.0" encoding="utf-8"?>
<sst xmlns="http://schemas.openxmlformats.org/spreadsheetml/2006/main" count="338" uniqueCount="42">
  <si>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</si>
  <si>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</si>
  <si>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</si>
  <si>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</si>
  <si>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</si>
  <si>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</si>
  <si>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</si>
  <si>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</si>
  <si>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</si>
  <si>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</si>
  <si>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</si>
  <si>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</si>
  <si>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</si>
  <si>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</si>
  <si>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</si>
  <si>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</si>
  <si>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</si>
  <si>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</si>
  <si>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</si>
  <si>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</si>
  <si>
    <t>Local</t>
    <phoneticPr fontId="1" type="noConversion"/>
  </si>
  <si>
    <t>OFLD</t>
    <phoneticPr fontId="1" type="noConversion"/>
  </si>
  <si>
    <t>Cloud</t>
  </si>
  <si>
    <t>Cloud</t>
    <phoneticPr fontId="1" type="noConversion"/>
  </si>
  <si>
    <t>Local</t>
    <phoneticPr fontId="1" type="noConversion"/>
  </si>
  <si>
    <t>BW=2</t>
    <phoneticPr fontId="1" type="noConversion"/>
  </si>
  <si>
    <t>Iavg</t>
    <phoneticPr fontId="1" type="noConversion"/>
  </si>
  <si>
    <t>Normalized Iavg</t>
    <phoneticPr fontId="1" type="noConversion"/>
  </si>
  <si>
    <t>m = 0.5</t>
    <phoneticPr fontId="1" type="noConversion"/>
  </si>
  <si>
    <t>GW1</t>
    <phoneticPr fontId="1" type="noConversion"/>
  </si>
  <si>
    <t>GW2</t>
    <phoneticPr fontId="1" type="noConversion"/>
  </si>
  <si>
    <t>GW3</t>
    <phoneticPr fontId="1" type="noConversion"/>
  </si>
  <si>
    <t>m = 0.2</t>
    <phoneticPr fontId="1" type="noConversion"/>
  </si>
  <si>
    <t>m = 0.8</t>
    <phoneticPr fontId="1" type="noConversion"/>
  </si>
  <si>
    <t>BW</t>
    <phoneticPr fontId="1" type="noConversion"/>
  </si>
  <si>
    <t>MR</t>
    <phoneticPr fontId="1" type="noConversion"/>
  </si>
  <si>
    <t>Task-5</t>
    <phoneticPr fontId="1" type="noConversion"/>
  </si>
  <si>
    <t>GW 1 1 0</t>
    <phoneticPr fontId="1" type="noConversion"/>
  </si>
  <si>
    <t>GW 1 1 0</t>
    <phoneticPr fontId="1" type="noConversion"/>
  </si>
  <si>
    <t>GW 4 3 1</t>
    <phoneticPr fontId="1" type="noConversion"/>
  </si>
  <si>
    <t>Meet_R</t>
    <phoneticPr fontId="1" type="noConversion"/>
  </si>
  <si>
    <t>GWEng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</si>
</sst>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2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 applyBorder="1"/>
    <xf numFmtId="0" fontId="3" fillId="3" borderId="0" xfId="2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</cellXfs>
  <cellStyles count="3">
    <cellStyle name="一般" xfId="0" builtinId="0"/>
    <cellStyle name="好" xfId="2" builtinId="26"/>
    <cellStyle name="百分比" xfId="1" builtinId="5"/>
  </cellStyles>
  <dxfs count="0"/>
  <tableStyles count="0" defaultTableStyle="TableStyleMedium2" defaultPivotStyle="PivotStyleMedium9"/>
  <colors>
    <mruColors>
      <color rgb="FFAB3737"/>
      <color rgb="FF7F63CF"/>
      <color rgb="FF9966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0.98545099999999997</c:v>
                </c:pt>
                <c:pt idx="2">
                  <c:v>0.94428999999999996</c:v>
                </c:pt>
                <c:pt idx="3">
                  <c:v>0.80881700000000001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32000"/>
        <c:axId val="139634944"/>
      </c:barChart>
      <c:catAx>
        <c:axId val="1416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34944"/>
        <c:crosses val="autoZero"/>
        <c:auto val="1"/>
        <c:lblAlgn val="ctr"/>
        <c:lblOffset val="100"/>
        <c:noMultiLvlLbl val="0"/>
      </c:catAx>
      <c:valAx>
        <c:axId val="139634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('GWm05'!$L$4,'GWm05'!$L$8,'GWm05'!$L$12,'GWm05'!$L$16,'GWm05'!$L$20,'GWm05'!$L$24)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('GWm05'!$M$4,'GWm05'!$M$8,'GWm05'!$M$12,'GWm05'!$M$16,'GWm05'!$M$20,'GWm05'!$M$24)</c:f>
              <c:numCache>
                <c:formatCode>General</c:formatCode>
                <c:ptCount val="6"/>
                <c:pt idx="0">
                  <c:v>0.8036555494273756</c:v>
                </c:pt>
                <c:pt idx="1">
                  <c:v>0.85480190663342781</c:v>
                </c:pt>
                <c:pt idx="2">
                  <c:v>0.91064002929568288</c:v>
                </c:pt>
                <c:pt idx="3">
                  <c:v>0.92743460961450652</c:v>
                </c:pt>
                <c:pt idx="4">
                  <c:v>0.93514920987331851</c:v>
                </c:pt>
                <c:pt idx="5">
                  <c:v>0.93155856253370595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('GWm05'!$N$4,'GWm05'!$N$8,'GWm05'!$N$12,'GWm05'!$N$16,'GWm05'!$N$20,'GWm05'!$N$24)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('GWm05'!$O$4,'GWm05'!$O$8,'GWm05'!$O$12,'GWm05'!$O$16,'GWm05'!$O$20,'GWm05'!$O$24)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60224"/>
        <c:axId val="142186688"/>
      </c:barChart>
      <c:catAx>
        <c:axId val="14226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186688"/>
        <c:crosses val="autoZero"/>
        <c:auto val="1"/>
        <c:lblAlgn val="ctr"/>
        <c:lblOffset val="100"/>
        <c:noMultiLvlLbl val="0"/>
      </c:catAx>
      <c:valAx>
        <c:axId val="142186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602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GWBW075!$M$24:$M$27</c:f>
              <c:numCache>
                <c:formatCode>General</c:formatCode>
                <c:ptCount val="4"/>
                <c:pt idx="0">
                  <c:v>0.93155856253370595</c:v>
                </c:pt>
                <c:pt idx="1">
                  <c:v>0.83459372485921157</c:v>
                </c:pt>
                <c:pt idx="2">
                  <c:v>0.84250488392167555</c:v>
                </c:pt>
                <c:pt idx="3">
                  <c:v>0.78072895370496576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GWBW075!$N$24:$N$27</c:f>
              <c:numCache>
                <c:formatCode>General</c:formatCode>
                <c:ptCount val="4"/>
                <c:pt idx="0">
                  <c:v>0.83804807896586098</c:v>
                </c:pt>
                <c:pt idx="1">
                  <c:v>0.58925410872313533</c:v>
                </c:pt>
                <c:pt idx="2">
                  <c:v>0.58241901776384541</c:v>
                </c:pt>
                <c:pt idx="3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0.98083912589159983</c:v>
                </c:pt>
                <c:pt idx="3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15072"/>
        <c:axId val="154196160"/>
      </c:barChart>
      <c:catAx>
        <c:axId val="1541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196160"/>
        <c:crosses val="autoZero"/>
        <c:auto val="1"/>
        <c:lblAlgn val="ctr"/>
        <c:lblOffset val="100"/>
        <c:noMultiLvlLbl val="0"/>
      </c:catAx>
      <c:valAx>
        <c:axId val="154196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150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分布'!$E$4:$E$7</c:f>
              <c:numCache>
                <c:formatCode>General</c:formatCode>
                <c:ptCount val="4"/>
                <c:pt idx="0">
                  <c:v>1</c:v>
                </c:pt>
                <c:pt idx="1">
                  <c:v>0.98654399999999998</c:v>
                </c:pt>
                <c:pt idx="2">
                  <c:v>0.95520099999999997</c:v>
                </c:pt>
                <c:pt idx="3">
                  <c:v>0.83952400000000005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分布'!$F$4:$F$7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分布'!$G$4:$G$7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23648"/>
        <c:axId val="151674880"/>
      </c:barChart>
      <c:catAx>
        <c:axId val="154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74880"/>
        <c:crosses val="autoZero"/>
        <c:auto val="1"/>
        <c:lblAlgn val="ctr"/>
        <c:lblOffset val="100"/>
        <c:noMultiLvlLbl val="0"/>
      </c:catAx>
      <c:valAx>
        <c:axId val="151674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5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分布'!$D$10:$D$13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分布'!$E$10:$E$13</c:f>
              <c:numCache>
                <c:formatCode>General</c:formatCode>
                <c:ptCount val="4"/>
                <c:pt idx="0">
                  <c:v>1</c:v>
                </c:pt>
                <c:pt idx="1">
                  <c:v>0.98572499999999996</c:v>
                </c:pt>
                <c:pt idx="2">
                  <c:v>0.86720900000000001</c:v>
                </c:pt>
                <c:pt idx="3">
                  <c:v>0.72953100000000004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分布'!$F$10:$F$13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分布'!$G$10:$G$13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3792"/>
        <c:axId val="151677184"/>
      </c:barChart>
      <c:catAx>
        <c:axId val="1529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77184"/>
        <c:crosses val="autoZero"/>
        <c:auto val="1"/>
        <c:lblAlgn val="ctr"/>
        <c:lblOffset val="100"/>
        <c:noMultiLvlLbl val="0"/>
      </c:catAx>
      <c:valAx>
        <c:axId val="1516771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9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'BW 分布'!$D$3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分布'!$D$16:$D$19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'BW 分布'!$E$3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分布'!$E$16:$E$19</c:f>
              <c:numCache>
                <c:formatCode>General</c:formatCode>
                <c:ptCount val="4"/>
                <c:pt idx="0">
                  <c:v>1</c:v>
                </c:pt>
                <c:pt idx="1">
                  <c:v>0.87920200000000004</c:v>
                </c:pt>
                <c:pt idx="2">
                  <c:v>0.70221299999999998</c:v>
                </c:pt>
                <c:pt idx="3">
                  <c:v>0.56883600000000001</c:v>
                </c:pt>
              </c:numCache>
            </c:numRef>
          </c:val>
        </c:ser>
        <c:ser>
          <c:idx val="1"/>
          <c:order val="2"/>
          <c:tx>
            <c:strRef>
              <c:f>'BW 分布'!$F$3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分布'!$F$16:$F$19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'BW 分布'!$G$3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'BW 分布'!$G$16:$G$19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5328"/>
        <c:axId val="151679488"/>
      </c:barChart>
      <c:catAx>
        <c:axId val="1529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79488"/>
        <c:crosses val="autoZero"/>
        <c:auto val="1"/>
        <c:lblAlgn val="ctr"/>
        <c:lblOffset val="100"/>
        <c:noMultiLvlLbl val="0"/>
      </c:catAx>
      <c:valAx>
        <c:axId val="15167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9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Difference of 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func'!$D$40,'cost func'!$H$40,'cost func'!$L$40)</c:f>
              <c:numCache>
                <c:formatCode>0.00_);[Red]\(0.00\)</c:formatCode>
                <c:ptCount val="3"/>
              </c:numCache>
            </c:numRef>
          </c:val>
        </c:ser>
        <c:ser>
          <c:idx val="1"/>
          <c:order val="1"/>
          <c:tx>
            <c:strRef>
              <c:f>'cost func'!$E$30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func'!$E$40,'cost func'!$I$40,'cost func'!$M$40)</c:f>
              <c:numCache>
                <c:formatCode>0.00_);[Red]\(0.00\)</c:formatCode>
                <c:ptCount val="3"/>
              </c:numCache>
            </c:numRef>
          </c:val>
        </c:ser>
        <c:ser>
          <c:idx val="2"/>
          <c:order val="2"/>
          <c:tx>
            <c:strRef>
              <c:f>'cost func'!$F$30</c:f>
              <c:strCache>
                <c:ptCount val="1"/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('cost func'!$F$40,'cost func'!$J$40,'cost func'!$N$40)</c:f>
              <c:numCache>
                <c:formatCode>0.00_);[Red]\(0.00\)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4192"/>
        <c:axId val="154449536"/>
      </c:barChart>
      <c:catAx>
        <c:axId val="1545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449536"/>
        <c:crosses val="autoZero"/>
        <c:auto val="1"/>
        <c:lblAlgn val="ctr"/>
        <c:lblOffset val="100"/>
        <c:noMultiLvlLbl val="0"/>
      </c:catAx>
      <c:valAx>
        <c:axId val="154449536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545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func'!$D$3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func'!$D$5,'cost func'!$H$5,'cost func'!$L$5)</c:f>
              <c:numCache>
                <c:formatCode>General</c:formatCode>
                <c:ptCount val="3"/>
                <c:pt idx="0">
                  <c:v>11405.2</c:v>
                </c:pt>
                <c:pt idx="1">
                  <c:v>11511.2</c:v>
                </c:pt>
                <c:pt idx="2">
                  <c:v>11864.7</c:v>
                </c:pt>
              </c:numCache>
            </c:numRef>
          </c:val>
        </c:ser>
        <c:ser>
          <c:idx val="1"/>
          <c:order val="1"/>
          <c:tx>
            <c:strRef>
              <c:f>'cost func'!$E$3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func'!$E$5,'cost func'!$I$5,'cost func'!$M$5)</c:f>
              <c:numCache>
                <c:formatCode>General</c:formatCode>
                <c:ptCount val="3"/>
                <c:pt idx="0">
                  <c:v>12237.5</c:v>
                </c:pt>
                <c:pt idx="1">
                  <c:v>12302.2</c:v>
                </c:pt>
                <c:pt idx="2">
                  <c:v>12434.7</c:v>
                </c:pt>
              </c:numCache>
            </c:numRef>
          </c:val>
        </c:ser>
        <c:ser>
          <c:idx val="2"/>
          <c:order val="2"/>
          <c:tx>
            <c:strRef>
              <c:f>'cost func'!$F$3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func'!$A$2,'cost func'!$G$2,'cost func'!$K$2)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func'!$F$5,'cost func'!$J$5,'cost func'!$N$5)</c:f>
              <c:numCache>
                <c:formatCode>General</c:formatCode>
                <c:ptCount val="3"/>
                <c:pt idx="0">
                  <c:v>13243.5</c:v>
                </c:pt>
                <c:pt idx="1">
                  <c:v>13059.3</c:v>
                </c:pt>
                <c:pt idx="2">
                  <c:v>12526.6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4336"/>
        <c:axId val="154304512"/>
      </c:barChart>
      <c:catAx>
        <c:axId val="1545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04512"/>
        <c:crosses val="autoZero"/>
        <c:auto val="1"/>
        <c:lblAlgn val="ctr"/>
        <c:lblOffset val="100"/>
        <c:noMultiLvlLbl val="0"/>
      </c:catAx>
      <c:valAx>
        <c:axId val="15430451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Consumption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func'!$D$15</c:f>
              <c:strCache>
                <c:ptCount val="1"/>
                <c:pt idx="0">
                  <c:v>GW1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func'!$D$17,'cost func'!$H$17,'cost func'!$L$17)</c:f>
              <c:numCache>
                <c:formatCode>General</c:formatCode>
                <c:ptCount val="3"/>
                <c:pt idx="0">
                  <c:v>11119.5</c:v>
                </c:pt>
                <c:pt idx="1">
                  <c:v>11200.9</c:v>
                </c:pt>
                <c:pt idx="2">
                  <c:v>11303.3</c:v>
                </c:pt>
              </c:numCache>
            </c:numRef>
          </c:val>
        </c:ser>
        <c:ser>
          <c:idx val="1"/>
          <c:order val="1"/>
          <c:tx>
            <c:strRef>
              <c:f>'cost func'!$E$15</c:f>
              <c:strCache>
                <c:ptCount val="1"/>
                <c:pt idx="0">
                  <c:v>GW2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func'!$E$17,'cost func'!$I$17,'cost func'!$M$17)</c:f>
              <c:numCache>
                <c:formatCode>General</c:formatCode>
                <c:ptCount val="3"/>
                <c:pt idx="0">
                  <c:v>11424.2</c:v>
                </c:pt>
                <c:pt idx="1">
                  <c:v>11469.8</c:v>
                </c:pt>
                <c:pt idx="2">
                  <c:v>11609.5</c:v>
                </c:pt>
              </c:numCache>
            </c:numRef>
          </c:val>
        </c:ser>
        <c:ser>
          <c:idx val="2"/>
          <c:order val="2"/>
          <c:tx>
            <c:strRef>
              <c:f>'cost func'!$F$15</c:f>
              <c:strCache>
                <c:ptCount val="1"/>
                <c:pt idx="0">
                  <c:v>GW3</c:v>
                </c:pt>
              </c:strCache>
            </c:strRef>
          </c:tx>
          <c:invertIfNegative val="0"/>
          <c:cat>
            <c:strRef>
              <c:f>('cost func'!$A$14,'cost func'!$G$14,'cost func'!$K$14)</c:f>
              <c:strCache>
                <c:ptCount val="3"/>
                <c:pt idx="0">
                  <c:v>m = 0.2</c:v>
                </c:pt>
                <c:pt idx="1">
                  <c:v>m = 0.5</c:v>
                </c:pt>
                <c:pt idx="2">
                  <c:v>m = 0.8</c:v>
                </c:pt>
              </c:strCache>
            </c:strRef>
          </c:cat>
          <c:val>
            <c:numRef>
              <c:f>('cost func'!$F$17,'cost func'!$J$17,'cost func'!$N$17)</c:f>
              <c:numCache>
                <c:formatCode>General</c:formatCode>
                <c:ptCount val="3"/>
                <c:pt idx="0">
                  <c:v>11995.3</c:v>
                </c:pt>
                <c:pt idx="1">
                  <c:v>11853.3</c:v>
                </c:pt>
                <c:pt idx="2">
                  <c:v>11551.9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39744"/>
        <c:axId val="154306816"/>
      </c:barChart>
      <c:catAx>
        <c:axId val="1550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06816"/>
        <c:crosses val="autoZero"/>
        <c:auto val="1"/>
        <c:lblAlgn val="ctr"/>
        <c:lblOffset val="100"/>
        <c:noMultiLvlLbl val="0"/>
      </c:catAx>
      <c:valAx>
        <c:axId val="1543068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func'!$A$2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func'!$D$10</c:f>
              <c:numCache>
                <c:formatCode>General</c:formatCode>
                <c:ptCount val="1"/>
                <c:pt idx="0">
                  <c:v>0.98646500000000004</c:v>
                </c:pt>
              </c:numCache>
            </c:numRef>
          </c:val>
        </c:ser>
        <c:ser>
          <c:idx val="1"/>
          <c:order val="1"/>
          <c:tx>
            <c:strRef>
              <c:f>'cost func'!$G$2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func'!$H$10</c:f>
              <c:numCache>
                <c:formatCode>General</c:formatCode>
                <c:ptCount val="1"/>
                <c:pt idx="0">
                  <c:v>0.98654399999999998</c:v>
                </c:pt>
              </c:numCache>
            </c:numRef>
          </c:val>
        </c:ser>
        <c:ser>
          <c:idx val="2"/>
          <c:order val="2"/>
          <c:tx>
            <c:strRef>
              <c:f>'cost func'!$K$2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cat>
            <c:numRef>
              <c:f>('cost func'!$A$29,'cost func'!$G$29,'cost func'!$K$29)</c:f>
              <c:numCache>
                <c:formatCode>General</c:formatCode>
                <c:ptCount val="3"/>
              </c:numCache>
            </c:numRef>
          </c:cat>
          <c:val>
            <c:numRef>
              <c:f>'cost func'!$L$10</c:f>
              <c:numCache>
                <c:formatCode>General</c:formatCode>
                <c:ptCount val="1"/>
                <c:pt idx="0">
                  <c:v>0.98680699999999999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0256"/>
        <c:axId val="154309120"/>
      </c:barChart>
      <c:catAx>
        <c:axId val="1550402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09120"/>
        <c:crosses val="autoZero"/>
        <c:auto val="1"/>
        <c:lblAlgn val="ctr"/>
        <c:lblOffset val="100"/>
        <c:noMultiLvlLbl val="0"/>
      </c:catAx>
      <c:valAx>
        <c:axId val="154309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Meet Ratio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func'!$A$14</c:f>
              <c:strCache>
                <c:ptCount val="1"/>
                <c:pt idx="0">
                  <c:v>m = 0.2</c:v>
                </c:pt>
              </c:strCache>
            </c:strRef>
          </c:tx>
          <c:invertIfNegative val="0"/>
          <c:val>
            <c:numRef>
              <c:f>'cost func'!$D$21</c:f>
              <c:numCache>
                <c:formatCode>General</c:formatCode>
                <c:ptCount val="1"/>
                <c:pt idx="0">
                  <c:v>0.97386600000000001</c:v>
                </c:pt>
              </c:numCache>
            </c:numRef>
          </c:val>
        </c:ser>
        <c:ser>
          <c:idx val="1"/>
          <c:order val="1"/>
          <c:tx>
            <c:strRef>
              <c:f>'cost func'!$G$14</c:f>
              <c:strCache>
                <c:ptCount val="1"/>
                <c:pt idx="0">
                  <c:v>m = 0.5</c:v>
                </c:pt>
              </c:strCache>
            </c:strRef>
          </c:tx>
          <c:invertIfNegative val="0"/>
          <c:val>
            <c:numRef>
              <c:f>'cost func'!$H$21</c:f>
              <c:numCache>
                <c:formatCode>General</c:formatCode>
                <c:ptCount val="1"/>
                <c:pt idx="0">
                  <c:v>0.97400200000000003</c:v>
                </c:pt>
              </c:numCache>
            </c:numRef>
          </c:val>
        </c:ser>
        <c:ser>
          <c:idx val="2"/>
          <c:order val="2"/>
          <c:tx>
            <c:strRef>
              <c:f>'cost func'!$K$14</c:f>
              <c:strCache>
                <c:ptCount val="1"/>
                <c:pt idx="0">
                  <c:v>m = 0.8</c:v>
                </c:pt>
              </c:strCache>
            </c:strRef>
          </c:tx>
          <c:invertIfNegative val="0"/>
          <c:val>
            <c:numRef>
              <c:f>'cost func'!$L$21</c:f>
              <c:numCache>
                <c:formatCode>General</c:formatCode>
                <c:ptCount val="1"/>
                <c:pt idx="0">
                  <c:v>0.97425600000000001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14080"/>
        <c:axId val="154311424"/>
      </c:barChart>
      <c:catAx>
        <c:axId val="156014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Each gateway with 5</a:t>
                </a:r>
                <a:r>
                  <a:rPr lang="en-US" altLang="zh-TW" baseline="0"/>
                  <a:t> applications and full utilization</a:t>
                </a: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54311424"/>
        <c:crosses val="autoZero"/>
        <c:auto val="1"/>
        <c:lblAlgn val="ctr"/>
        <c:lblOffset val="100"/>
        <c:noMultiLvlLbl val="0"/>
      </c:catAx>
      <c:valAx>
        <c:axId val="154311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實作!$E$17</c:f>
              <c:numCache>
                <c:formatCode>General</c:formatCode>
                <c:ptCount val="1"/>
                <c:pt idx="0">
                  <c:v>0.92449999999999999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實作!$F$17</c:f>
              <c:numCache>
                <c:formatCode>General</c:formatCode>
                <c:ptCount val="1"/>
                <c:pt idx="0">
                  <c:v>0.47817999999999999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實作!$G$17</c:f>
              <c:numCache>
                <c:formatCode>General</c:formatCode>
                <c:ptCount val="1"/>
                <c:pt idx="0">
                  <c:v>0.77449999999999997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94816"/>
        <c:axId val="155919488"/>
      </c:barChart>
      <c:catAx>
        <c:axId val="1529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5919488"/>
        <c:crosses val="autoZero"/>
        <c:auto val="1"/>
        <c:lblAlgn val="ctr"/>
        <c:lblOffset val="100"/>
        <c:noMultiLvlLbl val="0"/>
      </c:catAx>
      <c:valAx>
        <c:axId val="155919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('GWm05'!$D$31,'GWm05'!$D$35,'GWm05'!$D$39,'GWm05'!$D$43,'GWm05'!$D$47,'GWm05'!$D$51)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('GWm05'!$E$31,'GWm05'!$E$35,'GWm05'!$E$39,'GWm05'!$E$43,'GWm05'!$E$47,'GWm05'!$E$51)</c:f>
              <c:numCache>
                <c:formatCode>General</c:formatCode>
                <c:ptCount val="6"/>
                <c:pt idx="0">
                  <c:v>0.98954699999999995</c:v>
                </c:pt>
                <c:pt idx="1">
                  <c:v>0.98672199999999999</c:v>
                </c:pt>
                <c:pt idx="2">
                  <c:v>0.98654399999999998</c:v>
                </c:pt>
                <c:pt idx="3">
                  <c:v>0.98545099999999997</c:v>
                </c:pt>
                <c:pt idx="4">
                  <c:v>0.99292899999999995</c:v>
                </c:pt>
                <c:pt idx="5">
                  <c:v>0.99704300000000001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('GWm05'!$F$31,'GWm05'!$F$35,'GWm05'!$F$39,'GWm05'!$F$43,'GWm05'!$F$47,'GWm05'!$F$51)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('GWm05'!$G$31,'GWm05'!$G$35,'GWm05'!$G$39,'GWm05'!$G$43,'GWm05'!$G$47,'GWm05'!$G$51)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53216"/>
        <c:axId val="143729216"/>
      </c:barChart>
      <c:catAx>
        <c:axId val="1117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29216"/>
        <c:crosses val="autoZero"/>
        <c:auto val="1"/>
        <c:lblAlgn val="ctr"/>
        <c:lblOffset val="100"/>
        <c:noMultiLvlLbl val="0"/>
      </c:catAx>
      <c:valAx>
        <c:axId val="143729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75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Normalized Energy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實作!$D$15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實作!$E$15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實作!$E$11</c:f>
              <c:numCache>
                <c:formatCode>General</c:formatCode>
                <c:ptCount val="1"/>
                <c:pt idx="0">
                  <c:v>0.82410021252324883</c:v>
                </c:pt>
              </c:numCache>
            </c:numRef>
          </c:val>
        </c:ser>
        <c:ser>
          <c:idx val="1"/>
          <c:order val="2"/>
          <c:tx>
            <c:strRef>
              <c:f>實作!$F$15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實作!$F$11</c:f>
              <c:numCache>
                <c:formatCode>General</c:formatCode>
                <c:ptCount val="1"/>
                <c:pt idx="0">
                  <c:v>0.67046839539443259</c:v>
                </c:pt>
              </c:numCache>
            </c:numRef>
          </c:val>
        </c:ser>
        <c:ser>
          <c:idx val="2"/>
          <c:order val="3"/>
          <c:tx>
            <c:strRef>
              <c:f>實作!$G$15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實作!$H$11</c:f>
              <c:numCache>
                <c:formatCode>General</c:formatCode>
                <c:ptCount val="1"/>
              </c:numCache>
            </c:numRef>
          </c:cat>
          <c:val>
            <c:numRef>
              <c:f>實作!$G$11</c:f>
              <c:numCache>
                <c:formatCode>General</c:formatCode>
                <c:ptCount val="1"/>
                <c:pt idx="0">
                  <c:v>0.96254018307006151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7440"/>
        <c:axId val="155921792"/>
      </c:barChart>
      <c:catAx>
        <c:axId val="1551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5 applications</a:t>
                </a:r>
                <a:r>
                  <a:rPr lang="en-US" altLang="zh-TW" baseline="0"/>
                  <a:t> with full utilization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5921792"/>
        <c:crosses val="autoZero"/>
        <c:auto val="1"/>
        <c:lblAlgn val="ctr"/>
        <c:lblOffset val="100"/>
        <c:noMultiLvlLbl val="0"/>
      </c:catAx>
      <c:valAx>
        <c:axId val="155921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1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10298.1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4023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99488"/>
        <c:axId val="155924672"/>
      </c:barChart>
      <c:catAx>
        <c:axId val="1551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924672"/>
        <c:crosses val="autoZero"/>
        <c:auto val="1"/>
        <c:lblAlgn val="ctr"/>
        <c:lblOffset val="100"/>
        <c:noMultiLvlLbl val="0"/>
      </c:catAx>
      <c:valAx>
        <c:axId val="15592467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199488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11906.7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5855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01024"/>
        <c:axId val="155925824"/>
      </c:barChart>
      <c:catAx>
        <c:axId val="155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925824"/>
        <c:crosses val="autoZero"/>
        <c:auto val="1"/>
        <c:lblAlgn val="ctr"/>
        <c:lblOffset val="100"/>
        <c:noMultiLvlLbl val="0"/>
      </c:catAx>
      <c:valAx>
        <c:axId val="15592582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0102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13812.1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7246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7072"/>
        <c:axId val="155657920"/>
      </c:barChart>
      <c:catAx>
        <c:axId val="1552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657920"/>
        <c:crosses val="autoZero"/>
        <c:auto val="1"/>
        <c:lblAlgn val="ctr"/>
        <c:lblOffset val="100"/>
        <c:noMultiLvlLbl val="0"/>
      </c:catAx>
      <c:valAx>
        <c:axId val="155657920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67072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14516.9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6705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7584"/>
        <c:axId val="155659648"/>
      </c:barChart>
      <c:catAx>
        <c:axId val="1552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659648"/>
        <c:crosses val="autoZero"/>
        <c:auto val="1"/>
        <c:lblAlgn val="ctr"/>
        <c:lblOffset val="100"/>
        <c:noMultiLvlLbl val="0"/>
      </c:catAx>
      <c:valAx>
        <c:axId val="155659648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67584"/>
        <c:crosses val="autoZero"/>
        <c:crossBetween val="between"/>
        <c:majorUnit val="5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Energy Difference Ratio of Fog Node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0.2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系統數據!$P$66:$P$69</c:f>
              <c:numCache>
                <c:formatCode>General</c:formatCode>
                <c:ptCount val="4"/>
                <c:pt idx="0">
                  <c:v>-1.1135857461024499E-2</c:v>
                </c:pt>
                <c:pt idx="1">
                  <c:v>-2.1445591739475776E-2</c:v>
                </c:pt>
                <c:pt idx="2">
                  <c:v>-1.9469026548672566E-2</c:v>
                </c:pt>
                <c:pt idx="3">
                  <c:v>-8.2539682539682538E-2</c:v>
                </c:pt>
              </c:numCache>
            </c:numRef>
          </c:val>
        </c:ser>
        <c:ser>
          <c:idx val="1"/>
          <c:order val="1"/>
          <c:tx>
            <c:v>m = 0.8</c:v>
          </c:tx>
          <c:invertIfNegative val="0"/>
          <c:cat>
            <c:numRef>
              <c:f>系統數據!$J$29:$J$32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系統數據!$Q$66:$Q$69</c:f>
              <c:numCache>
                <c:formatCode>General</c:formatCode>
                <c:ptCount val="4"/>
                <c:pt idx="0">
                  <c:v>0.27839643652561247</c:v>
                </c:pt>
                <c:pt idx="1">
                  <c:v>0.11993645750595711</c:v>
                </c:pt>
                <c:pt idx="2">
                  <c:v>7.9646017699115043E-2</c:v>
                </c:pt>
                <c:pt idx="3">
                  <c:v>9.2063492063492069E-2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68096"/>
        <c:axId val="155660800"/>
      </c:barChart>
      <c:catAx>
        <c:axId val="1552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 = 0.5 is the base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660800"/>
        <c:crosses val="autoZero"/>
        <c:auto val="1"/>
        <c:lblAlgn val="ctr"/>
        <c:lblOffset val="100"/>
        <c:noMultiLvlLbl val="0"/>
      </c:catAx>
      <c:valAx>
        <c:axId val="15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'GWm05'!$D$5:$G$5</c:f>
              <c:numCache>
                <c:formatCode>General</c:formatCode>
                <c:ptCount val="4"/>
                <c:pt idx="0">
                  <c:v>17531.3</c:v>
                </c:pt>
                <c:pt idx="1">
                  <c:v>10298.1</c:v>
                </c:pt>
                <c:pt idx="2">
                  <c:v>9632.8700000000008</c:v>
                </c:pt>
                <c:pt idx="3">
                  <c:v>13760.4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系統數據!$D$93:$G$93</c:f>
              <c:numCache>
                <c:formatCode>General</c:formatCode>
                <c:ptCount val="4"/>
                <c:pt idx="0">
                  <c:v>0</c:v>
                </c:pt>
                <c:pt idx="1">
                  <c:v>3404.0769230769224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8608"/>
        <c:axId val="155663104"/>
      </c:barChart>
      <c:catAx>
        <c:axId val="1552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663104"/>
        <c:crosses val="autoZero"/>
        <c:auto val="1"/>
        <c:lblAlgn val="ctr"/>
        <c:lblOffset val="100"/>
        <c:noMultiLvlLbl val="0"/>
      </c:catAx>
      <c:valAx>
        <c:axId val="155663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Variation without Cloud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'GWm05'!$D$13:$G$13</c:f>
              <c:numCache>
                <c:formatCode>General</c:formatCode>
                <c:ptCount val="4"/>
                <c:pt idx="0">
                  <c:v>17496.400000000001</c:v>
                </c:pt>
                <c:pt idx="1">
                  <c:v>11906.7</c:v>
                </c:pt>
                <c:pt idx="2">
                  <c:v>10345.5</c:v>
                </c:pt>
                <c:pt idx="3">
                  <c:v>15225.7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系統數據!$D$101:$G$101</c:f>
              <c:numCache>
                <c:formatCode>General</c:formatCode>
                <c:ptCount val="4"/>
                <c:pt idx="0">
                  <c:v>0</c:v>
                </c:pt>
                <c:pt idx="1">
                  <c:v>4954.2307692307695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9120"/>
        <c:axId val="156516352"/>
      </c:barChart>
      <c:catAx>
        <c:axId val="1552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516352"/>
        <c:crosses val="autoZero"/>
        <c:auto val="1"/>
        <c:lblAlgn val="ctr"/>
        <c:lblOffset val="100"/>
        <c:noMultiLvlLbl val="0"/>
      </c:catAx>
      <c:valAx>
        <c:axId val="156516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6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'GWm05'!$D$21:$G$21</c:f>
              <c:numCache>
                <c:formatCode>General</c:formatCode>
                <c:ptCount val="4"/>
                <c:pt idx="0">
                  <c:v>17433.400000000001</c:v>
                </c:pt>
                <c:pt idx="1">
                  <c:v>13812.1</c:v>
                </c:pt>
                <c:pt idx="2">
                  <c:v>10507.1</c:v>
                </c:pt>
                <c:pt idx="3">
                  <c:v>15738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系統數據!$D$109:$G$109</c:f>
              <c:numCache>
                <c:formatCode>General</c:formatCode>
                <c:ptCount val="4"/>
                <c:pt idx="0">
                  <c:v>0</c:v>
                </c:pt>
                <c:pt idx="1">
                  <c:v>6131.2307692307686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69632"/>
        <c:axId val="156518656"/>
      </c:barChart>
      <c:catAx>
        <c:axId val="155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518656"/>
        <c:crosses val="autoZero"/>
        <c:auto val="1"/>
        <c:lblAlgn val="ctr"/>
        <c:lblOffset val="100"/>
        <c:noMultiLvlLbl val="0"/>
      </c:catAx>
      <c:valAx>
        <c:axId val="156518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6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'GWm05'!$D$25:$G$25</c:f>
              <c:numCache>
                <c:formatCode>General</c:formatCode>
                <c:ptCount val="4"/>
                <c:pt idx="0">
                  <c:v>17402</c:v>
                </c:pt>
                <c:pt idx="1">
                  <c:v>14516.9</c:v>
                </c:pt>
                <c:pt idx="2">
                  <c:v>10512.6</c:v>
                </c:pt>
                <c:pt idx="3">
                  <c:v>15715.8</c:v>
                </c:pt>
              </c:numCache>
            </c:numRef>
          </c:val>
        </c:ser>
        <c:ser>
          <c:idx val="1"/>
          <c:order val="1"/>
          <c:tx>
            <c:v>Fog_Energy</c:v>
          </c:tx>
          <c:invertIfNegative val="0"/>
          <c:cat>
            <c:strRef>
              <c:f>'GWm05'!$D$3:$G$3</c:f>
              <c:strCache>
                <c:ptCount val="4"/>
                <c:pt idx="0">
                  <c:v>Local</c:v>
                </c:pt>
                <c:pt idx="1">
                  <c:v>OFLD</c:v>
                </c:pt>
                <c:pt idx="2">
                  <c:v>Cloud</c:v>
                </c:pt>
                <c:pt idx="3">
                  <c:v>SeGW</c:v>
                </c:pt>
              </c:strCache>
            </c:strRef>
          </c:cat>
          <c:val>
            <c:numRef>
              <c:f>系統數據!$D$113:$G$113</c:f>
              <c:numCache>
                <c:formatCode>General</c:formatCode>
                <c:ptCount val="4"/>
                <c:pt idx="0">
                  <c:v>0</c:v>
                </c:pt>
                <c:pt idx="1">
                  <c:v>5673.4615384615381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70656"/>
        <c:axId val="156520384"/>
      </c:barChart>
      <c:catAx>
        <c:axId val="155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520384"/>
        <c:crosses val="autoZero"/>
        <c:auto val="1"/>
        <c:lblAlgn val="ctr"/>
        <c:lblOffset val="100"/>
        <c:noMultiLvlLbl val="0"/>
      </c:catAx>
      <c:valAx>
        <c:axId val="15652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52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('GWm05'!$L$5,'GWm05'!$L$9,'GWm05'!$L$13,'GWm05'!$L$17,'GWm05'!$L$21,'GWm05'!$L$25)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('GWm05'!$M$5,'GWm05'!$M$9,'GWm05'!$M$13,'GWm05'!$M$17,'GWm05'!$M$21,'GWm05'!$M$25)</c:f>
              <c:numCache>
                <c:formatCode>General</c:formatCode>
                <c:ptCount val="6"/>
                <c:pt idx="0">
                  <c:v>0.58741222841432184</c:v>
                </c:pt>
                <c:pt idx="1">
                  <c:v>0.6333028780264961</c:v>
                </c:pt>
                <c:pt idx="2">
                  <c:v>0.68052285041494254</c:v>
                </c:pt>
                <c:pt idx="3">
                  <c:v>0.7250448056893205</c:v>
                </c:pt>
                <c:pt idx="4">
                  <c:v>0.79227804100175525</c:v>
                </c:pt>
                <c:pt idx="5">
                  <c:v>0.8342087116423399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('GWm05'!$N$5,'GWm05'!$N$9,'GWm05'!$N$13,'GWm05'!$N$17,'GWm05'!$N$21,'GWm05'!$N$25)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('GWm05'!$O$5,'GWm05'!$O$9,'GWm05'!$O$13,'GWm05'!$O$17,'GWm05'!$O$21,'GWm05'!$O$25)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4640"/>
        <c:axId val="143731520"/>
      </c:barChart>
      <c:catAx>
        <c:axId val="1436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31520"/>
        <c:crosses val="autoZero"/>
        <c:auto val="1"/>
        <c:lblAlgn val="ctr"/>
        <c:lblOffset val="100"/>
        <c:noMultiLvlLbl val="0"/>
      </c:catAx>
      <c:valAx>
        <c:axId val="143731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646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('GWm05'!$D$32,'GWm05'!$D$36,'GWm05'!$D$40,'GWm05'!$D$44,'GWm05'!$D$48,'GWm05'!$D$52)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('GWm05'!$E$32,'GWm05'!$E$36,'GWm05'!$E$40,'GWm05'!$E$44,'GWm05'!$E$48,'GWm05'!$E$52)</c:f>
              <c:numCache>
                <c:formatCode>General</c:formatCode>
                <c:ptCount val="6"/>
                <c:pt idx="0">
                  <c:v>0.97250499999999995</c:v>
                </c:pt>
                <c:pt idx="1">
                  <c:v>0.96823800000000004</c:v>
                </c:pt>
                <c:pt idx="2">
                  <c:v>0.95520099999999997</c:v>
                </c:pt>
                <c:pt idx="3">
                  <c:v>0.94428999999999996</c:v>
                </c:pt>
                <c:pt idx="4">
                  <c:v>0.94584000000000001</c:v>
                </c:pt>
                <c:pt idx="5">
                  <c:v>0.93487699999999996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('GWm05'!$F$32,'GWm05'!$F$36,'GWm05'!$F$40,'GWm05'!$F$44,'GWm05'!$F$48,'GWm05'!$F$52)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('GWm05'!$G$32,'GWm05'!$G$36,'GWm05'!$G$40,'GWm05'!$G$44,'GWm05'!$G$48,'GWm05'!$G$52)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6688"/>
        <c:axId val="143733824"/>
      </c:barChart>
      <c:catAx>
        <c:axId val="1436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33824"/>
        <c:crosses val="autoZero"/>
        <c:auto val="1"/>
        <c:lblAlgn val="ctr"/>
        <c:lblOffset val="100"/>
        <c:noMultiLvlLbl val="0"/>
      </c:catAx>
      <c:valAx>
        <c:axId val="143733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('GWm05'!$L$6,'GWm05'!$L$10,'GWm05'!$L$14,'GWm05'!$L$18,'GWm05'!$L$22,'GWm05'!$L$26)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('GWm05'!$M$6,'GWm05'!$M$10,'GWm05'!$M$14,'GWm05'!$M$18,'GWm05'!$M$22,'GWm05'!$M$26)</c:f>
              <c:numCache>
                <c:formatCode>General</c:formatCode>
                <c:ptCount val="6"/>
                <c:pt idx="0">
                  <c:v>0.56872132115760299</c:v>
                </c:pt>
                <c:pt idx="1">
                  <c:v>0.62146767525328239</c:v>
                </c:pt>
                <c:pt idx="2">
                  <c:v>0.68956998773340605</c:v>
                </c:pt>
                <c:pt idx="3">
                  <c:v>0.72828358547998739</c:v>
                </c:pt>
                <c:pt idx="4">
                  <c:v>0.78159215846622143</c:v>
                </c:pt>
                <c:pt idx="5">
                  <c:v>0.85079051383399207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('GWm05'!$N$6,'GWm05'!$N$10,'GWm05'!$N$14,'GWm05'!$N$18,'GWm05'!$N$22,'GWm05'!$N$26)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('GWm05'!$O$6,'GWm05'!$O$10,'GWm05'!$O$14,'GWm05'!$O$18,'GWm05'!$O$22,'GWm05'!$O$26)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96576"/>
        <c:axId val="143736128"/>
      </c:barChart>
      <c:catAx>
        <c:axId val="1438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736128"/>
        <c:crosses val="autoZero"/>
        <c:auto val="1"/>
        <c:lblAlgn val="ctr"/>
        <c:lblOffset val="100"/>
        <c:noMultiLvlLbl val="0"/>
      </c:catAx>
      <c:valAx>
        <c:axId val="143736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965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('GWm05'!$D$33,'GWm05'!$D$37,'GWm05'!$D$41,'GWm05'!$D$45,'GWm05'!$D$49,'GWm05'!$D$53)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('GWm05'!$E$33,'GWm05'!$E$37,'GWm05'!$E$41,'GWm05'!$E$45,'GWm05'!$E$49,'GWm05'!$E$53)</c:f>
              <c:numCache>
                <c:formatCode>General</c:formatCode>
                <c:ptCount val="6"/>
                <c:pt idx="0">
                  <c:v>0.90724000000000005</c:v>
                </c:pt>
                <c:pt idx="1">
                  <c:v>0.88058499999999995</c:v>
                </c:pt>
                <c:pt idx="2">
                  <c:v>0.83952400000000005</c:v>
                </c:pt>
                <c:pt idx="3">
                  <c:v>0.80881700000000001</c:v>
                </c:pt>
                <c:pt idx="4">
                  <c:v>0.78548300000000004</c:v>
                </c:pt>
                <c:pt idx="5">
                  <c:v>0.78434400000000004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('GWm05'!$F$33,'GWm05'!$F$37,'GWm05'!$F$41,'GWm05'!$F$45,'GWm05'!$F$49,'GWm05'!$F$53)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('GWm05'!$G$33,'GWm05'!$G$37,'GWm05'!$G$41,'GWm05'!$G$45,'GWm05'!$G$49,'GWm05'!$G$53)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98624"/>
        <c:axId val="139519680"/>
      </c:barChart>
      <c:catAx>
        <c:axId val="1438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19680"/>
        <c:crosses val="autoZero"/>
        <c:auto val="1"/>
        <c:lblAlgn val="ctr"/>
        <c:lblOffset val="100"/>
        <c:noMultiLvlLbl val="0"/>
      </c:catAx>
      <c:valAx>
        <c:axId val="139519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89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('GWm05'!$L$7,'GWm05'!$L$11,'GWm05'!$L$15,'GWm05'!$L$19,'GWm05'!$L$23,'GWm05'!$L$27)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('GWm05'!$M$7,'GWm05'!$M$11,'GWm05'!$M$15,'GWm05'!$M$19,'GWm05'!$M$23,'GWm05'!$M$27)</c:f>
              <c:numCache>
                <c:formatCode>General</c:formatCode>
                <c:ptCount val="6"/>
                <c:pt idx="0">
                  <c:v>0.56050440688746539</c:v>
                </c:pt>
                <c:pt idx="1">
                  <c:v>0.61289241742764977</c:v>
                </c:pt>
                <c:pt idx="2">
                  <c:v>0.64807936940620603</c:v>
                </c:pt>
                <c:pt idx="3">
                  <c:v>0.69254009358956881</c:v>
                </c:pt>
                <c:pt idx="4">
                  <c:v>0.75077802008086869</c:v>
                </c:pt>
                <c:pt idx="5">
                  <c:v>0.79487528962791332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('GWm05'!$N$7,'GWm05'!$N$11,'GWm05'!$N$15,'GWm05'!$N$19,'GWm05'!$N$23,'GWm05'!$N$27)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('GWm05'!$K$4,'GWm05'!$K$8,'GWm05'!$K$12,'GWm05'!$K$16,'GWm05'!$K$20,'GWm05'!$K$24)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('GWm05'!$O$7,'GWm05'!$O$11,'GWm05'!$O$15,'GWm05'!$O$19,'GWm05'!$O$23,'GWm05'!$O$27)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5152"/>
        <c:axId val="139521984"/>
      </c:barChart>
      <c:catAx>
        <c:axId val="14366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21984"/>
        <c:crosses val="autoZero"/>
        <c:auto val="1"/>
        <c:lblAlgn val="ctr"/>
        <c:lblOffset val="100"/>
        <c:noMultiLvlLbl val="0"/>
      </c:catAx>
      <c:valAx>
        <c:axId val="139521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6651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0.99292899999999995</c:v>
                </c:pt>
                <c:pt idx="2">
                  <c:v>0.94584000000000001</c:v>
                </c:pt>
                <c:pt idx="3">
                  <c:v>0.78548300000000004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160"/>
        <c:axId val="139525440"/>
      </c:barChart>
      <c:catAx>
        <c:axId val="1441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25440"/>
        <c:crosses val="autoZero"/>
        <c:auto val="1"/>
        <c:lblAlgn val="ctr"/>
        <c:lblOffset val="100"/>
        <c:noMultiLvlLbl val="0"/>
      </c:catAx>
      <c:valAx>
        <c:axId val="139525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'GWm05'!$M$20:$M$23</c:f>
              <c:numCache>
                <c:formatCode>General</c:formatCode>
                <c:ptCount val="4"/>
                <c:pt idx="0">
                  <c:v>0.93514920987331851</c:v>
                </c:pt>
                <c:pt idx="1">
                  <c:v>0.79227804100175525</c:v>
                </c:pt>
                <c:pt idx="2">
                  <c:v>0.78159215846622143</c:v>
                </c:pt>
                <c:pt idx="3">
                  <c:v>0.75077802008086869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8208"/>
        <c:axId val="144443072"/>
      </c:barChart>
      <c:catAx>
        <c:axId val="1441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43072"/>
        <c:crosses val="autoZero"/>
        <c:auto val="1"/>
        <c:lblAlgn val="ctr"/>
        <c:lblOffset val="100"/>
        <c:noMultiLvlLbl val="0"/>
      </c:catAx>
      <c:valAx>
        <c:axId val="1444430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1582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0.99704300000000001</c:v>
                </c:pt>
                <c:pt idx="2">
                  <c:v>0.93487699999999996</c:v>
                </c:pt>
                <c:pt idx="3">
                  <c:v>0.78434400000000004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85728"/>
        <c:axId val="139524864"/>
      </c:barChart>
      <c:catAx>
        <c:axId val="1445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24864"/>
        <c:crosses val="autoZero"/>
        <c:auto val="1"/>
        <c:lblAlgn val="ctr"/>
        <c:lblOffset val="100"/>
        <c:noMultiLvlLbl val="0"/>
      </c:catAx>
      <c:valAx>
        <c:axId val="139524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5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'GWm05'!$M$16:$M$19</c:f>
              <c:numCache>
                <c:formatCode>General</c:formatCode>
                <c:ptCount val="4"/>
                <c:pt idx="0">
                  <c:v>0.92743460961450652</c:v>
                </c:pt>
                <c:pt idx="1">
                  <c:v>0.7250448056893205</c:v>
                </c:pt>
                <c:pt idx="2">
                  <c:v>0.72828358547998739</c:v>
                </c:pt>
                <c:pt idx="3">
                  <c:v>0.69254009358956881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33536"/>
        <c:axId val="139637248"/>
      </c:barChart>
      <c:catAx>
        <c:axId val="1416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37248"/>
        <c:crosses val="autoZero"/>
        <c:auto val="1"/>
        <c:lblAlgn val="ctr"/>
        <c:lblOffset val="100"/>
        <c:noMultiLvlLbl val="0"/>
      </c:catAx>
      <c:valAx>
        <c:axId val="13963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33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'GWm05'!$M$24:$M$27</c:f>
              <c:numCache>
                <c:formatCode>General</c:formatCode>
                <c:ptCount val="4"/>
                <c:pt idx="0">
                  <c:v>0.93155856253370595</c:v>
                </c:pt>
                <c:pt idx="1">
                  <c:v>0.8342087116423399</c:v>
                </c:pt>
                <c:pt idx="2">
                  <c:v>0.85079051383399207</c:v>
                </c:pt>
                <c:pt idx="3">
                  <c:v>0.79487528962791332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86240"/>
        <c:axId val="144447680"/>
      </c:barChart>
      <c:catAx>
        <c:axId val="1445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447680"/>
        <c:crosses val="autoZero"/>
        <c:auto val="1"/>
        <c:lblAlgn val="ctr"/>
        <c:lblOffset val="100"/>
        <c:noMultiLvlLbl val="0"/>
      </c:catAx>
      <c:valAx>
        <c:axId val="1444476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5862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0.98521300000000001</c:v>
                </c:pt>
                <c:pt idx="2">
                  <c:v>0.94400200000000001</c:v>
                </c:pt>
                <c:pt idx="3">
                  <c:v>0.80990600000000001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21408"/>
        <c:axId val="144974400"/>
      </c:barChart>
      <c:catAx>
        <c:axId val="1447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74400"/>
        <c:crosses val="autoZero"/>
        <c:auto val="1"/>
        <c:lblAlgn val="ctr"/>
        <c:lblOffset val="100"/>
        <c:noMultiLvlLbl val="0"/>
      </c:catAx>
      <c:valAx>
        <c:axId val="144974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'GWm02'!$M$16:$M$19</c:f>
              <c:numCache>
                <c:formatCode>General</c:formatCode>
                <c:ptCount val="4"/>
                <c:pt idx="0">
                  <c:v>0.92688833083295297</c:v>
                </c:pt>
                <c:pt idx="1">
                  <c:v>0.72279450078159446</c:v>
                </c:pt>
                <c:pt idx="2">
                  <c:v>0.72538730634682669</c:v>
                </c:pt>
                <c:pt idx="3">
                  <c:v>0.69164849393485084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3408"/>
        <c:axId val="144976704"/>
      </c:barChart>
      <c:catAx>
        <c:axId val="1442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76704"/>
        <c:crosses val="autoZero"/>
        <c:auto val="1"/>
        <c:lblAlgn val="ctr"/>
        <c:lblOffset val="100"/>
        <c:noMultiLvlLbl val="0"/>
      </c:catAx>
      <c:valAx>
        <c:axId val="144976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34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0.99104499999999995</c:v>
                </c:pt>
                <c:pt idx="2">
                  <c:v>0.97218899999999997</c:v>
                </c:pt>
                <c:pt idx="3">
                  <c:v>0.90724000000000005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4432"/>
        <c:axId val="144979008"/>
      </c:barChart>
      <c:catAx>
        <c:axId val="1442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79008"/>
        <c:crosses val="autoZero"/>
        <c:auto val="1"/>
        <c:lblAlgn val="ctr"/>
        <c:lblOffset val="100"/>
        <c:noMultiLvlLbl val="0"/>
      </c:catAx>
      <c:valAx>
        <c:axId val="144979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'GWm02'!$M$4:$M$7</c:f>
              <c:numCache>
                <c:formatCode>General</c:formatCode>
                <c:ptCount val="4"/>
                <c:pt idx="0">
                  <c:v>0.79607598222106857</c:v>
                </c:pt>
                <c:pt idx="1">
                  <c:v>0.58155983868851713</c:v>
                </c:pt>
                <c:pt idx="2">
                  <c:v>0.56814774430966331</c:v>
                </c:pt>
                <c:pt idx="3">
                  <c:v>0.56017729771477898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4944"/>
        <c:axId val="144981312"/>
      </c:barChart>
      <c:catAx>
        <c:axId val="144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981312"/>
        <c:crosses val="autoZero"/>
        <c:auto val="1"/>
        <c:lblAlgn val="ctr"/>
        <c:lblOffset val="100"/>
        <c:noMultiLvlLbl val="0"/>
      </c:catAx>
      <c:valAx>
        <c:axId val="144981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49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0.98563299999999998</c:v>
                </c:pt>
                <c:pt idx="2">
                  <c:v>0.969831</c:v>
                </c:pt>
                <c:pt idx="3">
                  <c:v>0.881413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5968"/>
        <c:axId val="144877248"/>
      </c:barChart>
      <c:catAx>
        <c:axId val="1442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77248"/>
        <c:crosses val="autoZero"/>
        <c:auto val="1"/>
        <c:lblAlgn val="ctr"/>
        <c:lblOffset val="100"/>
        <c:noMultiLvlLbl val="0"/>
      </c:catAx>
      <c:valAx>
        <c:axId val="1448772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'GWm02'!$M$8:$M$11</c:f>
              <c:numCache>
                <c:formatCode>General</c:formatCode>
                <c:ptCount val="4"/>
                <c:pt idx="0">
                  <c:v>0.84874420417542984</c:v>
                </c:pt>
                <c:pt idx="1">
                  <c:v>0.62677021470991323</c:v>
                </c:pt>
                <c:pt idx="2">
                  <c:v>0.61876448139566587</c:v>
                </c:pt>
                <c:pt idx="3">
                  <c:v>0.61248353096179187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76992"/>
        <c:axId val="144879552"/>
      </c:barChart>
      <c:catAx>
        <c:axId val="1442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79552"/>
        <c:crosses val="autoZero"/>
        <c:auto val="1"/>
        <c:lblAlgn val="ctr"/>
        <c:lblOffset val="100"/>
        <c:noMultiLvlLbl val="0"/>
      </c:catAx>
      <c:valAx>
        <c:axId val="14487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2769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0.98646500000000004</c:v>
                </c:pt>
                <c:pt idx="2">
                  <c:v>0.95406400000000002</c:v>
                </c:pt>
                <c:pt idx="3">
                  <c:v>0.84068399999999999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22432"/>
        <c:axId val="144881856"/>
      </c:barChart>
      <c:catAx>
        <c:axId val="1447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4881856"/>
        <c:crosses val="autoZero"/>
        <c:auto val="1"/>
        <c:lblAlgn val="ctr"/>
        <c:lblOffset val="100"/>
        <c:noMultiLvlLbl val="0"/>
      </c:catAx>
      <c:valAx>
        <c:axId val="144881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'GWm02'!$M$12:$M$15</c:f>
              <c:numCache>
                <c:formatCode>General</c:formatCode>
                <c:ptCount val="4"/>
                <c:pt idx="0">
                  <c:v>0.90869512145501896</c:v>
                </c:pt>
                <c:pt idx="1">
                  <c:v>0.67564756178413843</c:v>
                </c:pt>
                <c:pt idx="2">
                  <c:v>0.68537322247966925</c:v>
                </c:pt>
                <c:pt idx="3">
                  <c:v>0.64658011903139345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4640"/>
        <c:axId val="145867328"/>
      </c:barChart>
      <c:catAx>
        <c:axId val="1459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67328"/>
        <c:crosses val="autoZero"/>
        <c:auto val="1"/>
        <c:lblAlgn val="ctr"/>
        <c:lblOffset val="100"/>
        <c:noMultiLvlLbl val="0"/>
      </c:catAx>
      <c:valAx>
        <c:axId val="145867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046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('GWm02'!$D$30,'GWm02'!$D$34,'GWm02'!$D$38,'GWm02'!$D$42,'GWm02'!$D$46,'GWm02'!$D$50)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('GWm02'!$E$30,'GWm02'!$E$34,'GWm02'!$E$38,'GWm02'!$E$42,'GWm02'!$E$46,'GWm02'!$E$50)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('GWm02'!$F$30,'GWm02'!$F$34,'GWm02'!$F$38,'GWm02'!$F$42,'GWm02'!$F$46,'GWm02'!$F$50)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'GWm02'!$G$3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('GWm02'!$G$30,'GWm02'!$G$34,'GWm02'!$G$38,'GWm02'!$G$42,'GWm02'!$G$46,'GWm02'!$G$50)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5152"/>
        <c:axId val="145869056"/>
      </c:barChart>
      <c:catAx>
        <c:axId val="1459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69056"/>
        <c:crosses val="autoZero"/>
        <c:auto val="1"/>
        <c:lblAlgn val="ctr"/>
        <c:lblOffset val="100"/>
        <c:noMultiLvlLbl val="0"/>
      </c:catAx>
      <c:valAx>
        <c:axId val="145869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0.98954699999999995</c:v>
                </c:pt>
                <c:pt idx="2">
                  <c:v>0.97250499999999995</c:v>
                </c:pt>
                <c:pt idx="3">
                  <c:v>0.90724000000000005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35072"/>
        <c:axId val="139639552"/>
      </c:barChart>
      <c:catAx>
        <c:axId val="1416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39552"/>
        <c:crosses val="autoZero"/>
        <c:auto val="1"/>
        <c:lblAlgn val="ctr"/>
        <c:lblOffset val="100"/>
        <c:noMultiLvlLbl val="0"/>
      </c:catAx>
      <c:valAx>
        <c:axId val="139639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('GWm02'!$L$4,'GWm02'!$L$8,'GWm02'!$L$12,'GWm02'!$L$16,'GWm02'!$L$20,'GWm02'!$L$24)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('GWm02'!$M$4,'GWm02'!$M$8,'GWm02'!$M$12,'GWm02'!$M$16,'GWm02'!$M$20,'GWm02'!$M$24)</c:f>
              <c:numCache>
                <c:formatCode>General</c:formatCode>
                <c:ptCount val="6"/>
                <c:pt idx="0">
                  <c:v>0.79607598222106857</c:v>
                </c:pt>
                <c:pt idx="1">
                  <c:v>0.84874420417542984</c:v>
                </c:pt>
                <c:pt idx="2">
                  <c:v>0.90869512145501896</c:v>
                </c:pt>
                <c:pt idx="3">
                  <c:v>0.92688833083295297</c:v>
                </c:pt>
                <c:pt idx="4">
                  <c:v>0.93514920987331851</c:v>
                </c:pt>
                <c:pt idx="5">
                  <c:v>0.93155856253370595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('GWm02'!$N$4,'GWm02'!$N$8,'GWm02'!$N$12,'GWm02'!$N$16,'GWm02'!$N$20,'GWm02'!$N$24)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('GWm02'!$O$4,'GWm02'!$O$8,'GWm02'!$O$12,'GWm02'!$O$16,'GWm02'!$O$20,'GWm02'!$O$24)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7200"/>
        <c:axId val="145871936"/>
      </c:barChart>
      <c:catAx>
        <c:axId val="1459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71936"/>
        <c:crosses val="autoZero"/>
        <c:auto val="1"/>
        <c:lblAlgn val="ctr"/>
        <c:lblOffset val="100"/>
        <c:noMultiLvlLbl val="0"/>
      </c:catAx>
      <c:valAx>
        <c:axId val="145871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9072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('GWm02'!$D$31,'GWm02'!$D$35,'GWm02'!$D$39,'GWm02'!$D$43,'GWm02'!$D$47,'GWm02'!$D$51)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('GWm02'!$E$31,'GWm02'!$E$35,'GWm02'!$E$39,'GWm02'!$E$43,'GWm02'!$E$47,'GWm02'!$E$51)</c:f>
              <c:numCache>
                <c:formatCode>General</c:formatCode>
                <c:ptCount val="6"/>
                <c:pt idx="0">
                  <c:v>0.99104499999999995</c:v>
                </c:pt>
                <c:pt idx="1">
                  <c:v>0.98563299999999998</c:v>
                </c:pt>
                <c:pt idx="2">
                  <c:v>0.98646500000000004</c:v>
                </c:pt>
                <c:pt idx="3">
                  <c:v>0.98521300000000001</c:v>
                </c:pt>
                <c:pt idx="4">
                  <c:v>0.99300900000000003</c:v>
                </c:pt>
                <c:pt idx="5">
                  <c:v>0.99654399999999999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('GWm02'!$F$31,'GWm02'!$F$35,'GWm02'!$F$39,'GWm02'!$F$43,'GWm02'!$F$47,'GWm02'!$F$51)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('GWm02'!$G$31,'GWm02'!$G$35,'GWm02'!$G$39,'GWm02'!$G$43,'GWm02'!$G$47,'GWm02'!$G$51)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9424"/>
        <c:axId val="145873664"/>
      </c:barChart>
      <c:catAx>
        <c:axId val="1472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873664"/>
        <c:crosses val="autoZero"/>
        <c:auto val="1"/>
        <c:lblAlgn val="ctr"/>
        <c:lblOffset val="100"/>
        <c:noMultiLvlLbl val="0"/>
      </c:catAx>
      <c:valAx>
        <c:axId val="145873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('GWm02'!$L$5,'GWm02'!$L$9,'GWm02'!$L$13,'GWm02'!$L$17,'GWm02'!$L$21,'GWm02'!$L$25)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('GWm02'!$M$5,'GWm02'!$M$9,'GWm02'!$M$13,'GWm02'!$M$17,'GWm02'!$M$21,'GWm02'!$M$25)</c:f>
              <c:numCache>
                <c:formatCode>General</c:formatCode>
                <c:ptCount val="6"/>
                <c:pt idx="0">
                  <c:v>0.58155983868851713</c:v>
                </c:pt>
                <c:pt idx="1">
                  <c:v>0.62677021470991323</c:v>
                </c:pt>
                <c:pt idx="2">
                  <c:v>0.67564756178413843</c:v>
                </c:pt>
                <c:pt idx="3">
                  <c:v>0.72279450078159446</c:v>
                </c:pt>
                <c:pt idx="4">
                  <c:v>0.7922837771174871</c:v>
                </c:pt>
                <c:pt idx="5">
                  <c:v>0.83432364096080913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('GWm02'!$N$5,'GWm02'!$N$9,'GWm02'!$N$13,'GWm02'!$N$17,'GWm02'!$N$21,'GWm02'!$N$25)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('GWm02'!$O$5,'GWm02'!$O$9,'GWm02'!$O$13,'GWm02'!$O$17,'GWm02'!$O$21,'GWm02'!$O$25)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0448"/>
        <c:axId val="107161280"/>
      </c:barChart>
      <c:catAx>
        <c:axId val="1472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161280"/>
        <c:crosses val="autoZero"/>
        <c:auto val="1"/>
        <c:lblAlgn val="ctr"/>
        <c:lblOffset val="100"/>
        <c:noMultiLvlLbl val="0"/>
      </c:catAx>
      <c:valAx>
        <c:axId val="107161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404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('GWm02'!$D$32,'GWm02'!$D$36,'GWm02'!$D$40,'GWm02'!$D$44,'GWm02'!$D$48,'GWm02'!$D$52)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('GWm02'!$E$32,'GWm02'!$E$36,'GWm02'!$E$40,'GWm02'!$E$44,'GWm02'!$E$48,'GWm02'!$E$52)</c:f>
              <c:numCache>
                <c:formatCode>General</c:formatCode>
                <c:ptCount val="6"/>
                <c:pt idx="0">
                  <c:v>0.97218899999999997</c:v>
                </c:pt>
                <c:pt idx="1">
                  <c:v>0.969831</c:v>
                </c:pt>
                <c:pt idx="2">
                  <c:v>0.95406400000000002</c:v>
                </c:pt>
                <c:pt idx="3">
                  <c:v>0.94400200000000001</c:v>
                </c:pt>
                <c:pt idx="4">
                  <c:v>0.94575900000000002</c:v>
                </c:pt>
                <c:pt idx="5">
                  <c:v>0.93488800000000005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('GWm02'!$F$32,'GWm02'!$F$36,'GWm02'!$F$40,'GWm02'!$F$44,'GWm02'!$F$48,'GWm02'!$F$52)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('GWm02'!$G$32,'GWm02'!$G$36,'GWm02'!$G$40,'GWm02'!$G$44,'GWm02'!$G$48,'GWm02'!$G$52)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1472"/>
        <c:axId val="107163008"/>
      </c:barChart>
      <c:catAx>
        <c:axId val="1472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163008"/>
        <c:crosses val="autoZero"/>
        <c:auto val="1"/>
        <c:lblAlgn val="ctr"/>
        <c:lblOffset val="100"/>
        <c:noMultiLvlLbl val="0"/>
      </c:catAx>
      <c:valAx>
        <c:axId val="107163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4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('GWm02'!$L$6,'GWm02'!$L$10,'GWm02'!$L$14,'GWm02'!$L$18,'GWm02'!$L$22,'GWm02'!$L$26)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('GWm02'!$M$6,'GWm02'!$M$10,'GWm02'!$M$14,'GWm02'!$M$18,'GWm02'!$M$22,'GWm02'!$M$26)</c:f>
              <c:numCache>
                <c:formatCode>General</c:formatCode>
                <c:ptCount val="6"/>
                <c:pt idx="0">
                  <c:v>0.56814774430966331</c:v>
                </c:pt>
                <c:pt idx="1">
                  <c:v>0.61876448139566587</c:v>
                </c:pt>
                <c:pt idx="2">
                  <c:v>0.68537322247966925</c:v>
                </c:pt>
                <c:pt idx="3">
                  <c:v>0.72538730634682669</c:v>
                </c:pt>
                <c:pt idx="4">
                  <c:v>0.78080278042796791</c:v>
                </c:pt>
                <c:pt idx="5">
                  <c:v>0.85062014447321799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('GWm02'!$N$6,'GWm02'!$N$10,'GWm02'!$N$14,'GWm02'!$N$18,'GWm02'!$N$22,'GWm02'!$N$26)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('GWm02'!$O$6,'GWm02'!$O$10,'GWm02'!$O$14,'GWm02'!$O$18,'GWm02'!$O$22,'GWm02'!$O$26)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42496"/>
        <c:axId val="107167040"/>
      </c:barChart>
      <c:catAx>
        <c:axId val="1472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7167040"/>
        <c:crosses val="autoZero"/>
        <c:auto val="1"/>
        <c:lblAlgn val="ctr"/>
        <c:lblOffset val="100"/>
        <c:noMultiLvlLbl val="0"/>
      </c:catAx>
      <c:valAx>
        <c:axId val="10716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242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('GWm02'!$D$33,'GWm02'!$D$37,'GWm02'!$D$41,'GWm02'!$D$45,'GWm02'!$D$49,'GWm02'!$D$53)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('GWm02'!$E$33,'GWm02'!$E$37,'GWm02'!$E$41,'GWm02'!$E$45,'GWm02'!$E$49,'GWm02'!$E$53)</c:f>
              <c:numCache>
                <c:formatCode>General</c:formatCode>
                <c:ptCount val="6"/>
                <c:pt idx="0">
                  <c:v>0.90724000000000005</c:v>
                </c:pt>
                <c:pt idx="1">
                  <c:v>0.881413</c:v>
                </c:pt>
                <c:pt idx="2">
                  <c:v>0.84068399999999999</c:v>
                </c:pt>
                <c:pt idx="3">
                  <c:v>0.80990600000000001</c:v>
                </c:pt>
                <c:pt idx="4">
                  <c:v>0.78528399999999998</c:v>
                </c:pt>
                <c:pt idx="5">
                  <c:v>0.78438799999999997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('GWm02'!$F$33,'GWm02'!$F$37,'GWm02'!$F$41,'GWm02'!$F$45,'GWm02'!$F$49,'GWm02'!$F$53)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('GWm02'!$C$30,'GWm02'!$C$34,'GWm02'!$C$38,'GWm02'!$C$42,'GWm02'!$C$46,'GWm02'!$C$50)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('GWm02'!$G$33,'GWm02'!$G$37,'GWm02'!$G$41,'GWm02'!$G$45,'GWm02'!$G$49,'GWm02'!$G$53)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3552"/>
        <c:axId val="147736256"/>
      </c:barChart>
      <c:catAx>
        <c:axId val="1475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36256"/>
        <c:crosses val="autoZero"/>
        <c:auto val="1"/>
        <c:lblAlgn val="ctr"/>
        <c:lblOffset val="100"/>
        <c:noMultiLvlLbl val="0"/>
      </c:catAx>
      <c:valAx>
        <c:axId val="147736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4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('GWm02'!$L$7,'GWm02'!$L$11,'GWm02'!$L$15,'GWm02'!$L$19,'GWm02'!$L$23,'GWm02'!$L$27)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('GWm02'!$M$7,'GWm02'!$M$11,'GWm02'!$M$15,'GWm02'!$M$19,'GWm02'!$M$23,'GWm02'!$M$27)</c:f>
              <c:numCache>
                <c:formatCode>General</c:formatCode>
                <c:ptCount val="6"/>
                <c:pt idx="0">
                  <c:v>0.56017729771477898</c:v>
                </c:pt>
                <c:pt idx="1">
                  <c:v>0.61248353096179187</c:v>
                </c:pt>
                <c:pt idx="2">
                  <c:v>0.64658011903139345</c:v>
                </c:pt>
                <c:pt idx="3">
                  <c:v>0.69164849393485084</c:v>
                </c:pt>
                <c:pt idx="4">
                  <c:v>0.7502896279133161</c:v>
                </c:pt>
                <c:pt idx="5">
                  <c:v>0.79493207941483801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('GWm02'!$N$7,'GWm02'!$N$11,'GWm02'!$N$15,'GWm02'!$N$19,'GWm02'!$N$23,'GWm02'!$N$27)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('GWm02'!$K$4,'GWm02'!$K$8,'GWm02'!$K$12,'GWm02'!$K$16,'GWm02'!$K$20,'GWm02'!$K$24)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('GWm02'!$O$7,'GWm02'!$O$11,'GWm02'!$O$15,'GWm02'!$O$19,'GWm02'!$O$23,'GWm02'!$O$27)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2528"/>
        <c:axId val="147739136"/>
      </c:barChart>
      <c:catAx>
        <c:axId val="1475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39136"/>
        <c:crosses val="autoZero"/>
        <c:auto val="1"/>
        <c:lblAlgn val="ctr"/>
        <c:lblOffset val="100"/>
        <c:noMultiLvlLbl val="0"/>
      </c:catAx>
      <c:valAx>
        <c:axId val="147739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425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0.99300900000000003</c:v>
                </c:pt>
                <c:pt idx="2">
                  <c:v>0.94575900000000002</c:v>
                </c:pt>
                <c:pt idx="3">
                  <c:v>0.78528399999999998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4576"/>
        <c:axId val="147742016"/>
      </c:barChart>
      <c:catAx>
        <c:axId val="147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42016"/>
        <c:crosses val="autoZero"/>
        <c:auto val="1"/>
        <c:lblAlgn val="ctr"/>
        <c:lblOffset val="100"/>
        <c:noMultiLvlLbl val="0"/>
      </c:catAx>
      <c:valAx>
        <c:axId val="147742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4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'GWm02'!$M$20:$M$23</c:f>
              <c:numCache>
                <c:formatCode>General</c:formatCode>
                <c:ptCount val="4"/>
                <c:pt idx="0">
                  <c:v>0.93514920987331851</c:v>
                </c:pt>
                <c:pt idx="1">
                  <c:v>0.7922837771174871</c:v>
                </c:pt>
                <c:pt idx="2">
                  <c:v>0.78080278042796791</c:v>
                </c:pt>
                <c:pt idx="3">
                  <c:v>0.7502896279133161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45600"/>
        <c:axId val="147990208"/>
      </c:barChart>
      <c:catAx>
        <c:axId val="1475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90208"/>
        <c:crosses val="autoZero"/>
        <c:auto val="1"/>
        <c:lblAlgn val="ctr"/>
        <c:lblOffset val="100"/>
        <c:noMultiLvlLbl val="0"/>
      </c:catAx>
      <c:valAx>
        <c:axId val="1479902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75456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0.99654399999999999</c:v>
                </c:pt>
                <c:pt idx="2">
                  <c:v>0.93488800000000005</c:v>
                </c:pt>
                <c:pt idx="3">
                  <c:v>0.78438799999999997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'GWm02'!$G$29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23456"/>
        <c:axId val="147741440"/>
      </c:barChart>
      <c:catAx>
        <c:axId val="1447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41440"/>
        <c:crosses val="autoZero"/>
        <c:auto val="1"/>
        <c:lblAlgn val="ctr"/>
        <c:lblOffset val="100"/>
        <c:noMultiLvlLbl val="0"/>
      </c:catAx>
      <c:valAx>
        <c:axId val="1477414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'GWm05'!$M$4:$M$7</c:f>
              <c:numCache>
                <c:formatCode>General</c:formatCode>
                <c:ptCount val="4"/>
                <c:pt idx="0">
                  <c:v>0.8036555494273756</c:v>
                </c:pt>
                <c:pt idx="1">
                  <c:v>0.58741222841432184</c:v>
                </c:pt>
                <c:pt idx="2">
                  <c:v>0.56872132115760299</c:v>
                </c:pt>
                <c:pt idx="3">
                  <c:v>0.56050440688746539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44000"/>
        <c:axId val="141845632"/>
      </c:barChart>
      <c:catAx>
        <c:axId val="142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45632"/>
        <c:crosses val="autoZero"/>
        <c:auto val="1"/>
        <c:lblAlgn val="ctr"/>
        <c:lblOffset val="100"/>
        <c:noMultiLvlLbl val="0"/>
      </c:catAx>
      <c:valAx>
        <c:axId val="1418456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4400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'GWm02'!$D$3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'GWm02'!$E$3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'GWm02'!$M$24:$M$27</c:f>
              <c:numCache>
                <c:formatCode>General</c:formatCode>
                <c:ptCount val="4"/>
                <c:pt idx="0">
                  <c:v>0.93155856253370595</c:v>
                </c:pt>
                <c:pt idx="1">
                  <c:v>0.83432364096080913</c:v>
                </c:pt>
                <c:pt idx="2">
                  <c:v>0.85062014447321799</c:v>
                </c:pt>
                <c:pt idx="3">
                  <c:v>0.79493207941483801</c:v>
                </c:pt>
              </c:numCache>
            </c:numRef>
          </c:val>
        </c:ser>
        <c:ser>
          <c:idx val="1"/>
          <c:order val="2"/>
          <c:tx>
            <c:strRef>
              <c:f>'GWm02'!$F$29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'GWm02'!$O$3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'GWm02'!$B$30:$B$33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'GWm02'!$O$24:$O$27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71936"/>
        <c:axId val="147994240"/>
      </c:barChart>
      <c:catAx>
        <c:axId val="1480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94240"/>
        <c:crosses val="autoZero"/>
        <c:auto val="1"/>
        <c:lblAlgn val="ctr"/>
        <c:lblOffset val="100"/>
        <c:noMultiLvlLbl val="0"/>
      </c:catAx>
      <c:valAx>
        <c:axId val="147994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0719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0.98820200000000002</c:v>
                </c:pt>
                <c:pt idx="2">
                  <c:v>0.94179900000000005</c:v>
                </c:pt>
                <c:pt idx="3">
                  <c:v>0.80608299999999999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5120"/>
        <c:axId val="147995968"/>
      </c:barChart>
      <c:catAx>
        <c:axId val="1401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995968"/>
        <c:crosses val="autoZero"/>
        <c:auto val="1"/>
        <c:lblAlgn val="ctr"/>
        <c:lblOffset val="100"/>
        <c:noMultiLvlLbl val="0"/>
      </c:catAx>
      <c:valAx>
        <c:axId val="147995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6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'GWm08'!$M$16:$M$19</c:f>
              <c:numCache>
                <c:formatCode>General</c:formatCode>
                <c:ptCount val="4"/>
                <c:pt idx="0">
                  <c:v>0.93062259474267828</c:v>
                </c:pt>
                <c:pt idx="1">
                  <c:v>0.73515686285737192</c:v>
                </c:pt>
                <c:pt idx="2">
                  <c:v>0.73543909863250201</c:v>
                </c:pt>
                <c:pt idx="3">
                  <c:v>0.69485711689609742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'GWm08'!$N$16:$N$19</c:f>
              <c:numCache>
                <c:formatCode>General</c:formatCode>
                <c:ptCount val="4"/>
                <c:pt idx="0">
                  <c:v>0.85246396190724671</c:v>
                </c:pt>
                <c:pt idx="1">
                  <c:v>0.59694920494952564</c:v>
                </c:pt>
                <c:pt idx="2">
                  <c:v>0.59373722229794201</c:v>
                </c:pt>
                <c:pt idx="3">
                  <c:v>0.59148834673572304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0.88881317888492528</c:v>
                </c:pt>
                <c:pt idx="2">
                  <c:v>0.9470492026713917</c:v>
                </c:pt>
                <c:pt idx="3">
                  <c:v>0.9027304529553406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6656"/>
        <c:axId val="148260544"/>
      </c:barChart>
      <c:catAx>
        <c:axId val="1401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60544"/>
        <c:crosses val="autoZero"/>
        <c:auto val="1"/>
        <c:lblAlgn val="ctr"/>
        <c:lblOffset val="100"/>
        <c:noMultiLvlLbl val="0"/>
      </c:catAx>
      <c:valAx>
        <c:axId val="148260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666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0.98524299999999998</c:v>
                </c:pt>
                <c:pt idx="2">
                  <c:v>0.97196400000000005</c:v>
                </c:pt>
                <c:pt idx="3">
                  <c:v>0.90720800000000001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8704"/>
        <c:axId val="148262848"/>
      </c:barChart>
      <c:catAx>
        <c:axId val="1401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62848"/>
        <c:crosses val="autoZero"/>
        <c:auto val="1"/>
        <c:lblAlgn val="ctr"/>
        <c:lblOffset val="100"/>
        <c:noMultiLvlLbl val="0"/>
      </c:catAx>
      <c:valAx>
        <c:axId val="148262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'GWm08'!$M$4:$M$7</c:f>
              <c:numCache>
                <c:formatCode>General</c:formatCode>
                <c:ptCount val="4"/>
                <c:pt idx="0">
                  <c:v>0.82362197060636533</c:v>
                </c:pt>
                <c:pt idx="1">
                  <c:v>0.59713769087289592</c:v>
                </c:pt>
                <c:pt idx="2">
                  <c:v>0.56995365953386945</c:v>
                </c:pt>
                <c:pt idx="3">
                  <c:v>0.56102176184634955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'GWm08'!$N$4:$N$7</c:f>
              <c:numCache>
                <c:formatCode>General</c:formatCode>
                <c:ptCount val="4"/>
                <c:pt idx="0">
                  <c:v>0.78079924082665531</c:v>
                </c:pt>
                <c:pt idx="1">
                  <c:v>0.5494669533919333</c:v>
                </c:pt>
                <c:pt idx="2">
                  <c:v>0.54194493662259779</c:v>
                </c:pt>
                <c:pt idx="3">
                  <c:v>0.53937974194720828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'GWm08'!$O$4:$O$7</c:f>
              <c:numCache>
                <c:formatCode>General</c:formatCode>
                <c:ptCount val="4"/>
                <c:pt idx="0">
                  <c:v>0.96411770431171517</c:v>
                </c:pt>
                <c:pt idx="1">
                  <c:v>0.78490471328424016</c:v>
                </c:pt>
                <c:pt idx="2">
                  <c:v>0.73572304756712559</c:v>
                </c:pt>
                <c:pt idx="3">
                  <c:v>0.67951819544773073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40384"/>
        <c:axId val="148265152"/>
      </c:barChart>
      <c:catAx>
        <c:axId val="1402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265152"/>
        <c:crosses val="autoZero"/>
        <c:auto val="1"/>
        <c:lblAlgn val="ctr"/>
        <c:lblOffset val="100"/>
        <c:noMultiLvlLbl val="0"/>
      </c:catAx>
      <c:valAx>
        <c:axId val="148265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403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0.98755499999999996</c:v>
                </c:pt>
                <c:pt idx="2">
                  <c:v>0.96903099999999998</c:v>
                </c:pt>
                <c:pt idx="3">
                  <c:v>0.88030299999999995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41408"/>
        <c:axId val="147751488"/>
      </c:barChart>
      <c:catAx>
        <c:axId val="1402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51488"/>
        <c:crosses val="autoZero"/>
        <c:auto val="1"/>
        <c:lblAlgn val="ctr"/>
        <c:lblOffset val="100"/>
        <c:noMultiLvlLbl val="0"/>
      </c:catAx>
      <c:valAx>
        <c:axId val="1477514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4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'GWm08'!$M$8:$M$11</c:f>
              <c:numCache>
                <c:formatCode>General</c:formatCode>
                <c:ptCount val="4"/>
                <c:pt idx="0">
                  <c:v>0.86982435910969635</c:v>
                </c:pt>
                <c:pt idx="1">
                  <c:v>0.64777866605756051</c:v>
                </c:pt>
                <c:pt idx="2">
                  <c:v>0.62536913361501067</c:v>
                </c:pt>
                <c:pt idx="3">
                  <c:v>0.61346031529689704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42432"/>
        <c:axId val="147753792"/>
      </c:barChart>
      <c:catAx>
        <c:axId val="140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53792"/>
        <c:crosses val="autoZero"/>
        <c:auto val="1"/>
        <c:lblAlgn val="ctr"/>
        <c:lblOffset val="100"/>
        <c:noMultiLvlLbl val="0"/>
      </c:catAx>
      <c:valAx>
        <c:axId val="1477537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2424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0.98680699999999999</c:v>
                </c:pt>
                <c:pt idx="2">
                  <c:v>0.95531600000000005</c:v>
                </c:pt>
                <c:pt idx="3">
                  <c:v>0.83925300000000003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66144"/>
        <c:axId val="147756096"/>
      </c:barChart>
      <c:catAx>
        <c:axId val="1401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56096"/>
        <c:crosses val="autoZero"/>
        <c:auto val="1"/>
        <c:lblAlgn val="ctr"/>
        <c:lblOffset val="100"/>
        <c:noMultiLvlLbl val="0"/>
      </c:catAx>
      <c:valAx>
        <c:axId val="147756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1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'GWm08'!$M$12:$M$15</c:f>
              <c:numCache>
                <c:formatCode>General</c:formatCode>
                <c:ptCount val="4"/>
                <c:pt idx="0">
                  <c:v>0.91667819506042236</c:v>
                </c:pt>
                <c:pt idx="1">
                  <c:v>0.69441142177819437</c:v>
                </c:pt>
                <c:pt idx="2">
                  <c:v>0.69620303484621326</c:v>
                </c:pt>
                <c:pt idx="3">
                  <c:v>0.64949911407932404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2832"/>
        <c:axId val="147758400"/>
      </c:barChart>
      <c:catAx>
        <c:axId val="1487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7758400"/>
        <c:crosses val="autoZero"/>
        <c:auto val="1"/>
        <c:lblAlgn val="ctr"/>
        <c:lblOffset val="100"/>
        <c:noMultiLvlLbl val="0"/>
      </c:catAx>
      <c:valAx>
        <c:axId val="147758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928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('GWm08'!$D$30,'GWm08'!$D$34,'GWm08'!$D$38,'GWm08'!$D$42,'GWm08'!$D$46,'GWm08'!$D$50)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('GWm08'!$E$30,'GWm08'!$E$34,'GWm08'!$E$38,'GWm08'!$E$42,'GWm08'!$E$46,'GWm08'!$E$50)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('GWm08'!$F$30,'GWm08'!$F$34,'GWm08'!$F$38,'GWm08'!$F$42,'GWm08'!$F$46,'GWm08'!$F$50)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'GWm08'!$G$3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('GWm08'!$G$30,'GWm08'!$G$34,'GWm08'!$G$38,'GWm08'!$G$42,'GWm08'!$G$46,'GWm08'!$G$50)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4368"/>
        <c:axId val="149030016"/>
      </c:barChart>
      <c:catAx>
        <c:axId val="1487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30016"/>
        <c:crosses val="autoZero"/>
        <c:auto val="1"/>
        <c:lblAlgn val="ctr"/>
        <c:lblOffset val="100"/>
        <c:noMultiLvlLbl val="0"/>
      </c:catAx>
      <c:valAx>
        <c:axId val="149030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0.98672199999999999</c:v>
                </c:pt>
                <c:pt idx="2">
                  <c:v>0.96823800000000004</c:v>
                </c:pt>
                <c:pt idx="3">
                  <c:v>0.88058499999999995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45024"/>
        <c:axId val="141847936"/>
      </c:barChart>
      <c:catAx>
        <c:axId val="14214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47936"/>
        <c:crosses val="autoZero"/>
        <c:auto val="1"/>
        <c:lblAlgn val="ctr"/>
        <c:lblOffset val="100"/>
        <c:noMultiLvlLbl val="0"/>
      </c:catAx>
      <c:valAx>
        <c:axId val="141847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('GWm08'!$L$4,'GWm08'!$L$8,'GWm08'!$L$12,'GWm08'!$L$16,'GWm08'!$L$20,'GWm08'!$L$24)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('GWm08'!$M$4,'GWm08'!$M$8,'GWm08'!$M$12,'GWm08'!$M$16,'GWm08'!$M$20,'GWm08'!$M$24)</c:f>
              <c:numCache>
                <c:formatCode>General</c:formatCode>
                <c:ptCount val="6"/>
                <c:pt idx="0">
                  <c:v>0.82362197060636533</c:v>
                </c:pt>
                <c:pt idx="1">
                  <c:v>0.86982435910969635</c:v>
                </c:pt>
                <c:pt idx="2">
                  <c:v>0.91667819506042236</c:v>
                </c:pt>
                <c:pt idx="3">
                  <c:v>0.93062259474267828</c:v>
                </c:pt>
                <c:pt idx="4">
                  <c:v>0.93522267206477727</c:v>
                </c:pt>
                <c:pt idx="5">
                  <c:v>0.93149319344348014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('GWm08'!$N$4,'GWm08'!$N$8,'GWm08'!$N$12,'GWm08'!$N$16,'GWm08'!$N$20,'GWm08'!$N$24)</c:f>
              <c:numCache>
                <c:formatCode>General</c:formatCode>
                <c:ptCount val="6"/>
                <c:pt idx="0">
                  <c:v>0.78079924082665531</c:v>
                </c:pt>
                <c:pt idx="1">
                  <c:v>0.81595465655425536</c:v>
                </c:pt>
                <c:pt idx="2">
                  <c:v>0.84330878463604186</c:v>
                </c:pt>
                <c:pt idx="3">
                  <c:v>0.85246396190724671</c:v>
                </c:pt>
                <c:pt idx="4">
                  <c:v>0.85890361760480605</c:v>
                </c:pt>
                <c:pt idx="5">
                  <c:v>0.85904789920086289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('GWm08'!$O$4,'GWm08'!$O$8,'GWm08'!$O$12,'GWm08'!$O$16,'GWm08'!$O$20,'GWm08'!$O$24)</c:f>
              <c:numCache>
                <c:formatCode>General</c:formatCode>
                <c:ptCount val="6"/>
                <c:pt idx="0">
                  <c:v>0.96411770431171517</c:v>
                </c:pt>
                <c:pt idx="1">
                  <c:v>0.97680858147447402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4880"/>
        <c:axId val="149032896"/>
      </c:barChart>
      <c:catAx>
        <c:axId val="1487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32896"/>
        <c:crosses val="autoZero"/>
        <c:auto val="1"/>
        <c:lblAlgn val="ctr"/>
        <c:lblOffset val="100"/>
        <c:noMultiLvlLbl val="0"/>
      </c:catAx>
      <c:valAx>
        <c:axId val="149032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94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('GWm08'!$D$31,'GWm08'!$D$35,'GWm08'!$D$39,'GWm08'!$D$43,'GWm08'!$D$47,'GWm08'!$D$51)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('GWm08'!$E$31,'GWm08'!$E$35,'GWm08'!$E$39,'GWm08'!$E$43,'GWm08'!$E$47,'GWm08'!$E$51)</c:f>
              <c:numCache>
                <c:formatCode>General</c:formatCode>
                <c:ptCount val="6"/>
                <c:pt idx="0">
                  <c:v>0.98524299999999998</c:v>
                </c:pt>
                <c:pt idx="1">
                  <c:v>0.98755499999999996</c:v>
                </c:pt>
                <c:pt idx="2">
                  <c:v>0.98680699999999999</c:v>
                </c:pt>
                <c:pt idx="3">
                  <c:v>0.98820200000000002</c:v>
                </c:pt>
                <c:pt idx="4">
                  <c:v>0.99360999999999999</c:v>
                </c:pt>
                <c:pt idx="5">
                  <c:v>0.99738400000000005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('GWm08'!$F$31,'GWm08'!$F$35,'GWm08'!$F$39,'GWm08'!$F$43,'GWm08'!$F$47,'GWm08'!$F$51)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('GWm08'!$G$31,'GWm08'!$G$35,'GWm08'!$G$39,'GWm08'!$G$43,'GWm08'!$G$47,'GWm08'!$G$51)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8272"/>
        <c:axId val="149034624"/>
      </c:barChart>
      <c:catAx>
        <c:axId val="1492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034624"/>
        <c:crosses val="autoZero"/>
        <c:auto val="1"/>
        <c:lblAlgn val="ctr"/>
        <c:lblOffset val="100"/>
        <c:noMultiLvlLbl val="0"/>
      </c:catAx>
      <c:valAx>
        <c:axId val="149034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('GWm08'!$L$5,'GWm08'!$L$9,'GWm08'!$L$13,'GWm08'!$L$17,'GWm08'!$L$21,'GWm08'!$L$25)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('GWm08'!$M$5,'GWm08'!$M$9,'GWm08'!$M$13,'GWm08'!$M$17,'GWm08'!$M$21,'GWm08'!$M$25)</c:f>
              <c:numCache>
                <c:formatCode>General</c:formatCode>
                <c:ptCount val="6"/>
                <c:pt idx="0">
                  <c:v>0.59713769087289592</c:v>
                </c:pt>
                <c:pt idx="1">
                  <c:v>0.64777866605756051</c:v>
                </c:pt>
                <c:pt idx="2">
                  <c:v>0.69441142177819437</c:v>
                </c:pt>
                <c:pt idx="3">
                  <c:v>0.73515686285737192</c:v>
                </c:pt>
                <c:pt idx="4">
                  <c:v>0.79691855862883887</c:v>
                </c:pt>
                <c:pt idx="5">
                  <c:v>0.835277554304103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('GWm08'!$N$5,'GWm08'!$N$9,'GWm08'!$N$13,'GWm08'!$N$17,'GWm08'!$N$21,'GWm08'!$N$25)</c:f>
              <c:numCache>
                <c:formatCode>General</c:formatCode>
                <c:ptCount val="6"/>
                <c:pt idx="0">
                  <c:v>0.5494669533919333</c:v>
                </c:pt>
                <c:pt idx="1">
                  <c:v>0.57179648241206027</c:v>
                </c:pt>
                <c:pt idx="2">
                  <c:v>0.59129306600214893</c:v>
                </c:pt>
                <c:pt idx="3">
                  <c:v>0.59694920494952564</c:v>
                </c:pt>
                <c:pt idx="4">
                  <c:v>0.60269941606341848</c:v>
                </c:pt>
                <c:pt idx="5">
                  <c:v>0.60410297666934842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('GWm08'!$O$5,'GWm08'!$O$9,'GWm08'!$O$13,'GWm08'!$O$17,'GWm08'!$O$21,'GWm08'!$O$25)</c:f>
              <c:numCache>
                <c:formatCode>General</c:formatCode>
                <c:ptCount val="6"/>
                <c:pt idx="0">
                  <c:v>0.78490471328424016</c:v>
                </c:pt>
                <c:pt idx="1">
                  <c:v>0.83085883965280949</c:v>
                </c:pt>
                <c:pt idx="2">
                  <c:v>0.87021901648339084</c:v>
                </c:pt>
                <c:pt idx="3">
                  <c:v>0.88881317888492528</c:v>
                </c:pt>
                <c:pt idx="4">
                  <c:v>0.90274989388185889</c:v>
                </c:pt>
                <c:pt idx="5">
                  <c:v>0.90310309159866675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8784"/>
        <c:axId val="143958592"/>
      </c:barChart>
      <c:catAx>
        <c:axId val="1492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58592"/>
        <c:crosses val="autoZero"/>
        <c:auto val="1"/>
        <c:lblAlgn val="ctr"/>
        <c:lblOffset val="100"/>
        <c:noMultiLvlLbl val="0"/>
      </c:catAx>
      <c:valAx>
        <c:axId val="143958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3878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('GWm08'!$D$32,'GWm08'!$D$36,'GWm08'!$D$40,'GWm08'!$D$44,'GWm08'!$D$48,'GWm08'!$D$52)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('GWm08'!$E$32,'GWm08'!$E$36,'GWm08'!$E$40,'GWm08'!$E$44,'GWm08'!$E$48,'GWm08'!$E$52)</c:f>
              <c:numCache>
                <c:formatCode>General</c:formatCode>
                <c:ptCount val="6"/>
                <c:pt idx="0">
                  <c:v>0.97196400000000005</c:v>
                </c:pt>
                <c:pt idx="1">
                  <c:v>0.96903099999999998</c:v>
                </c:pt>
                <c:pt idx="2">
                  <c:v>0.95531600000000005</c:v>
                </c:pt>
                <c:pt idx="3">
                  <c:v>0.94179900000000005</c:v>
                </c:pt>
                <c:pt idx="4">
                  <c:v>0.94394299999999998</c:v>
                </c:pt>
                <c:pt idx="5">
                  <c:v>0.93561899999999998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('GWm08'!$F$32,'GWm08'!$F$36,'GWm08'!$F$40,'GWm08'!$F$44,'GWm08'!$F$48,'GWm08'!$F$52)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('GWm08'!$G$32,'GWm08'!$G$36,'GWm08'!$G$40,'GWm08'!$G$44,'GWm08'!$G$48,'GWm08'!$G$52)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41344"/>
        <c:axId val="143960320"/>
      </c:barChart>
      <c:catAx>
        <c:axId val="1492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60320"/>
        <c:crosses val="autoZero"/>
        <c:auto val="1"/>
        <c:lblAlgn val="ctr"/>
        <c:lblOffset val="100"/>
        <c:noMultiLvlLbl val="0"/>
      </c:catAx>
      <c:valAx>
        <c:axId val="143960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('GWm08'!$L$6,'GWm08'!$L$10,'GWm08'!$L$14,'GWm08'!$L$18,'GWm08'!$L$22,'GWm08'!$L$26)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('GWm08'!$M$6,'GWm08'!$M$10,'GWm08'!$M$14,'GWm08'!$M$18,'GWm08'!$M$22,'GWm08'!$M$26)</c:f>
              <c:numCache>
                <c:formatCode>General</c:formatCode>
                <c:ptCount val="6"/>
                <c:pt idx="0">
                  <c:v>0.56995365953386945</c:v>
                </c:pt>
                <c:pt idx="1">
                  <c:v>0.62536913361501067</c:v>
                </c:pt>
                <c:pt idx="2">
                  <c:v>0.69620303484621326</c:v>
                </c:pt>
                <c:pt idx="3">
                  <c:v>0.73543909863250201</c:v>
                </c:pt>
                <c:pt idx="4">
                  <c:v>0.78656694380082692</c:v>
                </c:pt>
                <c:pt idx="5">
                  <c:v>0.85256803416473592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('GWm08'!$N$6,'GWm08'!$N$10,'GWm08'!$N$14,'GWm08'!$N$18,'GWm08'!$N$22,'GWm08'!$N$26)</c:f>
              <c:numCache>
                <c:formatCode>General</c:formatCode>
                <c:ptCount val="6"/>
                <c:pt idx="0">
                  <c:v>0.54194493662259779</c:v>
                </c:pt>
                <c:pt idx="1">
                  <c:v>0.57315660351642361</c:v>
                </c:pt>
                <c:pt idx="2">
                  <c:v>0.58753009858707017</c:v>
                </c:pt>
                <c:pt idx="3">
                  <c:v>0.59373722229794201</c:v>
                </c:pt>
                <c:pt idx="4">
                  <c:v>0.5964290581981736</c:v>
                </c:pt>
                <c:pt idx="5">
                  <c:v>0.59685498160010908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('GWm08'!$O$6,'GWm08'!$O$10,'GWm08'!$O$14,'GWm08'!$O$18,'GWm08'!$O$22,'GWm08'!$O$26)</c:f>
              <c:numCache>
                <c:formatCode>General</c:formatCode>
                <c:ptCount val="6"/>
                <c:pt idx="0">
                  <c:v>0.73572304756712559</c:v>
                </c:pt>
                <c:pt idx="1">
                  <c:v>0.85563468265867071</c:v>
                </c:pt>
                <c:pt idx="2">
                  <c:v>0.91097633001680989</c:v>
                </c:pt>
                <c:pt idx="3">
                  <c:v>0.9470492026713917</c:v>
                </c:pt>
                <c:pt idx="4">
                  <c:v>0.97288855572213906</c:v>
                </c:pt>
                <c:pt idx="5">
                  <c:v>0.98146381354777168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6320"/>
        <c:axId val="143963200"/>
      </c:barChart>
      <c:catAx>
        <c:axId val="1494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63200"/>
        <c:crosses val="autoZero"/>
        <c:auto val="1"/>
        <c:lblAlgn val="ctr"/>
        <c:lblOffset val="100"/>
        <c:noMultiLvlLbl val="0"/>
      </c:catAx>
      <c:valAx>
        <c:axId val="14396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96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('GWm08'!$D$33,'GWm08'!$D$37,'GWm08'!$D$41,'GWm08'!$D$45,'GWm08'!$D$49,'GWm08'!$D$53)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('GWm08'!$E$33,'GWm08'!$E$37,'GWm08'!$E$41,'GWm08'!$E$45,'GWm08'!$E$49,'GWm08'!$E$53)</c:f>
              <c:numCache>
                <c:formatCode>General</c:formatCode>
                <c:ptCount val="6"/>
                <c:pt idx="0">
                  <c:v>0.90720800000000001</c:v>
                </c:pt>
                <c:pt idx="1">
                  <c:v>0.88030299999999995</c:v>
                </c:pt>
                <c:pt idx="2">
                  <c:v>0.83925300000000003</c:v>
                </c:pt>
                <c:pt idx="3">
                  <c:v>0.80608299999999999</c:v>
                </c:pt>
                <c:pt idx="4">
                  <c:v>0.784354</c:v>
                </c:pt>
                <c:pt idx="5">
                  <c:v>0.78381199999999995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('GWm08'!$F$33,'GWm08'!$F$37,'GWm08'!$F$41,'GWm08'!$F$45,'GWm08'!$F$49,'GWm08'!$F$53)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('GWm08'!$C$30,'GWm08'!$C$34,'GWm08'!$C$38,'GWm08'!$C$42,'GWm08'!$C$46,'GWm08'!$C$50)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('GWm08'!$G$33,'GWm08'!$G$37,'GWm08'!$G$41,'GWm08'!$G$45,'GWm08'!$G$49,'GWm08'!$G$53)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7344"/>
        <c:axId val="143965504"/>
      </c:barChart>
      <c:catAx>
        <c:axId val="149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3965504"/>
        <c:crosses val="autoZero"/>
        <c:auto val="1"/>
        <c:lblAlgn val="ctr"/>
        <c:lblOffset val="100"/>
        <c:noMultiLvlLbl val="0"/>
      </c:catAx>
      <c:valAx>
        <c:axId val="143965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('GWm08'!$L$7,'GWm08'!$L$11,'GWm08'!$L$15,'GWm08'!$L$19,'GWm08'!$L$23,'GWm08'!$L$27)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('GWm08'!$M$7,'GWm08'!$M$11,'GWm08'!$M$15,'GWm08'!$M$19,'GWm08'!$M$23,'GWm08'!$M$27)</c:f>
              <c:numCache>
                <c:formatCode>General</c:formatCode>
                <c:ptCount val="6"/>
                <c:pt idx="0">
                  <c:v>0.56102176184634955</c:v>
                </c:pt>
                <c:pt idx="1">
                  <c:v>0.61346031529689704</c:v>
                </c:pt>
                <c:pt idx="2">
                  <c:v>0.64949911407932404</c:v>
                </c:pt>
                <c:pt idx="3">
                  <c:v>0.69485711689609742</c:v>
                </c:pt>
                <c:pt idx="4">
                  <c:v>0.75191381581936301</c:v>
                </c:pt>
                <c:pt idx="5">
                  <c:v>0.79523306528553905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('GWm08'!$N$7,'GWm08'!$N$11,'GWm08'!$N$15,'GWm08'!$N$19,'GWm08'!$N$23,'GWm08'!$N$27)</c:f>
              <c:numCache>
                <c:formatCode>General</c:formatCode>
                <c:ptCount val="6"/>
                <c:pt idx="0">
                  <c:v>0.53937974194720828</c:v>
                </c:pt>
                <c:pt idx="1">
                  <c:v>0.56850551996728915</c:v>
                </c:pt>
                <c:pt idx="2">
                  <c:v>0.58302098950524739</c:v>
                </c:pt>
                <c:pt idx="3">
                  <c:v>0.59148834673572304</c:v>
                </c:pt>
                <c:pt idx="4">
                  <c:v>0.59647449002771347</c:v>
                </c:pt>
                <c:pt idx="5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('GWm08'!$K$4,'GWm08'!$K$8,'GWm08'!$K$12,'GWm08'!$K$16,'GWm08'!$K$20,'GWm08'!$K$24)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('GWm08'!$O$7,'GWm08'!$O$11,'GWm08'!$O$15,'GWm08'!$O$19,'GWm08'!$O$23,'GWm08'!$O$27)</c:f>
              <c:numCache>
                <c:formatCode>General</c:formatCode>
                <c:ptCount val="6"/>
                <c:pt idx="0">
                  <c:v>0.67951819544773073</c:v>
                </c:pt>
                <c:pt idx="1">
                  <c:v>0.77903093907591658</c:v>
                </c:pt>
                <c:pt idx="2">
                  <c:v>0.85008064149743312</c:v>
                </c:pt>
                <c:pt idx="3">
                  <c:v>0.9027304529553406</c:v>
                </c:pt>
                <c:pt idx="4">
                  <c:v>0.9518309027304529</c:v>
                </c:pt>
                <c:pt idx="5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40320"/>
        <c:axId val="149809408"/>
      </c:barChart>
      <c:catAx>
        <c:axId val="1492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09408"/>
        <c:crosses val="autoZero"/>
        <c:auto val="1"/>
        <c:lblAlgn val="ctr"/>
        <c:lblOffset val="100"/>
        <c:noMultiLvlLbl val="0"/>
      </c:catAx>
      <c:valAx>
        <c:axId val="1498094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24032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0.99360999999999999</c:v>
                </c:pt>
                <c:pt idx="2">
                  <c:v>0.94394299999999998</c:v>
                </c:pt>
                <c:pt idx="3">
                  <c:v>0.784354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9392"/>
        <c:axId val="149812288"/>
      </c:barChart>
      <c:catAx>
        <c:axId val="149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12288"/>
        <c:crosses val="autoZero"/>
        <c:auto val="1"/>
        <c:lblAlgn val="ctr"/>
        <c:lblOffset val="100"/>
        <c:noMultiLvlLbl val="0"/>
      </c:catAx>
      <c:valAx>
        <c:axId val="14981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949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'GWm08'!$M$20:$M$23</c:f>
              <c:numCache>
                <c:formatCode>General</c:formatCode>
                <c:ptCount val="4"/>
                <c:pt idx="0">
                  <c:v>0.93522267206477727</c:v>
                </c:pt>
                <c:pt idx="1">
                  <c:v>0.79691855862883887</c:v>
                </c:pt>
                <c:pt idx="2">
                  <c:v>0.78656694380082692</c:v>
                </c:pt>
                <c:pt idx="3">
                  <c:v>0.75191381581936301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'GWm08'!$N$20:$N$23</c:f>
              <c:numCache>
                <c:formatCode>General</c:formatCode>
                <c:ptCount val="4"/>
                <c:pt idx="0">
                  <c:v>0.85890361760480605</c:v>
                </c:pt>
                <c:pt idx="1">
                  <c:v>0.60269941606341848</c:v>
                </c:pt>
                <c:pt idx="2">
                  <c:v>0.5964290581981736</c:v>
                </c:pt>
                <c:pt idx="3">
                  <c:v>0.59647449002771347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0.90274989388185889</c:v>
                </c:pt>
                <c:pt idx="2">
                  <c:v>0.97288855572213906</c:v>
                </c:pt>
                <c:pt idx="3">
                  <c:v>0.9518309027304529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7584"/>
        <c:axId val="149814592"/>
      </c:barChart>
      <c:catAx>
        <c:axId val="1501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14592"/>
        <c:crosses val="autoZero"/>
        <c:auto val="1"/>
        <c:lblAlgn val="ctr"/>
        <c:lblOffset val="100"/>
        <c:noMultiLvlLbl val="0"/>
      </c:catAx>
      <c:valAx>
        <c:axId val="14981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75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0.99738400000000005</c:v>
                </c:pt>
                <c:pt idx="2">
                  <c:v>0.93561899999999998</c:v>
                </c:pt>
                <c:pt idx="3">
                  <c:v>0.78381199999999995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'GWm08'!$G$29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93856"/>
        <c:axId val="149811712"/>
      </c:barChart>
      <c:catAx>
        <c:axId val="1487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11712"/>
        <c:crosses val="autoZero"/>
        <c:auto val="1"/>
        <c:lblAlgn val="ctr"/>
        <c:lblOffset val="100"/>
        <c:noMultiLvlLbl val="0"/>
      </c:catAx>
      <c:valAx>
        <c:axId val="1498117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7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'GWm05'!$M$8:$M$11</c:f>
              <c:numCache>
                <c:formatCode>General</c:formatCode>
                <c:ptCount val="4"/>
                <c:pt idx="0">
                  <c:v>0.85480190663342781</c:v>
                </c:pt>
                <c:pt idx="1">
                  <c:v>0.6333028780264961</c:v>
                </c:pt>
                <c:pt idx="2">
                  <c:v>0.62146767525328239</c:v>
                </c:pt>
                <c:pt idx="3">
                  <c:v>0.61289241742764977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'GWm05'!$N$8:$N$11</c:f>
              <c:numCache>
                <c:formatCode>General</c:formatCode>
                <c:ptCount val="4"/>
                <c:pt idx="0">
                  <c:v>0.81595465655425536</c:v>
                </c:pt>
                <c:pt idx="1">
                  <c:v>0.57179648241206027</c:v>
                </c:pt>
                <c:pt idx="2">
                  <c:v>0.57315660351642361</c:v>
                </c:pt>
                <c:pt idx="3">
                  <c:v>0.56850551996728915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'GWm05'!$O$8:$O$11</c:f>
              <c:numCache>
                <c:formatCode>General</c:formatCode>
                <c:ptCount val="4"/>
                <c:pt idx="0">
                  <c:v>0.97680858147447402</c:v>
                </c:pt>
                <c:pt idx="1">
                  <c:v>0.83085883965280949</c:v>
                </c:pt>
                <c:pt idx="2">
                  <c:v>0.85563468265867071</c:v>
                </c:pt>
                <c:pt idx="3">
                  <c:v>0.77903093907591658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46048"/>
        <c:axId val="141850240"/>
      </c:barChart>
      <c:catAx>
        <c:axId val="1421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50240"/>
        <c:crosses val="autoZero"/>
        <c:auto val="1"/>
        <c:lblAlgn val="ctr"/>
        <c:lblOffset val="100"/>
        <c:noMultiLvlLbl val="0"/>
      </c:catAx>
      <c:valAx>
        <c:axId val="1418502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4604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'GWm08'!$D$3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'GWm08'!$E$3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'GWm08'!$M$24:$M$27</c:f>
              <c:numCache>
                <c:formatCode>General</c:formatCode>
                <c:ptCount val="4"/>
                <c:pt idx="0">
                  <c:v>0.93149319344348014</c:v>
                </c:pt>
                <c:pt idx="1">
                  <c:v>0.835277554304103</c:v>
                </c:pt>
                <c:pt idx="2">
                  <c:v>0.85256803416473592</c:v>
                </c:pt>
                <c:pt idx="3">
                  <c:v>0.79523306528553905</c:v>
                </c:pt>
              </c:numCache>
            </c:numRef>
          </c:val>
        </c:ser>
        <c:ser>
          <c:idx val="1"/>
          <c:order val="2"/>
          <c:tx>
            <c:strRef>
              <c:f>'GWm08'!$F$29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'GWm08'!$N$24:$N$27</c:f>
              <c:numCache>
                <c:formatCode>General</c:formatCode>
                <c:ptCount val="4"/>
                <c:pt idx="0">
                  <c:v>0.85904789920086289</c:v>
                </c:pt>
                <c:pt idx="1">
                  <c:v>0.60410297666934842</c:v>
                </c:pt>
                <c:pt idx="2">
                  <c:v>0.59685498160010908</c:v>
                </c:pt>
                <c:pt idx="3">
                  <c:v>0.59665621734587249</c:v>
                </c:pt>
              </c:numCache>
            </c:numRef>
          </c:val>
        </c:ser>
        <c:ser>
          <c:idx val="2"/>
          <c:order val="3"/>
          <c:tx>
            <c:strRef>
              <c:f>'GWm08'!$O$3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'GWm08'!$B$30:$B$33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'GWm08'!$O$24:$O$27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0.90310309159866675</c:v>
                </c:pt>
                <c:pt idx="2">
                  <c:v>0.98146381354777168</c:v>
                </c:pt>
                <c:pt idx="3">
                  <c:v>0.98003271091726873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8608"/>
        <c:axId val="149843328"/>
      </c:barChart>
      <c:catAx>
        <c:axId val="1501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3328"/>
        <c:crosses val="autoZero"/>
        <c:auto val="1"/>
        <c:lblAlgn val="ctr"/>
        <c:lblOffset val="100"/>
        <c:noMultiLvlLbl val="0"/>
      </c:catAx>
      <c:valAx>
        <c:axId val="1498433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148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0.90553899999999998</c:v>
                </c:pt>
                <c:pt idx="2">
                  <c:v>0.72192599999999996</c:v>
                </c:pt>
                <c:pt idx="3">
                  <c:v>0.60803600000000002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GWBW05!$F$42:$F$45</c:f>
              <c:numCache>
                <c:formatCode>General</c:formatCode>
                <c:ptCount val="4"/>
                <c:pt idx="0">
                  <c:v>7.0697399999999994E-2</c:v>
                </c:pt>
                <c:pt idx="1">
                  <c:v>8.62845E-2</c:v>
                </c:pt>
                <c:pt idx="2">
                  <c:v>7.8638299999999994E-2</c:v>
                </c:pt>
                <c:pt idx="3">
                  <c:v>0.101857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0.83160299999999998</c:v>
                </c:pt>
                <c:pt idx="2">
                  <c:v>0.62453899999999996</c:v>
                </c:pt>
                <c:pt idx="3">
                  <c:v>0.476294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6816"/>
        <c:axId val="149845056"/>
      </c:barChart>
      <c:catAx>
        <c:axId val="1503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5056"/>
        <c:crosses val="autoZero"/>
        <c:auto val="1"/>
        <c:lblAlgn val="ctr"/>
        <c:lblOffset val="100"/>
        <c:noMultiLvlLbl val="0"/>
      </c:catAx>
      <c:valAx>
        <c:axId val="149845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GWBW05!$M$16:$M$19</c:f>
              <c:numCache>
                <c:formatCode>General</c:formatCode>
                <c:ptCount val="4"/>
                <c:pt idx="0">
                  <c:v>0.92733676863870595</c:v>
                </c:pt>
                <c:pt idx="1">
                  <c:v>0.70657856312591971</c:v>
                </c:pt>
                <c:pt idx="2">
                  <c:v>0.68285175594021175</c:v>
                </c:pt>
                <c:pt idx="3">
                  <c:v>0.66868838308118661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GWBW05!$N$16:$N$19</c:f>
              <c:numCache>
                <c:formatCode>General</c:formatCode>
                <c:ptCount val="4"/>
                <c:pt idx="0">
                  <c:v>0.80553616854738763</c:v>
                </c:pt>
                <c:pt idx="1">
                  <c:v>0.56686325818956396</c:v>
                </c:pt>
                <c:pt idx="2">
                  <c:v>0.5625283948934624</c:v>
                </c:pt>
                <c:pt idx="3">
                  <c:v>0.56276691199854623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0.88986103078852286</c:v>
                </c:pt>
                <c:pt idx="2">
                  <c:v>0.93452137567579852</c:v>
                </c:pt>
                <c:pt idx="3">
                  <c:v>0.8547090091317977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08352"/>
        <c:axId val="149847360"/>
      </c:barChart>
      <c:catAx>
        <c:axId val="1503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847360"/>
        <c:crosses val="autoZero"/>
        <c:auto val="1"/>
        <c:lblAlgn val="ctr"/>
        <c:lblOffset val="100"/>
        <c:noMultiLvlLbl val="0"/>
      </c:catAx>
      <c:valAx>
        <c:axId val="149847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3083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GWBW05!$E$30:$E$33</c:f>
              <c:numCache>
                <c:formatCode>General</c:formatCode>
                <c:ptCount val="4"/>
                <c:pt idx="0">
                  <c:v>1</c:v>
                </c:pt>
                <c:pt idx="1">
                  <c:v>0.83798600000000001</c:v>
                </c:pt>
                <c:pt idx="2">
                  <c:v>0.67071800000000004</c:v>
                </c:pt>
                <c:pt idx="3">
                  <c:v>0.56604299999999996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GWBW05!$F$30:$F$33</c:f>
              <c:numCache>
                <c:formatCode>General</c:formatCode>
                <c:ptCount val="4"/>
                <c:pt idx="0">
                  <c:v>0.30645600000000001</c:v>
                </c:pt>
                <c:pt idx="1">
                  <c:v>0.33619500000000002</c:v>
                </c:pt>
                <c:pt idx="2">
                  <c:v>0.40521000000000001</c:v>
                </c:pt>
                <c:pt idx="3">
                  <c:v>0.39564899999999997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GWBW05!$G$30:$G$33</c:f>
              <c:numCache>
                <c:formatCode>General</c:formatCode>
                <c:ptCount val="4"/>
                <c:pt idx="0">
                  <c:v>0.96003499999999997</c:v>
                </c:pt>
                <c:pt idx="1">
                  <c:v>0.83403799999999995</c:v>
                </c:pt>
                <c:pt idx="2">
                  <c:v>0.63977300000000004</c:v>
                </c:pt>
                <c:pt idx="3">
                  <c:v>0.53449100000000005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4944"/>
        <c:axId val="150259392"/>
      </c:barChart>
      <c:catAx>
        <c:axId val="1484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59392"/>
        <c:crosses val="autoZero"/>
        <c:auto val="1"/>
        <c:lblAlgn val="ctr"/>
        <c:lblOffset val="100"/>
        <c:noMultiLvlLbl val="0"/>
      </c:catAx>
      <c:valAx>
        <c:axId val="1502593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3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GWBW05!$M$4:$M$7</c:f>
              <c:numCache>
                <c:formatCode>General</c:formatCode>
                <c:ptCount val="4"/>
                <c:pt idx="0">
                  <c:v>0.81069899101320442</c:v>
                </c:pt>
                <c:pt idx="1">
                  <c:v>0.57694523509380369</c:v>
                </c:pt>
                <c:pt idx="2">
                  <c:v>0.54534210167643449</c:v>
                </c:pt>
                <c:pt idx="3">
                  <c:v>0.52108434419154059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GWBW05!$N$4:$N$7</c:f>
              <c:numCache>
                <c:formatCode>General</c:formatCode>
                <c:ptCount val="4"/>
                <c:pt idx="0">
                  <c:v>0.78297294228335979</c:v>
                </c:pt>
                <c:pt idx="1">
                  <c:v>0.5519858766891218</c:v>
                </c:pt>
                <c:pt idx="2">
                  <c:v>0.54603948025987015</c:v>
                </c:pt>
                <c:pt idx="3">
                  <c:v>0.5442210712825406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GWBW05!$O$4:$O$7</c:f>
              <c:numCache>
                <c:formatCode>General</c:formatCode>
                <c:ptCount val="4"/>
                <c:pt idx="0">
                  <c:v>0.96518022256107439</c:v>
                </c:pt>
                <c:pt idx="1">
                  <c:v>0.78654178526407059</c:v>
                </c:pt>
                <c:pt idx="2">
                  <c:v>0.72778383535504976</c:v>
                </c:pt>
                <c:pt idx="3">
                  <c:v>0.66018127299986373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5968"/>
        <c:axId val="150261696"/>
      </c:barChart>
      <c:catAx>
        <c:axId val="1484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61696"/>
        <c:crosses val="autoZero"/>
        <c:auto val="1"/>
        <c:lblAlgn val="ctr"/>
        <c:lblOffset val="100"/>
        <c:noMultiLvlLbl val="0"/>
      </c:catAx>
      <c:valAx>
        <c:axId val="1502616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359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GWBW05!$E$34:$E$37</c:f>
              <c:numCache>
                <c:formatCode>General</c:formatCode>
                <c:ptCount val="4"/>
                <c:pt idx="0">
                  <c:v>1</c:v>
                </c:pt>
                <c:pt idx="1">
                  <c:v>0.87166699999999997</c:v>
                </c:pt>
                <c:pt idx="2">
                  <c:v>0.65604799999999996</c:v>
                </c:pt>
                <c:pt idx="3">
                  <c:v>0.56369199999999997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GWBW05!$F$34:$F$37</c:f>
              <c:numCache>
                <c:formatCode>General</c:formatCode>
                <c:ptCount val="4"/>
                <c:pt idx="0">
                  <c:v>0.21273</c:v>
                </c:pt>
                <c:pt idx="1">
                  <c:v>0.23507800000000001</c:v>
                </c:pt>
                <c:pt idx="2">
                  <c:v>0.20966399999999999</c:v>
                </c:pt>
                <c:pt idx="3">
                  <c:v>0.25306499999999998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GWBW05!$G$34:$G$37</c:f>
              <c:numCache>
                <c:formatCode>General</c:formatCode>
                <c:ptCount val="4"/>
                <c:pt idx="0">
                  <c:v>0.96089400000000003</c:v>
                </c:pt>
                <c:pt idx="1">
                  <c:v>0.82792900000000003</c:v>
                </c:pt>
                <c:pt idx="2">
                  <c:v>0.60659799999999997</c:v>
                </c:pt>
                <c:pt idx="3">
                  <c:v>0.48940899999999998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6480"/>
        <c:axId val="150264000"/>
      </c:barChart>
      <c:catAx>
        <c:axId val="1484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64000"/>
        <c:crosses val="autoZero"/>
        <c:auto val="1"/>
        <c:lblAlgn val="ctr"/>
        <c:lblOffset val="100"/>
        <c:noMultiLvlLbl val="0"/>
      </c:catAx>
      <c:valAx>
        <c:axId val="150264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GWBW05!$M$8:$M$11</c:f>
              <c:numCache>
                <c:formatCode>General</c:formatCode>
                <c:ptCount val="4"/>
                <c:pt idx="0">
                  <c:v>0.85766023272620973</c:v>
                </c:pt>
                <c:pt idx="1">
                  <c:v>0.62626770214709915</c:v>
                </c:pt>
                <c:pt idx="2">
                  <c:v>0.58962564172459231</c:v>
                </c:pt>
                <c:pt idx="3">
                  <c:v>0.58328790150379362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GWBW05!$N$8:$N$11</c:f>
              <c:numCache>
                <c:formatCode>General</c:formatCode>
                <c:ptCount val="4"/>
                <c:pt idx="0">
                  <c:v>0.79423137824911283</c:v>
                </c:pt>
                <c:pt idx="1">
                  <c:v>0.56023469620831434</c:v>
                </c:pt>
                <c:pt idx="2">
                  <c:v>0.55790059515696699</c:v>
                </c:pt>
                <c:pt idx="3">
                  <c:v>0.55656319567488988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GWBW05!$O$8:$O$11</c:f>
              <c:numCache>
                <c:formatCode>General</c:formatCode>
                <c:ptCount val="4"/>
                <c:pt idx="0">
                  <c:v>0.9774175998181065</c:v>
                </c:pt>
                <c:pt idx="1">
                  <c:v>0.83241777067153944</c:v>
                </c:pt>
                <c:pt idx="2">
                  <c:v>0.8355708509381673</c:v>
                </c:pt>
                <c:pt idx="3">
                  <c:v>0.72368929171777752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7504"/>
        <c:axId val="150265152"/>
      </c:barChart>
      <c:catAx>
        <c:axId val="1484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65152"/>
        <c:crosses val="autoZero"/>
        <c:auto val="1"/>
        <c:lblAlgn val="ctr"/>
        <c:lblOffset val="100"/>
        <c:noMultiLvlLbl val="0"/>
      </c:catAx>
      <c:valAx>
        <c:axId val="1502651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375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GWBW05!$E$38:$E$41</c:f>
              <c:numCache>
                <c:formatCode>General</c:formatCode>
                <c:ptCount val="4"/>
                <c:pt idx="0">
                  <c:v>1</c:v>
                </c:pt>
                <c:pt idx="1">
                  <c:v>0.87920200000000004</c:v>
                </c:pt>
                <c:pt idx="2">
                  <c:v>0.70221299999999998</c:v>
                </c:pt>
                <c:pt idx="3">
                  <c:v>0.56883600000000001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GWBW05!$F$38:$F$41</c:f>
              <c:numCache>
                <c:formatCode>General</c:formatCode>
                <c:ptCount val="4"/>
                <c:pt idx="0">
                  <c:v>0.11144900000000001</c:v>
                </c:pt>
                <c:pt idx="1">
                  <c:v>0.12800400000000001</c:v>
                </c:pt>
                <c:pt idx="2">
                  <c:v>0.127942</c:v>
                </c:pt>
                <c:pt idx="3">
                  <c:v>0.16869400000000001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0.82882199999999995</c:v>
                </c:pt>
                <c:pt idx="2">
                  <c:v>0.59402600000000005</c:v>
                </c:pt>
                <c:pt idx="3">
                  <c:v>0.48114400000000002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93504"/>
        <c:axId val="150832832"/>
      </c:barChart>
      <c:catAx>
        <c:axId val="150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32832"/>
        <c:crosses val="autoZero"/>
        <c:auto val="1"/>
        <c:lblAlgn val="ctr"/>
        <c:lblOffset val="100"/>
        <c:noMultiLvlLbl val="0"/>
      </c:catAx>
      <c:valAx>
        <c:axId val="150832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2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GWBW05!$M$12:$M$15</c:f>
              <c:numCache>
                <c:formatCode>General</c:formatCode>
                <c:ptCount val="4"/>
                <c:pt idx="0">
                  <c:v>0.91081092077959069</c:v>
                </c:pt>
                <c:pt idx="1">
                  <c:v>0.66721154065979282</c:v>
                </c:pt>
                <c:pt idx="2">
                  <c:v>0.65167416291854074</c:v>
                </c:pt>
                <c:pt idx="3">
                  <c:v>0.62223433737676614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GWBW05!$N$12:$N$15</c:f>
              <c:numCache>
                <c:formatCode>General</c:formatCode>
                <c:ptCount val="4"/>
                <c:pt idx="0">
                  <c:v>0.80205232534483462</c:v>
                </c:pt>
                <c:pt idx="1">
                  <c:v>0.56406803685329543</c:v>
                </c:pt>
                <c:pt idx="2">
                  <c:v>0.56105640361637366</c:v>
                </c:pt>
                <c:pt idx="3">
                  <c:v>0.56038969151787754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0.87136782423812886</c:v>
                </c:pt>
                <c:pt idx="2">
                  <c:v>0.89289446185997912</c:v>
                </c:pt>
                <c:pt idx="3">
                  <c:v>0.79547158239062288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38528"/>
        <c:axId val="150835136"/>
      </c:barChart>
      <c:catAx>
        <c:axId val="1484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35136"/>
        <c:crosses val="autoZero"/>
        <c:auto val="1"/>
        <c:lblAlgn val="ctr"/>
        <c:lblOffset val="100"/>
        <c:noMultiLvlLbl val="0"/>
      </c:catAx>
      <c:valAx>
        <c:axId val="1508351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84385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(GWBW05!$D$30,GWBW05!$D$34,GWBW05!$D$38,GWBW05!$D$42,GWBW05!$D$46,GWBW05!$D$50)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(GWBW05!$E$30,GWBW05!$E$34,GWBW05!$E$38,GWBW05!$E$42,GWBW05!$E$46,GWBW05!$E$50)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(GWBW05!$F$30,GWBW05!$F$34,GWBW05!$F$38,GWBW05!$F$42,GWBW05!$F$46,GWBW05!$F$50)</c:f>
              <c:numCache>
                <c:formatCode>General</c:formatCode>
                <c:ptCount val="6"/>
                <c:pt idx="0">
                  <c:v>0.30645600000000001</c:v>
                </c:pt>
                <c:pt idx="1">
                  <c:v>0.21273</c:v>
                </c:pt>
                <c:pt idx="2">
                  <c:v>0.11144900000000001</c:v>
                </c:pt>
                <c:pt idx="3">
                  <c:v>7.0697399999999994E-2</c:v>
                </c:pt>
                <c:pt idx="4">
                  <c:v>4.0025100000000001E-2</c:v>
                </c:pt>
                <c:pt idx="5">
                  <c:v>2.34684E-2</c:v>
                </c:pt>
              </c:numCache>
            </c:numRef>
          </c:val>
        </c:ser>
        <c:ser>
          <c:idx val="2"/>
          <c:order val="3"/>
          <c:tx>
            <c:strRef>
              <c:f>GWBW05!$G$3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(GWBW05!$G$30,GWBW05!$G$34,GWBW05!$G$38,GWBW05!$G$42,GWBW05!$G$46,GWBW05!$G$50)</c:f>
              <c:numCache>
                <c:formatCode>General</c:formatCode>
                <c:ptCount val="6"/>
                <c:pt idx="0">
                  <c:v>0.96003499999999997</c:v>
                </c:pt>
                <c:pt idx="1">
                  <c:v>0.96089400000000003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6224"/>
        <c:axId val="150836864"/>
      </c:barChart>
      <c:catAx>
        <c:axId val="1511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836864"/>
        <c:crosses val="autoZero"/>
        <c:auto val="1"/>
        <c:lblAlgn val="ctr"/>
        <c:lblOffset val="100"/>
        <c:noMultiLvlLbl val="0"/>
      </c:catAx>
      <c:valAx>
        <c:axId val="15083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1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0.98654399999999998</c:v>
                </c:pt>
                <c:pt idx="2">
                  <c:v>0.95520099999999997</c:v>
                </c:pt>
                <c:pt idx="3">
                  <c:v>0.83952400000000005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'GWm05'!$G$29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47072"/>
        <c:axId val="141851968"/>
      </c:barChart>
      <c:catAx>
        <c:axId val="1421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851968"/>
        <c:crosses val="autoZero"/>
        <c:auto val="1"/>
        <c:lblAlgn val="ctr"/>
        <c:lblOffset val="100"/>
        <c:noMultiLvlLbl val="0"/>
      </c:catAx>
      <c:valAx>
        <c:axId val="141851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1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(GWBW05!$L$4,GWBW05!$L$8,GWBW05!$L$12,GWBW05!$L$16,GWBW05!$L$20,GWBW05!$L$24)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(GWBW05!$M$4,GWBW05!$M$8,GWBW05!$M$12,GWBW05!$M$16,GWBW05!$M$20,GWBW05!$M$24)</c:f>
              <c:numCache>
                <c:formatCode>General</c:formatCode>
                <c:ptCount val="6"/>
                <c:pt idx="0">
                  <c:v>0.81069899101320442</c:v>
                </c:pt>
                <c:pt idx="1">
                  <c:v>0.85766023272620973</c:v>
                </c:pt>
                <c:pt idx="2">
                  <c:v>0.91081092077959069</c:v>
                </c:pt>
                <c:pt idx="3">
                  <c:v>0.92733676863870595</c:v>
                </c:pt>
                <c:pt idx="4">
                  <c:v>0.93514920987331851</c:v>
                </c:pt>
                <c:pt idx="5">
                  <c:v>0.93155856253370595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(GWBW05!$N$4,GWBW05!$N$8,GWBW05!$N$12,GWBW05!$N$16,GWBW05!$N$20,GWBW05!$N$24)</c:f>
              <c:numCache>
                <c:formatCode>General</c:formatCode>
                <c:ptCount val="6"/>
                <c:pt idx="0">
                  <c:v>0.78297294228335979</c:v>
                </c:pt>
                <c:pt idx="1">
                  <c:v>0.79423137824911283</c:v>
                </c:pt>
                <c:pt idx="2">
                  <c:v>0.80205232534483462</c:v>
                </c:pt>
                <c:pt idx="3">
                  <c:v>0.80553616854738763</c:v>
                </c:pt>
                <c:pt idx="4">
                  <c:v>0.80634550084889645</c:v>
                </c:pt>
                <c:pt idx="5">
                  <c:v>0.80861728031900115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(GWBW05!$O$4,GWBW05!$O$8,GWBW05!$O$12,GWBW05!$O$16,GWBW05!$O$20,GWBW05!$O$24)</c:f>
              <c:numCache>
                <c:formatCode>General</c:formatCode>
                <c:ptCount val="6"/>
                <c:pt idx="0">
                  <c:v>0.96518022256107439</c:v>
                </c:pt>
                <c:pt idx="1">
                  <c:v>0.9774175998181065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8272"/>
        <c:axId val="151707648"/>
      </c:barChart>
      <c:catAx>
        <c:axId val="1511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07648"/>
        <c:crosses val="autoZero"/>
        <c:auto val="1"/>
        <c:lblAlgn val="ctr"/>
        <c:lblOffset val="100"/>
        <c:noMultiLvlLbl val="0"/>
      </c:catAx>
      <c:valAx>
        <c:axId val="151707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1582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(GWBW05!$D$31,GWBW05!$D$35,GWBW05!$D$39,GWBW05!$D$43,GWBW05!$D$47,GWBW05!$D$51)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(GWBW05!$E$31,GWBW05!$E$35,GWBW05!$E$39,GWBW05!$E$43,GWBW05!$E$47,GWBW05!$E$51)</c:f>
              <c:numCache>
                <c:formatCode>General</c:formatCode>
                <c:ptCount val="6"/>
                <c:pt idx="0">
                  <c:v>0.83798600000000001</c:v>
                </c:pt>
                <c:pt idx="1">
                  <c:v>0.87166699999999997</c:v>
                </c:pt>
                <c:pt idx="2">
                  <c:v>0.87920200000000004</c:v>
                </c:pt>
                <c:pt idx="3">
                  <c:v>0.90553899999999998</c:v>
                </c:pt>
                <c:pt idx="4">
                  <c:v>0.97964499999999999</c:v>
                </c:pt>
                <c:pt idx="5">
                  <c:v>0.99528700000000003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(GWBW05!$F$31,GWBW05!$F$35,GWBW05!$F$39,GWBW05!$F$43,GWBW05!$F$47,GWBW05!$F$51)</c:f>
              <c:numCache>
                <c:formatCode>General</c:formatCode>
                <c:ptCount val="6"/>
                <c:pt idx="0">
                  <c:v>0.33619500000000002</c:v>
                </c:pt>
                <c:pt idx="1">
                  <c:v>0.23507800000000001</c:v>
                </c:pt>
                <c:pt idx="2">
                  <c:v>0.12800400000000001</c:v>
                </c:pt>
                <c:pt idx="3">
                  <c:v>8.62845E-2</c:v>
                </c:pt>
                <c:pt idx="4">
                  <c:v>4.5525500000000003E-2</c:v>
                </c:pt>
                <c:pt idx="5">
                  <c:v>2.7285E-2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(GWBW05!$G$31,GWBW05!$G$35,GWBW05!$G$39,GWBW05!$G$43,GWBW05!$G$47,GWBW05!$G$51)</c:f>
              <c:numCache>
                <c:formatCode>General</c:formatCode>
                <c:ptCount val="6"/>
                <c:pt idx="0">
                  <c:v>0.83403799999999995</c:v>
                </c:pt>
                <c:pt idx="1">
                  <c:v>0.82792900000000003</c:v>
                </c:pt>
                <c:pt idx="2">
                  <c:v>0.82882199999999995</c:v>
                </c:pt>
                <c:pt idx="3">
                  <c:v>0.83160299999999998</c:v>
                </c:pt>
                <c:pt idx="4">
                  <c:v>0.83447700000000002</c:v>
                </c:pt>
                <c:pt idx="5">
                  <c:v>0.82596899999999995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1296"/>
        <c:axId val="151709952"/>
      </c:barChart>
      <c:catAx>
        <c:axId val="1513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09952"/>
        <c:crosses val="autoZero"/>
        <c:auto val="1"/>
        <c:lblAlgn val="ctr"/>
        <c:lblOffset val="100"/>
        <c:noMultiLvlLbl val="0"/>
      </c:catAx>
      <c:valAx>
        <c:axId val="151709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35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(GWBW05!$L$5,GWBW05!$L$9,GWBW05!$L$13,GWBW05!$L$17,GWBW05!$L$21,GWBW05!$L$25)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(GWBW05!$M$5,GWBW05!$M$9,GWBW05!$M$13,GWBW05!$M$17,GWBW05!$M$21,GWBW05!$M$25)</c:f>
              <c:numCache>
                <c:formatCode>General</c:formatCode>
                <c:ptCount val="6"/>
                <c:pt idx="0">
                  <c:v>0.57694523509380369</c:v>
                </c:pt>
                <c:pt idx="1">
                  <c:v>0.62626770214709915</c:v>
                </c:pt>
                <c:pt idx="2">
                  <c:v>0.66721154065979282</c:v>
                </c:pt>
                <c:pt idx="3">
                  <c:v>0.70657856312591971</c:v>
                </c:pt>
                <c:pt idx="4">
                  <c:v>0.78971973338534074</c:v>
                </c:pt>
                <c:pt idx="5">
                  <c:v>0.83489254108723132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(GWBW05!$N$5,GWBW05!$N$9,GWBW05!$N$13,GWBW05!$N$17,GWBW05!$N$21,GWBW05!$N$25)</c:f>
              <c:numCache>
                <c:formatCode>General</c:formatCode>
                <c:ptCount val="6"/>
                <c:pt idx="0">
                  <c:v>0.5519858766891218</c:v>
                </c:pt>
                <c:pt idx="1">
                  <c:v>0.56023469620831434</c:v>
                </c:pt>
                <c:pt idx="2">
                  <c:v>0.56406803685329543</c:v>
                </c:pt>
                <c:pt idx="3">
                  <c:v>0.56686325818956396</c:v>
                </c:pt>
                <c:pt idx="4">
                  <c:v>0.56883052072458606</c:v>
                </c:pt>
                <c:pt idx="5">
                  <c:v>0.57001896333754742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(GWBW05!$O$5,GWBW05!$O$9,GWBW05!$O$13,GWBW05!$O$17,GWBW05!$O$21,GWBW05!$O$25)</c:f>
              <c:numCache>
                <c:formatCode>General</c:formatCode>
                <c:ptCount val="6"/>
                <c:pt idx="0">
                  <c:v>0.78654178526407059</c:v>
                </c:pt>
                <c:pt idx="1">
                  <c:v>0.83241777067153944</c:v>
                </c:pt>
                <c:pt idx="2">
                  <c:v>0.87136782423812886</c:v>
                </c:pt>
                <c:pt idx="3">
                  <c:v>0.88986103078852286</c:v>
                </c:pt>
                <c:pt idx="4">
                  <c:v>0.90296213016393811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4880"/>
        <c:axId val="151712256"/>
      </c:barChart>
      <c:catAx>
        <c:axId val="1513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12256"/>
        <c:crosses val="autoZero"/>
        <c:auto val="1"/>
        <c:lblAlgn val="ctr"/>
        <c:lblOffset val="100"/>
        <c:noMultiLvlLbl val="0"/>
      </c:catAx>
      <c:valAx>
        <c:axId val="15171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3548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(GWBW05!$D$32,GWBW05!$D$36,GWBW05!$D$40,GWBW05!$D$44,GWBW05!$D$48,GWBW05!$D$52)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(GWBW05!$E$32,GWBW05!$E$36,GWBW05!$E$40,GWBW05!$E$44,GWBW05!$E$48,GWBW05!$E$52)</c:f>
              <c:numCache>
                <c:formatCode>General</c:formatCode>
                <c:ptCount val="6"/>
                <c:pt idx="0">
                  <c:v>0.67071800000000004</c:v>
                </c:pt>
                <c:pt idx="1">
                  <c:v>0.65604799999999996</c:v>
                </c:pt>
                <c:pt idx="2">
                  <c:v>0.70221299999999998</c:v>
                </c:pt>
                <c:pt idx="3">
                  <c:v>0.72192599999999996</c:v>
                </c:pt>
                <c:pt idx="4">
                  <c:v>0.78501200000000004</c:v>
                </c:pt>
                <c:pt idx="5">
                  <c:v>0.85541500000000004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(GWBW05!$F$32,GWBW05!$F$36,GWBW05!$F$40,GWBW05!$F$44,GWBW05!$F$48,GWBW05!$F$52)</c:f>
              <c:numCache>
                <c:formatCode>General</c:formatCode>
                <c:ptCount val="6"/>
                <c:pt idx="0">
                  <c:v>0.40521000000000001</c:v>
                </c:pt>
                <c:pt idx="1">
                  <c:v>0.20966399999999999</c:v>
                </c:pt>
                <c:pt idx="2">
                  <c:v>0.127942</c:v>
                </c:pt>
                <c:pt idx="3">
                  <c:v>7.8638299999999994E-2</c:v>
                </c:pt>
                <c:pt idx="4">
                  <c:v>4.7484699999999998E-2</c:v>
                </c:pt>
                <c:pt idx="5">
                  <c:v>2.8654700000000002E-2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(GWBW05!$G$32,GWBW05!$G$36,GWBW05!$G$40,GWBW05!$G$44,GWBW05!$G$48,GWBW05!$G$52)</c:f>
              <c:numCache>
                <c:formatCode>General</c:formatCode>
                <c:ptCount val="6"/>
                <c:pt idx="0">
                  <c:v>0.63977300000000004</c:v>
                </c:pt>
                <c:pt idx="1">
                  <c:v>0.60659799999999997</c:v>
                </c:pt>
                <c:pt idx="2">
                  <c:v>0.59402600000000005</c:v>
                </c:pt>
                <c:pt idx="3">
                  <c:v>0.62453899999999996</c:v>
                </c:pt>
                <c:pt idx="4">
                  <c:v>0.66450299999999995</c:v>
                </c:pt>
                <c:pt idx="5">
                  <c:v>0.68195399999999995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4240"/>
        <c:axId val="151714560"/>
      </c:barChart>
      <c:catAx>
        <c:axId val="1517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714560"/>
        <c:crosses val="autoZero"/>
        <c:auto val="1"/>
        <c:lblAlgn val="ctr"/>
        <c:lblOffset val="100"/>
        <c:noMultiLvlLbl val="0"/>
      </c:catAx>
      <c:valAx>
        <c:axId val="1517145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(GWBW05!$L$6,GWBW05!$L$10,GWBW05!$L$14,GWBW05!$L$18,GWBW05!$L$22,GWBW05!$L$26)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(GWBW05!$M$6,GWBW05!$M$10,GWBW05!$M$14,GWBW05!$M$18,GWBW05!$M$22,GWBW05!$M$26)</c:f>
              <c:numCache>
                <c:formatCode>General</c:formatCode>
                <c:ptCount val="6"/>
                <c:pt idx="0">
                  <c:v>0.54534210167643449</c:v>
                </c:pt>
                <c:pt idx="1">
                  <c:v>0.58962564172459231</c:v>
                </c:pt>
                <c:pt idx="2">
                  <c:v>0.65167416291854074</c:v>
                </c:pt>
                <c:pt idx="3">
                  <c:v>0.68285175594021175</c:v>
                </c:pt>
                <c:pt idx="4">
                  <c:v>0.74459929126345925</c:v>
                </c:pt>
                <c:pt idx="5">
                  <c:v>0.83026668483939847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(GWBW05!$N$6,GWBW05!$N$10,GWBW05!$N$14,GWBW05!$N$18,GWBW05!$N$22,GWBW05!$N$26)</c:f>
              <c:numCache>
                <c:formatCode>General</c:formatCode>
                <c:ptCount val="6"/>
                <c:pt idx="0">
                  <c:v>0.54603948025987015</c:v>
                </c:pt>
                <c:pt idx="1">
                  <c:v>0.55790059515696699</c:v>
                </c:pt>
                <c:pt idx="2">
                  <c:v>0.56105640361637366</c:v>
                </c:pt>
                <c:pt idx="3">
                  <c:v>0.5625283948934624</c:v>
                </c:pt>
                <c:pt idx="4">
                  <c:v>0.563621030393894</c:v>
                </c:pt>
                <c:pt idx="5">
                  <c:v>0.56392031257098718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(GWBW05!$O$6,GWBW05!$O$10,GWBW05!$O$14,GWBW05!$O$18,GWBW05!$O$22,GWBW05!$O$26)</c:f>
              <c:numCache>
                <c:formatCode>General</c:formatCode>
                <c:ptCount val="6"/>
                <c:pt idx="0">
                  <c:v>0.72778383535504976</c:v>
                </c:pt>
                <c:pt idx="1">
                  <c:v>0.8355708509381673</c:v>
                </c:pt>
                <c:pt idx="2">
                  <c:v>0.89289446185997912</c:v>
                </c:pt>
                <c:pt idx="3">
                  <c:v>0.93452137567579852</c:v>
                </c:pt>
                <c:pt idx="4">
                  <c:v>0.96559674708100496</c:v>
                </c:pt>
                <c:pt idx="5">
                  <c:v>0.9781132161192132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4752"/>
        <c:axId val="152151168"/>
      </c:barChart>
      <c:catAx>
        <c:axId val="1517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51168"/>
        <c:crosses val="autoZero"/>
        <c:auto val="1"/>
        <c:lblAlgn val="ctr"/>
        <c:lblOffset val="100"/>
        <c:noMultiLvlLbl val="0"/>
      </c:catAx>
      <c:valAx>
        <c:axId val="152151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547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(GWBW05!$D$33,GWBW05!$D$37,GWBW05!$D$41,GWBW05!$D$45,GWBW05!$D$49,GWBW05!$D$53)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(GWBW05!$E$33,GWBW05!$E$37,GWBW05!$E$41,GWBW05!$E$45,GWBW05!$E$49,GWBW05!$E$53)</c:f>
              <c:numCache>
                <c:formatCode>General</c:formatCode>
                <c:ptCount val="6"/>
                <c:pt idx="0">
                  <c:v>0.56604299999999996</c:v>
                </c:pt>
                <c:pt idx="1">
                  <c:v>0.56369199999999997</c:v>
                </c:pt>
                <c:pt idx="2">
                  <c:v>0.56883600000000001</c:v>
                </c:pt>
                <c:pt idx="3">
                  <c:v>0.60803600000000002</c:v>
                </c:pt>
                <c:pt idx="4">
                  <c:v>0.65703400000000001</c:v>
                </c:pt>
                <c:pt idx="5">
                  <c:v>0.73060999999999998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(GWBW05!$F$33,GWBW05!$F$37,GWBW05!$F$41,GWBW05!$F$45,GWBW05!$F$49,GWBW05!$F$53)</c:f>
              <c:numCache>
                <c:formatCode>General</c:formatCode>
                <c:ptCount val="6"/>
                <c:pt idx="0">
                  <c:v>0.39564899999999997</c:v>
                </c:pt>
                <c:pt idx="1">
                  <c:v>0.25306499999999998</c:v>
                </c:pt>
                <c:pt idx="2">
                  <c:v>0.16869400000000001</c:v>
                </c:pt>
                <c:pt idx="3">
                  <c:v>0.101857</c:v>
                </c:pt>
                <c:pt idx="4">
                  <c:v>5.1546599999999998E-2</c:v>
                </c:pt>
                <c:pt idx="5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(GWBW05!$C$30,GWBW05!$C$34,GWBW05!$C$38,GWBW05!$C$42,GWBW05!$C$46,GWBW05!$C$50)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(GWBW05!$G$33,GWBW05!$G$37,GWBW05!$G$41,GWBW05!$G$45,GWBW05!$G$49,GWBW05!$G$53)</c:f>
              <c:numCache>
                <c:formatCode>General</c:formatCode>
                <c:ptCount val="6"/>
                <c:pt idx="0">
                  <c:v>0.53449100000000005</c:v>
                </c:pt>
                <c:pt idx="1">
                  <c:v>0.48940899999999998</c:v>
                </c:pt>
                <c:pt idx="2">
                  <c:v>0.48114400000000002</c:v>
                </c:pt>
                <c:pt idx="3">
                  <c:v>0.476294</c:v>
                </c:pt>
                <c:pt idx="4">
                  <c:v>0.52661599999999997</c:v>
                </c:pt>
                <c:pt idx="5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32928"/>
        <c:axId val="152153472"/>
      </c:barChart>
      <c:catAx>
        <c:axId val="1519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53472"/>
        <c:crosses val="autoZero"/>
        <c:auto val="1"/>
        <c:lblAlgn val="ctr"/>
        <c:lblOffset val="100"/>
        <c:noMultiLvlLbl val="0"/>
      </c:catAx>
      <c:valAx>
        <c:axId val="15215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93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(GWBW05!$L$7,GWBW05!$L$11,GWBW05!$L$15,GWBW05!$L$19,GWBW05!$L$23,GWBW05!$L$27)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(GWBW05!$M$7,GWBW05!$M$11,GWBW05!$M$15,GWBW05!$M$19,GWBW05!$M$23,GWBW05!$M$27)</c:f>
              <c:numCache>
                <c:formatCode>General</c:formatCode>
                <c:ptCount val="6"/>
                <c:pt idx="0">
                  <c:v>0.52108434419154059</c:v>
                </c:pt>
                <c:pt idx="1">
                  <c:v>0.58328790150379362</c:v>
                </c:pt>
                <c:pt idx="2">
                  <c:v>0.62223433737676614</c:v>
                </c:pt>
                <c:pt idx="3">
                  <c:v>0.66868838308118661</c:v>
                </c:pt>
                <c:pt idx="4">
                  <c:v>0.74124301485620825</c:v>
                </c:pt>
                <c:pt idx="5">
                  <c:v>0.81969810549270816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(GWBW05!$N$7,GWBW05!$N$11,GWBW05!$N$15,GWBW05!$N$19,GWBW05!$N$23,GWBW05!$N$27)</c:f>
              <c:numCache>
                <c:formatCode>General</c:formatCode>
                <c:ptCount val="6"/>
                <c:pt idx="0">
                  <c:v>0.5442210712825406</c:v>
                </c:pt>
                <c:pt idx="1">
                  <c:v>0.55656319567488988</c:v>
                </c:pt>
                <c:pt idx="2">
                  <c:v>0.56038969151787754</c:v>
                </c:pt>
                <c:pt idx="3">
                  <c:v>0.56276691199854623</c:v>
                </c:pt>
                <c:pt idx="4">
                  <c:v>0.5634569079096815</c:v>
                </c:pt>
                <c:pt idx="5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(GWBW05!$K$4,GWBW05!$K$8,GWBW05!$K$12,GWBW05!$K$16,GWBW05!$K$20,GWBW05!$K$24)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(GWBW05!$O$7,GWBW05!$O$11,GWBW05!$O$15,GWBW05!$O$19,GWBW05!$O$23,GWBW05!$O$27)</c:f>
              <c:numCache>
                <c:formatCode>General</c:formatCode>
                <c:ptCount val="6"/>
                <c:pt idx="0">
                  <c:v>0.66018127299986373</c:v>
                </c:pt>
                <c:pt idx="1">
                  <c:v>0.72368929171777752</c:v>
                </c:pt>
                <c:pt idx="2">
                  <c:v>0.79547158239062288</c:v>
                </c:pt>
                <c:pt idx="3">
                  <c:v>0.8547090091317977</c:v>
                </c:pt>
                <c:pt idx="4">
                  <c:v>0.91442914906183281</c:v>
                </c:pt>
                <c:pt idx="5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2704"/>
        <c:axId val="152155776"/>
      </c:barChart>
      <c:catAx>
        <c:axId val="1517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55776"/>
        <c:crosses val="autoZero"/>
        <c:auto val="1"/>
        <c:lblAlgn val="ctr"/>
        <c:lblOffset val="100"/>
        <c:noMultiLvlLbl val="0"/>
      </c:catAx>
      <c:valAx>
        <c:axId val="1521557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7527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0.97964499999999999</c:v>
                </c:pt>
                <c:pt idx="2">
                  <c:v>0.78501200000000004</c:v>
                </c:pt>
                <c:pt idx="3">
                  <c:v>0.65703400000000001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GWBW05!$F$46:$F$49</c:f>
              <c:numCache>
                <c:formatCode>General</c:formatCode>
                <c:ptCount val="4"/>
                <c:pt idx="0">
                  <c:v>4.0025100000000001E-2</c:v>
                </c:pt>
                <c:pt idx="1">
                  <c:v>4.5525500000000003E-2</c:v>
                </c:pt>
                <c:pt idx="2">
                  <c:v>4.7484699999999998E-2</c:v>
                </c:pt>
                <c:pt idx="3">
                  <c:v>5.1546599999999998E-2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0.83447700000000002</c:v>
                </c:pt>
                <c:pt idx="2">
                  <c:v>0.66450299999999995</c:v>
                </c:pt>
                <c:pt idx="3">
                  <c:v>0.52661599999999997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36512"/>
        <c:axId val="152093824"/>
      </c:barChart>
      <c:catAx>
        <c:axId val="1519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93824"/>
        <c:crosses val="autoZero"/>
        <c:auto val="1"/>
        <c:lblAlgn val="ctr"/>
        <c:lblOffset val="100"/>
        <c:noMultiLvlLbl val="0"/>
      </c:catAx>
      <c:valAx>
        <c:axId val="152093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9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GWBW05!$M$20:$M$23</c:f>
              <c:numCache>
                <c:formatCode>General</c:formatCode>
                <c:ptCount val="4"/>
                <c:pt idx="0">
                  <c:v>0.93514920987331851</c:v>
                </c:pt>
                <c:pt idx="1">
                  <c:v>0.78971973338534074</c:v>
                </c:pt>
                <c:pt idx="2">
                  <c:v>0.74459929126345925</c:v>
                </c:pt>
                <c:pt idx="3">
                  <c:v>0.74124301485620825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GWBW05!$N$20:$N$23</c:f>
              <c:numCache>
                <c:formatCode>General</c:formatCode>
                <c:ptCount val="4"/>
                <c:pt idx="0">
                  <c:v>0.80634550084889645</c:v>
                </c:pt>
                <c:pt idx="1">
                  <c:v>0.56883052072458606</c:v>
                </c:pt>
                <c:pt idx="2">
                  <c:v>0.563621030393894</c:v>
                </c:pt>
                <c:pt idx="3">
                  <c:v>0.5634569079096815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0.90296213016393811</c:v>
                </c:pt>
                <c:pt idx="2">
                  <c:v>0.96559674708100496</c:v>
                </c:pt>
                <c:pt idx="3">
                  <c:v>0.91442914906183281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90496"/>
        <c:axId val="152096128"/>
      </c:barChart>
      <c:catAx>
        <c:axId val="1524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96128"/>
        <c:crosses val="autoZero"/>
        <c:auto val="1"/>
        <c:lblAlgn val="ctr"/>
        <c:lblOffset val="100"/>
        <c:noMultiLvlLbl val="0"/>
      </c:catAx>
      <c:valAx>
        <c:axId val="152096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90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0.99528700000000003</c:v>
                </c:pt>
                <c:pt idx="2">
                  <c:v>0.85541500000000004</c:v>
                </c:pt>
                <c:pt idx="3">
                  <c:v>0.73060999999999998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GWBW05!$F$50:$F$53</c:f>
              <c:numCache>
                <c:formatCode>General</c:formatCode>
                <c:ptCount val="4"/>
                <c:pt idx="0">
                  <c:v>2.34684E-2</c:v>
                </c:pt>
                <c:pt idx="1">
                  <c:v>2.7285E-2</c:v>
                </c:pt>
                <c:pt idx="2">
                  <c:v>2.8654700000000002E-2</c:v>
                </c:pt>
                <c:pt idx="3">
                  <c:v>2.8554199999999998E-2</c:v>
                </c:pt>
              </c:numCache>
            </c:numRef>
          </c:val>
        </c:ser>
        <c:ser>
          <c:idx val="2"/>
          <c:order val="3"/>
          <c:tx>
            <c:strRef>
              <c:f>GWBW05!$G$29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0.82596899999999995</c:v>
                </c:pt>
                <c:pt idx="2">
                  <c:v>0.68195399999999995</c:v>
                </c:pt>
                <c:pt idx="3">
                  <c:v>0.56676800000000005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55200"/>
        <c:axId val="152097856"/>
      </c:barChart>
      <c:catAx>
        <c:axId val="1511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97856"/>
        <c:crosses val="autoZero"/>
        <c:auto val="1"/>
        <c:lblAlgn val="ctr"/>
        <c:lblOffset val="100"/>
        <c:noMultiLvlLbl val="0"/>
      </c:catAx>
      <c:valAx>
        <c:axId val="1520978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1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'GWm05'!$M$12:$M$15</c:f>
              <c:numCache>
                <c:formatCode>General</c:formatCode>
                <c:ptCount val="4"/>
                <c:pt idx="0">
                  <c:v>0.91064002929568288</c:v>
                </c:pt>
                <c:pt idx="1">
                  <c:v>0.68052285041494254</c:v>
                </c:pt>
                <c:pt idx="2">
                  <c:v>0.68956998773340605</c:v>
                </c:pt>
                <c:pt idx="3">
                  <c:v>0.64807936940620603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'GWm05'!$N$12:$N$15</c:f>
              <c:numCache>
                <c:formatCode>General</c:formatCode>
                <c:ptCount val="4"/>
                <c:pt idx="0">
                  <c:v>0.84330878463604186</c:v>
                </c:pt>
                <c:pt idx="1">
                  <c:v>0.59129306600214893</c:v>
                </c:pt>
                <c:pt idx="2">
                  <c:v>0.58753009858707017</c:v>
                </c:pt>
                <c:pt idx="3">
                  <c:v>0.58302098950524739</c:v>
                </c:pt>
              </c:numCache>
            </c:numRef>
          </c:val>
        </c:ser>
        <c:ser>
          <c:idx val="2"/>
          <c:order val="3"/>
          <c:tx>
            <c:strRef>
              <c:f>'GWm05'!$O$3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'GWm05'!$B$30:$B$33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'GWm05'!$O$12:$O$15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0.87021901648339084</c:v>
                </c:pt>
                <c:pt idx="2">
                  <c:v>0.91097633001680989</c:v>
                </c:pt>
                <c:pt idx="3">
                  <c:v>0.85008064149743312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58688"/>
        <c:axId val="142182080"/>
      </c:barChart>
      <c:catAx>
        <c:axId val="1422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182080"/>
        <c:crosses val="autoZero"/>
        <c:auto val="1"/>
        <c:lblAlgn val="ctr"/>
        <c:lblOffset val="100"/>
        <c:noMultiLvlLbl val="0"/>
      </c:catAx>
      <c:valAx>
        <c:axId val="1421820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586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GWBW05!$L$24:$L$27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GWBW05!$M$24:$M$27</c:f>
              <c:numCache>
                <c:formatCode>General</c:formatCode>
                <c:ptCount val="4"/>
                <c:pt idx="0">
                  <c:v>0.93155856253370595</c:v>
                </c:pt>
                <c:pt idx="1">
                  <c:v>0.83489254108723132</c:v>
                </c:pt>
                <c:pt idx="2">
                  <c:v>0.83026668483939847</c:v>
                </c:pt>
                <c:pt idx="3">
                  <c:v>0.81969810549270816</c:v>
                </c:pt>
              </c:numCache>
            </c:numRef>
          </c:val>
        </c:ser>
        <c:ser>
          <c:idx val="1"/>
          <c:order val="2"/>
          <c:tx>
            <c:strRef>
              <c:f>GWBW05!$F$29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GWBW05!$N$24:$N$27</c:f>
              <c:numCache>
                <c:formatCode>General</c:formatCode>
                <c:ptCount val="4"/>
                <c:pt idx="0">
                  <c:v>0.80861728031900115</c:v>
                </c:pt>
                <c:pt idx="1">
                  <c:v>0.57001896333754742</c:v>
                </c:pt>
                <c:pt idx="2">
                  <c:v>0.56392031257098718</c:v>
                </c:pt>
                <c:pt idx="3">
                  <c:v>0.56424287856071964</c:v>
                </c:pt>
              </c:numCache>
            </c:numRef>
          </c:val>
        </c:ser>
        <c:ser>
          <c:idx val="2"/>
          <c:order val="3"/>
          <c:tx>
            <c:strRef>
              <c:f>GWBW05!$O$3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GWBW05!$O$24:$O$27</c:f>
              <c:numCache>
                <c:formatCode>General</c:formatCode>
                <c:ptCount val="4"/>
                <c:pt idx="0">
                  <c:v>0.98269353336274934</c:v>
                </c:pt>
                <c:pt idx="1">
                  <c:v>0.90314331686013105</c:v>
                </c:pt>
                <c:pt idx="2">
                  <c:v>0.9781132161192132</c:v>
                </c:pt>
                <c:pt idx="3">
                  <c:v>0.96254145654445511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91520"/>
        <c:axId val="152772608"/>
      </c:barChart>
      <c:catAx>
        <c:axId val="1524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72608"/>
        <c:crosses val="autoZero"/>
        <c:auto val="1"/>
        <c:lblAlgn val="ctr"/>
        <c:lblOffset val="100"/>
        <c:noMultiLvlLbl val="0"/>
      </c:catAx>
      <c:valAx>
        <c:axId val="152772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4915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0.98300799999999999</c:v>
                </c:pt>
                <c:pt idx="2">
                  <c:v>0.85572000000000004</c:v>
                </c:pt>
                <c:pt idx="3">
                  <c:v>0.71938500000000005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GWBW075!$F$42:$F$45</c:f>
              <c:numCache>
                <c:formatCode>General</c:formatCode>
                <c:ptCount val="4"/>
                <c:pt idx="0">
                  <c:v>0.218392</c:v>
                </c:pt>
                <c:pt idx="1">
                  <c:v>0.25292999999999999</c:v>
                </c:pt>
                <c:pt idx="2">
                  <c:v>0.22767000000000001</c:v>
                </c:pt>
                <c:pt idx="3">
                  <c:v>0.25145400000000001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0.83721299999999998</c:v>
                </c:pt>
                <c:pt idx="2">
                  <c:v>0.65884299999999996</c:v>
                </c:pt>
                <c:pt idx="3">
                  <c:v>0.56523699999999999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49856"/>
        <c:axId val="152774912"/>
      </c:barChart>
      <c:catAx>
        <c:axId val="1522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74912"/>
        <c:crosses val="autoZero"/>
        <c:auto val="1"/>
        <c:lblAlgn val="ctr"/>
        <c:lblOffset val="100"/>
        <c:noMultiLvlLbl val="0"/>
      </c:catAx>
      <c:valAx>
        <c:axId val="152774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4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GWBW075!$L$16:$L$19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GWBW075!$M$16:$M$19</c:f>
              <c:numCache>
                <c:formatCode>General</c:formatCode>
                <c:ptCount val="4"/>
                <c:pt idx="0">
                  <c:v>0.92729600156545566</c:v>
                </c:pt>
                <c:pt idx="1">
                  <c:v>0.73012946410677793</c:v>
                </c:pt>
                <c:pt idx="2">
                  <c:v>0.71917450365726232</c:v>
                </c:pt>
                <c:pt idx="3">
                  <c:v>0.68362977602108033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GWBW075!$N$16:$N$19</c:f>
              <c:numCache>
                <c:formatCode>General</c:formatCode>
                <c:ptCount val="4"/>
                <c:pt idx="0">
                  <c:v>0.83358065357771849</c:v>
                </c:pt>
                <c:pt idx="1">
                  <c:v>0.58525105500936203</c:v>
                </c:pt>
                <c:pt idx="2">
                  <c:v>0.58057902866748445</c:v>
                </c:pt>
                <c:pt idx="3">
                  <c:v>0.58019853709508884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GWBW075!$O$16:$O$19</c:f>
              <c:numCache>
                <c:formatCode>General</c:formatCode>
                <c:ptCount val="4"/>
                <c:pt idx="0">
                  <c:v>0.98831615680647056</c:v>
                </c:pt>
                <c:pt idx="1">
                  <c:v>0.88940867942030311</c:v>
                </c:pt>
                <c:pt idx="2">
                  <c:v>0.94410181272999871</c:v>
                </c:pt>
                <c:pt idx="3">
                  <c:v>0.88948139566580353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6080"/>
        <c:axId val="152777216"/>
      </c:barChart>
      <c:catAx>
        <c:axId val="1504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77216"/>
        <c:crosses val="autoZero"/>
        <c:auto val="1"/>
        <c:lblAlgn val="ctr"/>
        <c:lblOffset val="100"/>
        <c:noMultiLvlLbl val="0"/>
      </c:catAx>
      <c:valAx>
        <c:axId val="152777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608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0.98800500000000002</c:v>
                </c:pt>
                <c:pt idx="2">
                  <c:v>0.88961000000000001</c:v>
                </c:pt>
                <c:pt idx="3">
                  <c:v>0.80726299999999995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GWBW075!$F$30:$F$33</c:f>
              <c:numCache>
                <c:formatCode>General</c:formatCode>
                <c:ptCount val="4"/>
                <c:pt idx="0">
                  <c:v>0.69499100000000003</c:v>
                </c:pt>
                <c:pt idx="1">
                  <c:v>0.67270099999999999</c:v>
                </c:pt>
                <c:pt idx="2">
                  <c:v>0.64589099999999999</c:v>
                </c:pt>
                <c:pt idx="3">
                  <c:v>0.68442599999999998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GWBW075!$G$30:$G$33</c:f>
              <c:numCache>
                <c:formatCode>General</c:formatCode>
                <c:ptCount val="4"/>
                <c:pt idx="0">
                  <c:v>0.96521599999999996</c:v>
                </c:pt>
                <c:pt idx="1">
                  <c:v>0.86744699999999997</c:v>
                </c:pt>
                <c:pt idx="2">
                  <c:v>0.75292800000000004</c:v>
                </c:pt>
                <c:pt idx="3">
                  <c:v>0.69831699999999997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7104"/>
        <c:axId val="152779520"/>
      </c:barChart>
      <c:catAx>
        <c:axId val="1504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779520"/>
        <c:crosses val="autoZero"/>
        <c:auto val="1"/>
        <c:lblAlgn val="ctr"/>
        <c:lblOffset val="100"/>
        <c:noMultiLvlLbl val="0"/>
      </c:catAx>
      <c:valAx>
        <c:axId val="152779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GWBW075!$L$4:$L$7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GWBW075!$M$4:$M$7</c:f>
              <c:numCache>
                <c:formatCode>General</c:formatCode>
                <c:ptCount val="4"/>
                <c:pt idx="0">
                  <c:v>0.80560539207734472</c:v>
                </c:pt>
                <c:pt idx="1">
                  <c:v>0.59427994501263459</c:v>
                </c:pt>
                <c:pt idx="2">
                  <c:v>0.57657534868929172</c:v>
                </c:pt>
                <c:pt idx="3">
                  <c:v>0.55566478124574081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GWBW075!$N$4:$N$7</c:f>
              <c:numCache>
                <c:formatCode>General</c:formatCode>
                <c:ptCount val="4"/>
                <c:pt idx="0">
                  <c:v>0.79084044382441676</c:v>
                </c:pt>
                <c:pt idx="1">
                  <c:v>0.55575456469286366</c:v>
                </c:pt>
                <c:pt idx="2">
                  <c:v>0.54645461360228975</c:v>
                </c:pt>
                <c:pt idx="3">
                  <c:v>0.54504736268229514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GWBW075!$O$4:$O$7</c:f>
              <c:numCache>
                <c:formatCode>General</c:formatCode>
                <c:ptCount val="4"/>
                <c:pt idx="0">
                  <c:v>0.96467735132855337</c:v>
                </c:pt>
                <c:pt idx="1">
                  <c:v>0.78631362192193399</c:v>
                </c:pt>
                <c:pt idx="2">
                  <c:v>0.73580255326882016</c:v>
                </c:pt>
                <c:pt idx="3">
                  <c:v>0.67675253282449688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7616"/>
        <c:axId val="152159360"/>
      </c:barChart>
      <c:catAx>
        <c:axId val="1504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59360"/>
        <c:crosses val="autoZero"/>
        <c:auto val="1"/>
        <c:lblAlgn val="ctr"/>
        <c:lblOffset val="100"/>
        <c:noMultiLvlLbl val="0"/>
      </c:catAx>
      <c:valAx>
        <c:axId val="1521593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761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GWBW075!$E$34:$E$37</c:f>
              <c:numCache>
                <c:formatCode>General</c:formatCode>
                <c:ptCount val="4"/>
                <c:pt idx="0">
                  <c:v>1</c:v>
                </c:pt>
                <c:pt idx="1">
                  <c:v>0.98304100000000005</c:v>
                </c:pt>
                <c:pt idx="2">
                  <c:v>0.88066500000000003</c:v>
                </c:pt>
                <c:pt idx="3">
                  <c:v>0.77076900000000004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GWBW075!$F$34:$F$37</c:f>
              <c:numCache>
                <c:formatCode>General</c:formatCode>
                <c:ptCount val="4"/>
                <c:pt idx="0">
                  <c:v>0.53477600000000003</c:v>
                </c:pt>
                <c:pt idx="1">
                  <c:v>0.55617799999999995</c:v>
                </c:pt>
                <c:pt idx="2">
                  <c:v>0.49018899999999999</c:v>
                </c:pt>
                <c:pt idx="3">
                  <c:v>0.52196900000000002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GWBW075!$G$34:$G$37</c:f>
              <c:numCache>
                <c:formatCode>General</c:formatCode>
                <c:ptCount val="4"/>
                <c:pt idx="0">
                  <c:v>0.96146500000000001</c:v>
                </c:pt>
                <c:pt idx="1">
                  <c:v>0.84441500000000003</c:v>
                </c:pt>
                <c:pt idx="2">
                  <c:v>0.68800700000000004</c:v>
                </c:pt>
                <c:pt idx="3">
                  <c:v>0.62729599999999996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8640"/>
        <c:axId val="152161664"/>
      </c:barChart>
      <c:catAx>
        <c:axId val="1504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61664"/>
        <c:crosses val="autoZero"/>
        <c:auto val="1"/>
        <c:lblAlgn val="ctr"/>
        <c:lblOffset val="100"/>
        <c:noMultiLvlLbl val="0"/>
      </c:catAx>
      <c:valAx>
        <c:axId val="1521616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GWBW075!$L$8:$L$11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GWBW075!$M$8:$M$11</c:f>
              <c:numCache>
                <c:formatCode>General</c:formatCode>
                <c:ptCount val="4"/>
                <c:pt idx="0">
                  <c:v>0.85588189916280288</c:v>
                </c:pt>
                <c:pt idx="1">
                  <c:v>0.6405207857469164</c:v>
                </c:pt>
                <c:pt idx="2">
                  <c:v>0.62695924764890287</c:v>
                </c:pt>
                <c:pt idx="3">
                  <c:v>0.6188042342465131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GWBW075!$N$8:$N$11</c:f>
              <c:numCache>
                <c:formatCode>General</c:formatCode>
                <c:ptCount val="4"/>
                <c:pt idx="0">
                  <c:v>0.81303948874940113</c:v>
                </c:pt>
                <c:pt idx="1">
                  <c:v>0.57175079945180451</c:v>
                </c:pt>
                <c:pt idx="2">
                  <c:v>0.5699990913634092</c:v>
                </c:pt>
                <c:pt idx="3">
                  <c:v>0.56675582663213842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GWBW075!$O$8:$O$11</c:f>
              <c:numCache>
                <c:formatCode>General</c:formatCode>
                <c:ptCount val="4"/>
                <c:pt idx="0">
                  <c:v>0.97694662563236412</c:v>
                </c:pt>
                <c:pt idx="1">
                  <c:v>0.83122430333485609</c:v>
                </c:pt>
                <c:pt idx="2">
                  <c:v>0.85042138021898139</c:v>
                </c:pt>
                <c:pt idx="3">
                  <c:v>0.76256190086774789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9664"/>
        <c:axId val="152163968"/>
      </c:barChart>
      <c:catAx>
        <c:axId val="1504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63968"/>
        <c:crosses val="autoZero"/>
        <c:auto val="1"/>
        <c:lblAlgn val="ctr"/>
        <c:lblOffset val="100"/>
        <c:noMultiLvlLbl val="0"/>
      </c:catAx>
      <c:valAx>
        <c:axId val="1521639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04496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GWBW075!$E$38:$E$41</c:f>
              <c:numCache>
                <c:formatCode>General</c:formatCode>
                <c:ptCount val="4"/>
                <c:pt idx="0">
                  <c:v>1</c:v>
                </c:pt>
                <c:pt idx="1">
                  <c:v>0.98572499999999996</c:v>
                </c:pt>
                <c:pt idx="2">
                  <c:v>0.86720900000000001</c:v>
                </c:pt>
                <c:pt idx="3">
                  <c:v>0.72953100000000004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GWBW075!$F$38:$F$41</c:f>
              <c:numCache>
                <c:formatCode>General</c:formatCode>
                <c:ptCount val="4"/>
                <c:pt idx="0">
                  <c:v>0.33121299999999998</c:v>
                </c:pt>
                <c:pt idx="1">
                  <c:v>0.369342</c:v>
                </c:pt>
                <c:pt idx="2">
                  <c:v>0.34613899999999997</c:v>
                </c:pt>
                <c:pt idx="3">
                  <c:v>0.39001599999999997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0.84241500000000002</c:v>
                </c:pt>
                <c:pt idx="2">
                  <c:v>0.65236700000000003</c:v>
                </c:pt>
                <c:pt idx="3">
                  <c:v>0.59312900000000002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0880"/>
        <c:axId val="152420352"/>
      </c:barChart>
      <c:catAx>
        <c:axId val="1522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20352"/>
        <c:crosses val="autoZero"/>
        <c:auto val="1"/>
        <c:lblAlgn val="ctr"/>
        <c:lblOffset val="100"/>
        <c:noMultiLvlLbl val="0"/>
      </c:catAx>
      <c:valAx>
        <c:axId val="152420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GWBW075!$L$12:$L$15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GWBW075!$M$12:$M$15</c:f>
              <c:numCache>
                <c:formatCode>General</c:formatCode>
                <c:ptCount val="4"/>
                <c:pt idx="0">
                  <c:v>0.91071326850307188</c:v>
                </c:pt>
                <c:pt idx="1">
                  <c:v>0.68691273633433159</c:v>
                </c:pt>
                <c:pt idx="2">
                  <c:v>0.6906830675571306</c:v>
                </c:pt>
                <c:pt idx="3">
                  <c:v>0.652554404615874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GWBW075!$N$12:$N$15</c:f>
              <c:numCache>
                <c:formatCode>General</c:formatCode>
                <c:ptCount val="4"/>
                <c:pt idx="0">
                  <c:v>0.82862025470968792</c:v>
                </c:pt>
                <c:pt idx="1">
                  <c:v>0.58116526828376114</c:v>
                </c:pt>
                <c:pt idx="2">
                  <c:v>0.57774521829994097</c:v>
                </c:pt>
                <c:pt idx="3">
                  <c:v>0.57596769796919722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GWBW075!$O$12:$O$15</c:f>
              <c:numCache>
                <c:formatCode>General</c:formatCode>
                <c:ptCount val="4"/>
                <c:pt idx="0">
                  <c:v>0.99047076534971723</c:v>
                </c:pt>
                <c:pt idx="1">
                  <c:v>0.87115635216387366</c:v>
                </c:pt>
                <c:pt idx="2">
                  <c:v>0.90776202807687068</c:v>
                </c:pt>
                <c:pt idx="3">
                  <c:v>0.83377629367134609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7696"/>
        <c:axId val="152422656"/>
      </c:barChart>
      <c:catAx>
        <c:axId val="1531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22656"/>
        <c:crosses val="autoZero"/>
        <c:auto val="1"/>
        <c:lblAlgn val="ctr"/>
        <c:lblOffset val="100"/>
        <c:noMultiLvlLbl val="0"/>
      </c:catAx>
      <c:valAx>
        <c:axId val="152422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1176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(GWBW075!$D$30,GWBW075!$D$34,GWBW075!$D$38,GWBW075!$D$42,GWBW075!$D$46,GWBW075!$D$50)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(GWBW075!$E$30,GWBW075!$E$34,GWBW075!$E$38,GWBW075!$E$42,GWBW075!$E$46,GWBW075!$E$50)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(GWBW075!$F$30,GWBW075!$F$34,GWBW075!$F$38,GWBW075!$F$42,GWBW075!$F$46,GWBW075!$F$50)</c:f>
              <c:numCache>
                <c:formatCode>General</c:formatCode>
                <c:ptCount val="6"/>
                <c:pt idx="0">
                  <c:v>0.69499100000000003</c:v>
                </c:pt>
                <c:pt idx="1">
                  <c:v>0.53477600000000003</c:v>
                </c:pt>
                <c:pt idx="2">
                  <c:v>0.33121299999999998</c:v>
                </c:pt>
                <c:pt idx="3">
                  <c:v>0.218392</c:v>
                </c:pt>
                <c:pt idx="4">
                  <c:v>0.134239</c:v>
                </c:pt>
                <c:pt idx="5">
                  <c:v>7.7745300000000003E-2</c:v>
                </c:pt>
              </c:numCache>
            </c:numRef>
          </c:val>
        </c:ser>
        <c:ser>
          <c:idx val="2"/>
          <c:order val="3"/>
          <c:tx>
            <c:strRef>
              <c:f>GWBW075!$G$3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(GWBW075!$G$30,GWBW075!$G$34,GWBW075!$G$38,GWBW075!$G$42,GWBW075!$G$46,GWBW075!$G$50)</c:f>
              <c:numCache>
                <c:formatCode>General</c:formatCode>
                <c:ptCount val="6"/>
                <c:pt idx="0">
                  <c:v>0.96521599999999996</c:v>
                </c:pt>
                <c:pt idx="1">
                  <c:v>0.96146500000000001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8208"/>
        <c:axId val="152424384"/>
      </c:barChart>
      <c:catAx>
        <c:axId val="1531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24384"/>
        <c:crosses val="autoZero"/>
        <c:auto val="1"/>
        <c:lblAlgn val="ctr"/>
        <c:lblOffset val="100"/>
        <c:noMultiLvlLbl val="0"/>
      </c:catAx>
      <c:valAx>
        <c:axId val="152424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11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'GWm05'!$D$3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('GWm05'!$D$30,'GWm05'!$D$34,'GWm05'!$D$38,'GWm05'!$D$42,'GWm05'!$D$46,'GWm05'!$D$50)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'GWm05'!$E$3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('GWm05'!$E$30,'GWm05'!$E$34,'GWm05'!$E$38,'GWm05'!$E$42,'GWm05'!$E$46,'GWm05'!$E$50)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'GWm05'!$F$29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('GWm05'!$F$30,'GWm05'!$F$34,'GWm05'!$F$38,'GWm05'!$F$42,'GWm05'!$F$46,'GWm05'!$F$50)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'GWm05'!$G$3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('GWm05'!$C$30,'GWm05'!$C$34,'GWm05'!$C$38,'GWm05'!$C$42,'GWm05'!$C$46,'GWm05'!$C$50)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('GWm05'!$G$30,'GWm05'!$G$34,'GWm05'!$G$38,'GWm05'!$G$42,'GWm05'!$G$46,'GWm05'!$G$50)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59712"/>
        <c:axId val="142184384"/>
      </c:barChart>
      <c:catAx>
        <c:axId val="1422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184384"/>
        <c:crosses val="autoZero"/>
        <c:auto val="1"/>
        <c:lblAlgn val="ctr"/>
        <c:lblOffset val="100"/>
        <c:noMultiLvlLbl val="0"/>
      </c:catAx>
      <c:valAx>
        <c:axId val="142184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22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(GWBW075!$L$4,GWBW075!$L$8,GWBW075!$L$12,GWBW075!$L$16,GWBW075!$L$20,GWBW075!$L$24)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(GWBW075!$M$4,GWBW075!$M$8,GWBW075!$M$12,GWBW075!$M$16,GWBW075!$M$20,GWBW075!$M$24)</c:f>
              <c:numCache>
                <c:formatCode>General</c:formatCode>
                <c:ptCount val="6"/>
                <c:pt idx="0">
                  <c:v>0.80560539207734472</c:v>
                </c:pt>
                <c:pt idx="1">
                  <c:v>0.85588189916280288</c:v>
                </c:pt>
                <c:pt idx="2">
                  <c:v>0.91071326850307188</c:v>
                </c:pt>
                <c:pt idx="3">
                  <c:v>0.92729600156545566</c:v>
                </c:pt>
                <c:pt idx="4">
                  <c:v>0.93514920987331851</c:v>
                </c:pt>
                <c:pt idx="5">
                  <c:v>0.93155856253370595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(GWBW075!$N$4,GWBW075!$N$8,GWBW075!$N$12,GWBW075!$N$16,GWBW075!$N$20,GWBW075!$N$24)</c:f>
              <c:numCache>
                <c:formatCode>General</c:formatCode>
                <c:ptCount val="6"/>
                <c:pt idx="0">
                  <c:v>0.79084044382441676</c:v>
                </c:pt>
                <c:pt idx="1">
                  <c:v>0.81303948874940113</c:v>
                </c:pt>
                <c:pt idx="2">
                  <c:v>0.82862025470968792</c:v>
                </c:pt>
                <c:pt idx="3">
                  <c:v>0.83358065357771849</c:v>
                </c:pt>
                <c:pt idx="4">
                  <c:v>0.83721594619302586</c:v>
                </c:pt>
                <c:pt idx="5">
                  <c:v>0.83804807896586098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(GWBW075!$O$4,GWBW075!$O$8,GWBW075!$O$12,GWBW075!$O$16,GWBW075!$O$20,GWBW075!$O$24)</c:f>
              <c:numCache>
                <c:formatCode>General</c:formatCode>
                <c:ptCount val="6"/>
                <c:pt idx="0">
                  <c:v>0.96467735132855337</c:v>
                </c:pt>
                <c:pt idx="1">
                  <c:v>0.97694662563236412</c:v>
                </c:pt>
                <c:pt idx="2">
                  <c:v>0.99047076534971723</c:v>
                </c:pt>
                <c:pt idx="3">
                  <c:v>0.98831615680647056</c:v>
                </c:pt>
                <c:pt idx="4">
                  <c:v>0.98561773540551123</c:v>
                </c:pt>
                <c:pt idx="5">
                  <c:v>0.98269353336274934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0256"/>
        <c:axId val="152426688"/>
      </c:barChart>
      <c:catAx>
        <c:axId val="1531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426688"/>
        <c:crosses val="autoZero"/>
        <c:auto val="1"/>
        <c:lblAlgn val="ctr"/>
        <c:lblOffset val="100"/>
        <c:noMultiLvlLbl val="0"/>
      </c:catAx>
      <c:valAx>
        <c:axId val="152426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1202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(GWBW075!$D$31,GWBW075!$D$35,GWBW075!$D$39,GWBW075!$D$43,GWBW075!$D$47,GWBW075!$D$51)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(GWBW075!$E$31,GWBW075!$E$35,GWBW075!$E$39,GWBW075!$E$43,GWBW075!$E$47,GWBW075!$E$51)</c:f>
              <c:numCache>
                <c:formatCode>General</c:formatCode>
                <c:ptCount val="6"/>
                <c:pt idx="0">
                  <c:v>0.98800500000000002</c:v>
                </c:pt>
                <c:pt idx="1">
                  <c:v>0.98304100000000005</c:v>
                </c:pt>
                <c:pt idx="2">
                  <c:v>0.98572499999999996</c:v>
                </c:pt>
                <c:pt idx="3">
                  <c:v>0.98300799999999999</c:v>
                </c:pt>
                <c:pt idx="4">
                  <c:v>0.99084300000000003</c:v>
                </c:pt>
                <c:pt idx="5">
                  <c:v>0.99704300000000001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(GWBW075!$F$31,GWBW075!$F$35,GWBW075!$F$39,GWBW075!$F$43,GWBW075!$F$47,GWBW075!$F$51)</c:f>
              <c:numCache>
                <c:formatCode>General</c:formatCode>
                <c:ptCount val="6"/>
                <c:pt idx="0">
                  <c:v>0.67270099999999999</c:v>
                </c:pt>
                <c:pt idx="1">
                  <c:v>0.55617799999999995</c:v>
                </c:pt>
                <c:pt idx="2">
                  <c:v>0.369342</c:v>
                </c:pt>
                <c:pt idx="3">
                  <c:v>0.25292999999999999</c:v>
                </c:pt>
                <c:pt idx="4">
                  <c:v>0.137213</c:v>
                </c:pt>
                <c:pt idx="5">
                  <c:v>8.0865000000000006E-2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(GWBW075!$G$31,GWBW075!$G$35,GWBW075!$G$39,GWBW075!$G$43,GWBW075!$G$47,GWBW075!$G$51)</c:f>
              <c:numCache>
                <c:formatCode>General</c:formatCode>
                <c:ptCount val="6"/>
                <c:pt idx="0">
                  <c:v>0.86744699999999997</c:v>
                </c:pt>
                <c:pt idx="1">
                  <c:v>0.84441500000000003</c:v>
                </c:pt>
                <c:pt idx="2">
                  <c:v>0.84241500000000002</c:v>
                </c:pt>
                <c:pt idx="3">
                  <c:v>0.83721299999999998</c:v>
                </c:pt>
                <c:pt idx="4">
                  <c:v>0.83692500000000003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4064"/>
        <c:axId val="152052288"/>
      </c:barChart>
      <c:catAx>
        <c:axId val="1536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52288"/>
        <c:crosses val="autoZero"/>
        <c:auto val="1"/>
        <c:lblAlgn val="ctr"/>
        <c:lblOffset val="100"/>
        <c:noMultiLvlLbl val="0"/>
      </c:catAx>
      <c:valAx>
        <c:axId val="152052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2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(GWBW075!$L$5,GWBW075!$L$9,GWBW075!$L$13,GWBW075!$L$17,GWBW075!$L$21,GWBW075!$L$25)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(GWBW075!$M$5,GWBW075!$M$9,GWBW075!$M$13,GWBW075!$M$17,GWBW075!$M$21,GWBW075!$M$25)</c:f>
              <c:numCache>
                <c:formatCode>General</c:formatCode>
                <c:ptCount val="6"/>
                <c:pt idx="0">
                  <c:v>0.59427994501263459</c:v>
                </c:pt>
                <c:pt idx="1">
                  <c:v>0.6405207857469164</c:v>
                </c:pt>
                <c:pt idx="2">
                  <c:v>0.68691273633433159</c:v>
                </c:pt>
                <c:pt idx="3">
                  <c:v>0.73012946410677793</c:v>
                </c:pt>
                <c:pt idx="4">
                  <c:v>0.79318434728739073</c:v>
                </c:pt>
                <c:pt idx="5">
                  <c:v>0.83459372485921157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(GWBW075!$N$5,GWBW075!$N$9,GWBW075!$N$13,GWBW075!$N$17,GWBW075!$N$21,GWBW075!$N$25)</c:f>
              <c:numCache>
                <c:formatCode>General</c:formatCode>
                <c:ptCount val="6"/>
                <c:pt idx="0">
                  <c:v>0.55575456469286366</c:v>
                </c:pt>
                <c:pt idx="1">
                  <c:v>0.57175079945180451</c:v>
                </c:pt>
                <c:pt idx="2">
                  <c:v>0.58116526828376114</c:v>
                </c:pt>
                <c:pt idx="3">
                  <c:v>0.58525105500936203</c:v>
                </c:pt>
                <c:pt idx="4">
                  <c:v>0.58807232094714745</c:v>
                </c:pt>
                <c:pt idx="5">
                  <c:v>0.58925410872313533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(GWBW075!$O$5,GWBW075!$O$9,GWBW075!$O$13,GWBW075!$O$17,GWBW075!$O$21,GWBW075!$O$25)</c:f>
              <c:numCache>
                <c:formatCode>General</c:formatCode>
                <c:ptCount val="6"/>
                <c:pt idx="0">
                  <c:v>0.78631362192193399</c:v>
                </c:pt>
                <c:pt idx="1">
                  <c:v>0.83122430333485609</c:v>
                </c:pt>
                <c:pt idx="2">
                  <c:v>0.87115635216387366</c:v>
                </c:pt>
                <c:pt idx="3">
                  <c:v>0.88940867942030311</c:v>
                </c:pt>
                <c:pt idx="4">
                  <c:v>0.90291624123808312</c:v>
                </c:pt>
                <c:pt idx="5">
                  <c:v>0.90314331686013105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47456"/>
        <c:axId val="152054592"/>
      </c:barChart>
      <c:catAx>
        <c:axId val="153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54592"/>
        <c:crosses val="autoZero"/>
        <c:auto val="1"/>
        <c:lblAlgn val="ctr"/>
        <c:lblOffset val="100"/>
        <c:noMultiLvlLbl val="0"/>
      </c:catAx>
      <c:valAx>
        <c:axId val="15205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74745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(GWBW075!$D$32,GWBW075!$D$36,GWBW075!$D$40,GWBW075!$D$44,GWBW075!$D$48,GWBW075!$D$52)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(GWBW075!$E$32,GWBW075!$E$36,GWBW075!$E$40,GWBW075!$E$44,GWBW075!$E$48,GWBW075!$E$52)</c:f>
              <c:numCache>
                <c:formatCode>General</c:formatCode>
                <c:ptCount val="6"/>
                <c:pt idx="0">
                  <c:v>0.88961000000000001</c:v>
                </c:pt>
                <c:pt idx="1">
                  <c:v>0.88066500000000003</c:v>
                </c:pt>
                <c:pt idx="2">
                  <c:v>0.86720900000000001</c:v>
                </c:pt>
                <c:pt idx="3">
                  <c:v>0.85572000000000004</c:v>
                </c:pt>
                <c:pt idx="4">
                  <c:v>0.88667399999999996</c:v>
                </c:pt>
                <c:pt idx="5">
                  <c:v>0.90032900000000005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(GWBW075!$F$32,GWBW075!$F$36,GWBW075!$F$40,GWBW075!$F$44,GWBW075!$F$48,GWBW075!$F$52)</c:f>
              <c:numCache>
                <c:formatCode>General</c:formatCode>
                <c:ptCount val="6"/>
                <c:pt idx="0">
                  <c:v>0.64589099999999999</c:v>
                </c:pt>
                <c:pt idx="1">
                  <c:v>0.49018899999999999</c:v>
                </c:pt>
                <c:pt idx="2">
                  <c:v>0.34613899999999997</c:v>
                </c:pt>
                <c:pt idx="3">
                  <c:v>0.22767000000000001</c:v>
                </c:pt>
                <c:pt idx="4">
                  <c:v>0.138844</c:v>
                </c:pt>
                <c:pt idx="5">
                  <c:v>7.3786699999999997E-2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(GWBW075!$G$32,GWBW075!$G$36,GWBW075!$G$40,GWBW075!$G$44,GWBW075!$G$48,GWBW075!$G$52)</c:f>
              <c:numCache>
                <c:formatCode>General</c:formatCode>
                <c:ptCount val="6"/>
                <c:pt idx="0">
                  <c:v>0.75292800000000004</c:v>
                </c:pt>
                <c:pt idx="1">
                  <c:v>0.68800700000000004</c:v>
                </c:pt>
                <c:pt idx="2">
                  <c:v>0.65236700000000003</c:v>
                </c:pt>
                <c:pt idx="3">
                  <c:v>0.65884299999999996</c:v>
                </c:pt>
                <c:pt idx="4">
                  <c:v>0.67655500000000002</c:v>
                </c:pt>
                <c:pt idx="5">
                  <c:v>0.69074999999999998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3040"/>
        <c:axId val="152056896"/>
      </c:barChart>
      <c:catAx>
        <c:axId val="1536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56896"/>
        <c:crosses val="autoZero"/>
        <c:auto val="1"/>
        <c:lblAlgn val="ctr"/>
        <c:lblOffset val="100"/>
        <c:noMultiLvlLbl val="0"/>
      </c:catAx>
      <c:valAx>
        <c:axId val="152056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(GWBW075!$L$6,GWBW075!$L$10,GWBW075!$L$14,GWBW075!$L$18,GWBW075!$L$22,GWBW075!$L$26)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(GWBW075!$M$6,GWBW075!$M$10,GWBW075!$M$14,GWBW075!$M$18,GWBW075!$M$22,GWBW075!$M$26)</c:f>
              <c:numCache>
                <c:formatCode>General</c:formatCode>
                <c:ptCount val="6"/>
                <c:pt idx="0">
                  <c:v>0.57657534868929172</c:v>
                </c:pt>
                <c:pt idx="1">
                  <c:v>0.62695924764890287</c:v>
                </c:pt>
                <c:pt idx="2">
                  <c:v>0.6906830675571306</c:v>
                </c:pt>
                <c:pt idx="3">
                  <c:v>0.71917450365726232</c:v>
                </c:pt>
                <c:pt idx="4">
                  <c:v>0.76957543955295082</c:v>
                </c:pt>
                <c:pt idx="5">
                  <c:v>0.84250488392167555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(GWBW075!$N$6,GWBW075!$N$10,GWBW075!$N$14,GWBW075!$N$18,GWBW075!$N$22,GWBW075!$N$26)</c:f>
              <c:numCache>
                <c:formatCode>General</c:formatCode>
                <c:ptCount val="6"/>
                <c:pt idx="0">
                  <c:v>0.54645461360228975</c:v>
                </c:pt>
                <c:pt idx="1">
                  <c:v>0.5699990913634092</c:v>
                </c:pt>
                <c:pt idx="2">
                  <c:v>0.57774521829994097</c:v>
                </c:pt>
                <c:pt idx="3">
                  <c:v>0.58057902866748445</c:v>
                </c:pt>
                <c:pt idx="4">
                  <c:v>0.58179433010767345</c:v>
                </c:pt>
                <c:pt idx="5">
                  <c:v>0.58241901776384541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(GWBW075!$O$6,GWBW075!$O$10,GWBW075!$O$14,GWBW075!$O$18,GWBW075!$O$22,GWBW075!$O$26)</c:f>
              <c:numCache>
                <c:formatCode>General</c:formatCode>
                <c:ptCount val="6"/>
                <c:pt idx="0">
                  <c:v>0.73580255326882016</c:v>
                </c:pt>
                <c:pt idx="1">
                  <c:v>0.85042138021898139</c:v>
                </c:pt>
                <c:pt idx="2">
                  <c:v>0.90776202807687068</c:v>
                </c:pt>
                <c:pt idx="3">
                  <c:v>0.94410181272999871</c:v>
                </c:pt>
                <c:pt idx="4">
                  <c:v>0.97123029394393723</c:v>
                </c:pt>
                <c:pt idx="5">
                  <c:v>0.98083912589159983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1040"/>
        <c:axId val="152059200"/>
      </c:barChart>
      <c:catAx>
        <c:axId val="1537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059200"/>
        <c:crosses val="autoZero"/>
        <c:auto val="1"/>
        <c:lblAlgn val="ctr"/>
        <c:lblOffset val="100"/>
        <c:noMultiLvlLbl val="0"/>
      </c:catAx>
      <c:valAx>
        <c:axId val="152059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75104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(GWBW075!$D$33,GWBW075!$D$37,GWBW075!$D$41,GWBW075!$D$45,GWBW075!$D$49,GWBW075!$D$53)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(GWBW075!$E$33,GWBW075!$E$37,GWBW075!$E$41,GWBW075!$E$45,GWBW075!$E$49,GWBW075!$E$53)</c:f>
              <c:numCache>
                <c:formatCode>General</c:formatCode>
                <c:ptCount val="6"/>
                <c:pt idx="0">
                  <c:v>0.80726299999999995</c:v>
                </c:pt>
                <c:pt idx="1">
                  <c:v>0.77076900000000004</c:v>
                </c:pt>
                <c:pt idx="2">
                  <c:v>0.72953100000000004</c:v>
                </c:pt>
                <c:pt idx="3">
                  <c:v>0.71938500000000005</c:v>
                </c:pt>
                <c:pt idx="4">
                  <c:v>0.700048</c:v>
                </c:pt>
                <c:pt idx="5">
                  <c:v>0.73126000000000002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(GWBW075!$F$33,GWBW075!$F$37,GWBW075!$F$41,GWBW075!$F$45,GWBW075!$F$49,GWBW075!$F$53)</c:f>
              <c:numCache>
                <c:formatCode>General</c:formatCode>
                <c:ptCount val="6"/>
                <c:pt idx="0">
                  <c:v>0.68442599999999998</c:v>
                </c:pt>
                <c:pt idx="1">
                  <c:v>0.52196900000000002</c:v>
                </c:pt>
                <c:pt idx="2">
                  <c:v>0.39001599999999997</c:v>
                </c:pt>
                <c:pt idx="3">
                  <c:v>0.25145400000000001</c:v>
                </c:pt>
                <c:pt idx="4">
                  <c:v>0.143456</c:v>
                </c:pt>
                <c:pt idx="5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(GWBW075!$C$30,GWBW075!$C$34,GWBW075!$C$38,GWBW075!$C$42,GWBW075!$C$46,GWBW075!$C$50)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(GWBW075!$G$33,GWBW075!$G$37,GWBW075!$G$41,GWBW075!$G$45,GWBW075!$G$49,GWBW075!$G$53)</c:f>
              <c:numCache>
                <c:formatCode>General</c:formatCode>
                <c:ptCount val="6"/>
                <c:pt idx="0">
                  <c:v>0.69831699999999997</c:v>
                </c:pt>
                <c:pt idx="1">
                  <c:v>0.62729599999999996</c:v>
                </c:pt>
                <c:pt idx="2">
                  <c:v>0.59312900000000002</c:v>
                </c:pt>
                <c:pt idx="3">
                  <c:v>0.56523699999999999</c:v>
                </c:pt>
                <c:pt idx="4">
                  <c:v>0.57193700000000003</c:v>
                </c:pt>
                <c:pt idx="5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6080"/>
        <c:axId val="153896640"/>
      </c:barChart>
      <c:catAx>
        <c:axId val="1539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896640"/>
        <c:crosses val="autoZero"/>
        <c:auto val="1"/>
        <c:lblAlgn val="ctr"/>
        <c:lblOffset val="100"/>
        <c:noMultiLvlLbl val="0"/>
      </c:catAx>
      <c:valAx>
        <c:axId val="153896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9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 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(GWBW075!$L$7,GWBW075!$L$11,GWBW075!$L$15,GWBW075!$L$19,GWBW075!$L$23,GWBW075!$L$27)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(GWBW075!$M$7,GWBW075!$M$11,GWBW075!$M$15,GWBW075!$M$19,GWBW075!$M$23,GWBW075!$M$27)</c:f>
              <c:numCache>
                <c:formatCode>General</c:formatCode>
                <c:ptCount val="6"/>
                <c:pt idx="0">
                  <c:v>0.55566478124574081</c:v>
                </c:pt>
                <c:pt idx="1">
                  <c:v>0.6188042342465131</c:v>
                </c:pt>
                <c:pt idx="2">
                  <c:v>0.652554404615874</c:v>
                </c:pt>
                <c:pt idx="3">
                  <c:v>0.68362977602108033</c:v>
                </c:pt>
                <c:pt idx="4">
                  <c:v>0.73754032074871667</c:v>
                </c:pt>
                <c:pt idx="5">
                  <c:v>0.78072895370496576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(GWBW075!$N$7,GWBW075!$N$11,GWBW075!$N$15,GWBW075!$N$19,GWBW075!$N$23,GWBW075!$N$27)</c:f>
              <c:numCache>
                <c:formatCode>General</c:formatCode>
                <c:ptCount val="6"/>
                <c:pt idx="0">
                  <c:v>0.54504736268229514</c:v>
                </c:pt>
                <c:pt idx="1">
                  <c:v>0.56675582663213842</c:v>
                </c:pt>
                <c:pt idx="2">
                  <c:v>0.57596769796919722</c:v>
                </c:pt>
                <c:pt idx="3">
                  <c:v>0.58019853709508884</c:v>
                </c:pt>
                <c:pt idx="4">
                  <c:v>0.58190790968152295</c:v>
                </c:pt>
                <c:pt idx="5">
                  <c:v>0.58223729044568628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(GWBW075!$K$4,GWBW075!$K$8,GWBW075!$K$12,GWBW075!$K$16,GWBW075!$K$20,GWBW075!$K$24)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(GWBW075!$O$7,GWBW075!$O$11,GWBW075!$O$15,GWBW075!$O$19,GWBW075!$O$23,GWBW075!$O$27)</c:f>
              <c:numCache>
                <c:formatCode>General</c:formatCode>
                <c:ptCount val="6"/>
                <c:pt idx="0">
                  <c:v>0.67675253282449688</c:v>
                </c:pt>
                <c:pt idx="1">
                  <c:v>0.76256190086774789</c:v>
                </c:pt>
                <c:pt idx="2">
                  <c:v>0.83377629367134609</c:v>
                </c:pt>
                <c:pt idx="3">
                  <c:v>0.88948139566580353</c:v>
                </c:pt>
                <c:pt idx="4">
                  <c:v>0.94096133751306177</c:v>
                </c:pt>
                <c:pt idx="5">
                  <c:v>0.97486484030711928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8128"/>
        <c:axId val="153898944"/>
      </c:barChart>
      <c:catAx>
        <c:axId val="15396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898944"/>
        <c:crosses val="autoZero"/>
        <c:auto val="1"/>
        <c:lblAlgn val="ctr"/>
        <c:lblOffset val="100"/>
        <c:noMultiLvlLbl val="0"/>
      </c:catAx>
      <c:valAx>
        <c:axId val="153898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9681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0.99084300000000003</c:v>
                </c:pt>
                <c:pt idx="2">
                  <c:v>0.88667399999999996</c:v>
                </c:pt>
                <c:pt idx="3">
                  <c:v>0.700048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GWBW075!$F$46:$F$49</c:f>
              <c:numCache>
                <c:formatCode>General</c:formatCode>
                <c:ptCount val="4"/>
                <c:pt idx="0">
                  <c:v>0.134239</c:v>
                </c:pt>
                <c:pt idx="1">
                  <c:v>0.137213</c:v>
                </c:pt>
                <c:pt idx="2">
                  <c:v>0.138844</c:v>
                </c:pt>
                <c:pt idx="3">
                  <c:v>0.143456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0.83692500000000003</c:v>
                </c:pt>
                <c:pt idx="2">
                  <c:v>0.67655500000000002</c:v>
                </c:pt>
                <c:pt idx="3">
                  <c:v>0.57193700000000003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6592"/>
        <c:axId val="153902400"/>
      </c:barChart>
      <c:catAx>
        <c:axId val="153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902400"/>
        <c:crosses val="autoZero"/>
        <c:auto val="1"/>
        <c:lblAlgn val="ctr"/>
        <c:lblOffset val="100"/>
        <c:noMultiLvlLbl val="0"/>
      </c:catAx>
      <c:valAx>
        <c:axId val="153902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96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GWBW075!$L$20:$L$23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GWBW075!$M$20:$M$23</c:f>
              <c:numCache>
                <c:formatCode>General</c:formatCode>
                <c:ptCount val="4"/>
                <c:pt idx="0">
                  <c:v>0.93514920987331851</c:v>
                </c:pt>
                <c:pt idx="1">
                  <c:v>0.79318434728739073</c:v>
                </c:pt>
                <c:pt idx="2">
                  <c:v>0.76957543955295082</c:v>
                </c:pt>
                <c:pt idx="3">
                  <c:v>0.73754032074871667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GWBW075!$N$20:$N$23</c:f>
              <c:numCache>
                <c:formatCode>General</c:formatCode>
                <c:ptCount val="4"/>
                <c:pt idx="0">
                  <c:v>0.83721594619302586</c:v>
                </c:pt>
                <c:pt idx="1">
                  <c:v>0.58807232094714745</c:v>
                </c:pt>
                <c:pt idx="2">
                  <c:v>0.58179433010767345</c:v>
                </c:pt>
                <c:pt idx="3">
                  <c:v>0.58190790968152295</c:v>
                </c:pt>
              </c:numCache>
            </c:numRef>
          </c:val>
        </c:ser>
        <c:ser>
          <c:idx val="2"/>
          <c:order val="3"/>
          <c:tx>
            <c:strRef>
              <c:f>GWBW075!$O$3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GWBW075!$O$20:$O$23</c:f>
              <c:numCache>
                <c:formatCode>General</c:formatCode>
                <c:ptCount val="4"/>
                <c:pt idx="0">
                  <c:v>0.98561773540551123</c:v>
                </c:pt>
                <c:pt idx="1">
                  <c:v>0.90291624123808312</c:v>
                </c:pt>
                <c:pt idx="2">
                  <c:v>0.97123029394393723</c:v>
                </c:pt>
                <c:pt idx="3">
                  <c:v>0.94096133751306177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13536"/>
        <c:axId val="154191552"/>
      </c:barChart>
      <c:catAx>
        <c:axId val="1541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191552"/>
        <c:crosses val="autoZero"/>
        <c:auto val="1"/>
        <c:lblAlgn val="ctr"/>
        <c:lblOffset val="100"/>
        <c:noMultiLvlLbl val="0"/>
      </c:catAx>
      <c:valAx>
        <c:axId val="154191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1353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GWBW075!$D$3</c:f>
              <c:strCache>
                <c:ptCount val="1"/>
                <c:pt idx="0">
                  <c:v>Local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GWBW075!$E$3</c:f>
              <c:strCache>
                <c:ptCount val="1"/>
                <c:pt idx="0">
                  <c:v>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0.99704300000000001</c:v>
                </c:pt>
                <c:pt idx="2">
                  <c:v>0.90032900000000005</c:v>
                </c:pt>
                <c:pt idx="3">
                  <c:v>0.73126000000000002</c:v>
                </c:pt>
              </c:numCache>
            </c:numRef>
          </c:val>
        </c:ser>
        <c:ser>
          <c:idx val="1"/>
          <c:order val="2"/>
          <c:tx>
            <c:strRef>
              <c:f>GWBW075!$F$29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GWBW075!$F$50:$F$53</c:f>
              <c:numCache>
                <c:formatCode>General</c:formatCode>
                <c:ptCount val="4"/>
                <c:pt idx="0">
                  <c:v>7.7745300000000003E-2</c:v>
                </c:pt>
                <c:pt idx="1">
                  <c:v>8.0865000000000006E-2</c:v>
                </c:pt>
                <c:pt idx="2">
                  <c:v>7.3786699999999997E-2</c:v>
                </c:pt>
                <c:pt idx="3">
                  <c:v>7.5971700000000003E-2</c:v>
                </c:pt>
              </c:numCache>
            </c:numRef>
          </c:val>
        </c:ser>
        <c:ser>
          <c:idx val="2"/>
          <c:order val="3"/>
          <c:tx>
            <c:strRef>
              <c:f>GWBW075!$G$29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GWBW075!$B$30:$B$33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GWBW075!$G$50:$G$53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0.69074999999999998</c:v>
                </c:pt>
                <c:pt idx="3">
                  <c:v>0.58974400000000005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1904"/>
        <c:axId val="154193280"/>
      </c:barChart>
      <c:catAx>
        <c:axId val="152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193280"/>
        <c:crosses val="autoZero"/>
        <c:auto val="1"/>
        <c:lblAlgn val="ctr"/>
        <c:lblOffset val="100"/>
        <c:noMultiLvlLbl val="0"/>
      </c:catAx>
      <c:valAx>
        <c:axId val="1541932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13" Type="http://schemas.openxmlformats.org/officeDocument/2006/relationships/chart" Target="../charts/chart93.xml"/><Relationship Id="rId18" Type="http://schemas.openxmlformats.org/officeDocument/2006/relationships/chart" Target="../charts/chart9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17" Type="http://schemas.openxmlformats.org/officeDocument/2006/relationships/chart" Target="../charts/chart97.xml"/><Relationship Id="rId2" Type="http://schemas.openxmlformats.org/officeDocument/2006/relationships/chart" Target="../charts/chart82.xml"/><Relationship Id="rId16" Type="http://schemas.openxmlformats.org/officeDocument/2006/relationships/chart" Target="../charts/chart96.xml"/><Relationship Id="rId20" Type="http://schemas.openxmlformats.org/officeDocument/2006/relationships/chart" Target="../charts/chart100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5" Type="http://schemas.openxmlformats.org/officeDocument/2006/relationships/chart" Target="../charts/chart95.xml"/><Relationship Id="rId10" Type="http://schemas.openxmlformats.org/officeDocument/2006/relationships/chart" Target="../charts/chart90.xml"/><Relationship Id="rId19" Type="http://schemas.openxmlformats.org/officeDocument/2006/relationships/chart" Target="../charts/chart99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Relationship Id="rId14" Type="http://schemas.openxmlformats.org/officeDocument/2006/relationships/chart" Target="../charts/chart9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8.xml"/><Relationship Id="rId3" Type="http://schemas.openxmlformats.org/officeDocument/2006/relationships/chart" Target="../charts/chart113.xml"/><Relationship Id="rId7" Type="http://schemas.openxmlformats.org/officeDocument/2006/relationships/chart" Target="../charts/chart117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6" Type="http://schemas.openxmlformats.org/officeDocument/2006/relationships/chart" Target="../charts/chart116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Relationship Id="rId9" Type="http://schemas.openxmlformats.org/officeDocument/2006/relationships/chart" Target="../charts/chart1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27" name="圖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0" name="文字方塊 29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1" name="文字方塊 30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2" name="文字方塊 31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3" name="文字方塊 32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2" name="文字方塊 26"/>
        <cdr:cNvSpPr txBox="1"/>
      </cdr:nvSpPr>
      <cdr:spPr>
        <a:xfrm xmlns:a="http://schemas.openxmlformats.org/drawingml/2006/main">
          <a:off x="4118348" y="2478640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7</xdr:col>
      <xdr:colOff>457200</xdr:colOff>
      <xdr:row>40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457200</xdr:colOff>
      <xdr:row>40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21</xdr:col>
      <xdr:colOff>457200</xdr:colOff>
      <xdr:row>40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128058</xdr:colOff>
      <xdr:row>37</xdr:row>
      <xdr:rowOff>71966</xdr:rowOff>
    </xdr:from>
    <xdr:to>
      <xdr:col>22</xdr:col>
      <xdr:colOff>168275</xdr:colOff>
      <xdr:row>53</xdr:row>
      <xdr:rowOff>188383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686858</xdr:colOff>
      <xdr:row>3</xdr:row>
      <xdr:rowOff>8467</xdr:rowOff>
    </xdr:from>
    <xdr:to>
      <xdr:col>23</xdr:col>
      <xdr:colOff>37041</xdr:colOff>
      <xdr:row>19</xdr:row>
      <xdr:rowOff>124884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216958</xdr:colOff>
      <xdr:row>3</xdr:row>
      <xdr:rowOff>14817</xdr:rowOff>
    </xdr:from>
    <xdr:to>
      <xdr:col>31</xdr:col>
      <xdr:colOff>255058</xdr:colOff>
      <xdr:row>19</xdr:row>
      <xdr:rowOff>131234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687916</xdr:colOff>
      <xdr:row>19</xdr:row>
      <xdr:rowOff>158752</xdr:rowOff>
    </xdr:from>
    <xdr:to>
      <xdr:col>21</xdr:col>
      <xdr:colOff>387349</xdr:colOff>
      <xdr:row>31</xdr:row>
      <xdr:rowOff>74086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211667</xdr:colOff>
      <xdr:row>19</xdr:row>
      <xdr:rowOff>179917</xdr:rowOff>
    </xdr:from>
    <xdr:to>
      <xdr:col>29</xdr:col>
      <xdr:colOff>599017</xdr:colOff>
      <xdr:row>31</xdr:row>
      <xdr:rowOff>95251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0.11336</cdr:x>
      <cdr:y>0.63043</cdr:y>
    </cdr:from>
    <cdr:to>
      <cdr:x>0.87586</cdr:x>
      <cdr:y>0.63285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626269" y="2209800"/>
          <a:ext cx="4212431" cy="846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3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0.0285</cdr:x>
      <cdr:y>0.0253</cdr:y>
    </cdr:from>
    <cdr:to>
      <cdr:x>0.08636</cdr:x>
      <cdr:y>0.14018</cdr:y>
    </cdr:to>
    <cdr:sp macro="" textlink="">
      <cdr:nvSpPr>
        <cdr:cNvPr id="2" name="文字方塊 26"/>
        <cdr:cNvSpPr txBox="1"/>
      </cdr:nvSpPr>
      <cdr:spPr>
        <a:xfrm xmlns:a="http://schemas.openxmlformats.org/drawingml/2006/main" rot="16200000">
          <a:off x="115927" y="130188"/>
          <a:ext cx="402693" cy="3196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(J)</a:t>
          </a:r>
          <a:endParaRPr lang="zh-TW" alt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</xdr:row>
      <xdr:rowOff>104775</xdr:rowOff>
    </xdr:from>
    <xdr:to>
      <xdr:col>15</xdr:col>
      <xdr:colOff>76200</xdr:colOff>
      <xdr:row>28</xdr:row>
      <xdr:rowOff>123825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438150</xdr:colOff>
      <xdr:row>33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twoCellAnchor>
    <xdr:from>
      <xdr:col>17</xdr:col>
      <xdr:colOff>409575</xdr:colOff>
      <xdr:row>63</xdr:row>
      <xdr:rowOff>42862</xdr:rowOff>
    </xdr:from>
    <xdr:to>
      <xdr:col>24</xdr:col>
      <xdr:colOff>180975</xdr:colOff>
      <xdr:row>76</xdr:row>
      <xdr:rowOff>33337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15</xdr:col>
      <xdr:colOff>419100</xdr:colOff>
      <xdr:row>104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15</xdr:col>
      <xdr:colOff>419100</xdr:colOff>
      <xdr:row>119</xdr:row>
      <xdr:rowOff>19050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647700</xdr:colOff>
      <xdr:row>91</xdr:row>
      <xdr:rowOff>0</xdr:rowOff>
    </xdr:from>
    <xdr:to>
      <xdr:col>23</xdr:col>
      <xdr:colOff>419100</xdr:colOff>
      <xdr:row>104</xdr:row>
      <xdr:rowOff>19050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106</xdr:row>
      <xdr:rowOff>0</xdr:rowOff>
    </xdr:from>
    <xdr:to>
      <xdr:col>23</xdr:col>
      <xdr:colOff>419100</xdr:colOff>
      <xdr:row>119</xdr:row>
      <xdr:rowOff>19050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0.83135</cdr:x>
      <cdr:y>0.64699</cdr:y>
    </cdr:from>
    <cdr:to>
      <cdr:x>1</cdr:x>
      <cdr:y>0.74343</cdr:y>
    </cdr:to>
    <cdr:sp macro="" textlink="">
      <cdr:nvSpPr>
        <cdr:cNvPr id="2" name="文字方塊 17"/>
        <cdr:cNvSpPr txBox="1"/>
      </cdr:nvSpPr>
      <cdr:spPr>
        <a:xfrm xmlns:a="http://schemas.openxmlformats.org/drawingml/2006/main">
          <a:off x="3866839" y="1774825"/>
          <a:ext cx="77104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Utilization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4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0.83149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1183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0.84125</cdr:x>
      <cdr:y>0.84078</cdr:y>
    </cdr:from>
    <cdr:to>
      <cdr:x>1</cdr:x>
      <cdr:y>1</cdr:y>
    </cdr:to>
    <cdr:sp macro="" textlink="">
      <cdr:nvSpPr>
        <cdr:cNvPr id="3" name="文字方塊 26"/>
        <cdr:cNvSpPr txBox="1"/>
      </cdr:nvSpPr>
      <cdr:spPr>
        <a:xfrm xmlns:a="http://schemas.openxmlformats.org/drawingml/2006/main">
          <a:off x="4423148" y="2306414"/>
          <a:ext cx="834652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Application</a:t>
          </a:r>
        </a:p>
        <a:p xmlns:a="http://schemas.openxmlformats.org/drawingml/2006/main">
          <a:r>
            <a:rPr lang="en-US" altLang="zh-TW" sz="1100"/>
            <a:t>Number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5" workbookViewId="0">
      <selection activeCell="D39" sqref="D39:G39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9908.43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0.8036555494273756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10298.1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>E5/D5</f>
        <v>0.58741222841432184</v>
      </c>
      <c r="N5">
        <f t="shared" ref="N5:N27" si="1">F5/D5</f>
        <v>0.5494669533919333</v>
      </c>
      <c r="O5">
        <f t="shared" ref="O5:O27" si="2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10014.5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ref="M6:M27" si="3">E6/D6</f>
        <v>0.56872132115760299</v>
      </c>
      <c r="N6">
        <f t="shared" si="1"/>
        <v>0.54194493662259779</v>
      </c>
      <c r="O6">
        <f t="shared" si="2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9869.81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3"/>
        <v>0.56050440688746539</v>
      </c>
      <c r="N7">
        <f t="shared" si="1"/>
        <v>0.53937974194720828</v>
      </c>
      <c r="O7">
        <f t="shared" si="2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10526.8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3"/>
        <v>0.85480190663342781</v>
      </c>
      <c r="N8">
        <f t="shared" si="1"/>
        <v>0.81595465655425536</v>
      </c>
      <c r="O8">
        <f t="shared" si="2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11090.4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3"/>
        <v>0.6333028780264961</v>
      </c>
      <c r="N9">
        <f t="shared" si="1"/>
        <v>0.57179648241206027</v>
      </c>
      <c r="O9">
        <f t="shared" si="2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10943.3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3"/>
        <v>0.62146767525328239</v>
      </c>
      <c r="N10">
        <f t="shared" si="1"/>
        <v>0.57315660351642361</v>
      </c>
      <c r="O10">
        <f t="shared" si="2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10792.3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3"/>
        <v>0.61289241742764977</v>
      </c>
      <c r="N11">
        <f t="shared" si="1"/>
        <v>0.56850551996728915</v>
      </c>
      <c r="O11">
        <f t="shared" si="2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11190.4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3"/>
        <v>0.91064002929568288</v>
      </c>
      <c r="N12">
        <f t="shared" si="1"/>
        <v>0.84330878463604186</v>
      </c>
      <c r="O12">
        <f t="shared" si="2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11906.7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3"/>
        <v>0.68052285041494254</v>
      </c>
      <c r="N13">
        <f t="shared" si="1"/>
        <v>0.59129306600214893</v>
      </c>
      <c r="O13">
        <f t="shared" si="2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12142.5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3"/>
        <v>0.68956998773340605</v>
      </c>
      <c r="N14">
        <f t="shared" si="1"/>
        <v>0.58753009858707017</v>
      </c>
      <c r="O14">
        <f t="shared" si="2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11411.9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3"/>
        <v>0.64807936940620603</v>
      </c>
      <c r="N15">
        <f t="shared" si="1"/>
        <v>0.58302098950524739</v>
      </c>
      <c r="O15">
        <f t="shared" si="2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11374.8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3"/>
        <v>0.92743460961450652</v>
      </c>
      <c r="N16">
        <f t="shared" si="1"/>
        <v>0.85246396190724671</v>
      </c>
      <c r="O16">
        <f t="shared" si="2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12662.4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3"/>
        <v>0.7250448056893205</v>
      </c>
      <c r="N17">
        <f t="shared" si="1"/>
        <v>0.59694920494952564</v>
      </c>
      <c r="O17">
        <f t="shared" si="2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12824.2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3"/>
        <v>0.72828358547998739</v>
      </c>
      <c r="N18">
        <f t="shared" si="1"/>
        <v>0.59373722229794201</v>
      </c>
      <c r="O18">
        <f t="shared" si="2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12194.8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3"/>
        <v>0.69254009358956881</v>
      </c>
      <c r="N19">
        <f t="shared" si="1"/>
        <v>0.59148834673572304</v>
      </c>
      <c r="O19">
        <f t="shared" si="2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11456.7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3"/>
        <v>0.93514920987331851</v>
      </c>
      <c r="N20">
        <f t="shared" si="1"/>
        <v>0.85890361760480605</v>
      </c>
      <c r="O20">
        <f t="shared" si="2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13812.1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3"/>
        <v>0.79227804100175525</v>
      </c>
      <c r="N21">
        <f t="shared" si="1"/>
        <v>0.60269941606341848</v>
      </c>
      <c r="O21">
        <f t="shared" si="2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13762.9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3"/>
        <v>0.78159215846622143</v>
      </c>
      <c r="N22">
        <f t="shared" si="1"/>
        <v>0.5964290581981736</v>
      </c>
      <c r="O22">
        <f t="shared" si="2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13220.3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3"/>
        <v>0.75077802008086869</v>
      </c>
      <c r="N23">
        <f t="shared" si="1"/>
        <v>0.59647449002771347</v>
      </c>
      <c r="O23">
        <f t="shared" si="2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11400.6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3"/>
        <v>0.93155856253370595</v>
      </c>
      <c r="N24">
        <f t="shared" si="1"/>
        <v>0.85904789920086289</v>
      </c>
      <c r="O24">
        <f t="shared" si="2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14516.9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3"/>
        <v>0.8342087116423399</v>
      </c>
      <c r="N25">
        <f t="shared" si="1"/>
        <v>0.60410297666934842</v>
      </c>
      <c r="O25">
        <f t="shared" si="2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14981.4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3"/>
        <v>0.85079051383399207</v>
      </c>
      <c r="N26">
        <f t="shared" si="1"/>
        <v>0.59685498160010908</v>
      </c>
      <c r="O26">
        <f t="shared" si="2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13996.8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3"/>
        <v>0.79487528962791332</v>
      </c>
      <c r="N27">
        <f t="shared" si="1"/>
        <v>0.59665621734587249</v>
      </c>
      <c r="O27">
        <f t="shared" si="2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  <c r="I29" t="s">
        <v>41</v>
      </c>
      <c r="J29" t="s">
        <v>7</v>
      </c>
      <c r="K29" t="s">
        <v>4</v>
      </c>
      <c r="L29" t="s">
        <v>29</v>
      </c>
      <c r="M29" t="s">
        <v>30</v>
      </c>
      <c r="N29" t="s">
        <v>31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  <c r="J30">
        <v>0.5</v>
      </c>
      <c r="K30">
        <v>3</v>
      </c>
      <c r="L30" s="4">
        <v>9848.1299999999992</v>
      </c>
      <c r="M30" s="4">
        <v>9968.7199999999993</v>
      </c>
      <c r="N30" s="4">
        <v>10799.9</v>
      </c>
    </row>
    <row r="31" spans="1:15" x14ac:dyDescent="0.25">
      <c r="B31">
        <v>1</v>
      </c>
      <c r="C31">
        <v>3</v>
      </c>
      <c r="D31">
        <v>1</v>
      </c>
      <c r="E31">
        <v>0.98954699999999995</v>
      </c>
      <c r="F31">
        <v>0.84692400000000001</v>
      </c>
      <c r="G31">
        <v>0.87868999999999997</v>
      </c>
      <c r="J31">
        <v>1</v>
      </c>
      <c r="K31">
        <v>3</v>
      </c>
      <c r="L31" s="4">
        <v>10304.299999999999</v>
      </c>
      <c r="M31" s="4">
        <v>10291.9</v>
      </c>
      <c r="N31" s="4">
        <v>11227.1</v>
      </c>
    </row>
    <row r="32" spans="1:15" x14ac:dyDescent="0.25">
      <c r="B32">
        <v>1.5</v>
      </c>
      <c r="C32">
        <v>3</v>
      </c>
      <c r="D32">
        <v>0.57221200000000005</v>
      </c>
      <c r="E32">
        <v>0.97250499999999995</v>
      </c>
      <c r="F32">
        <v>0.82947199999999999</v>
      </c>
      <c r="G32">
        <v>0.77864199999999995</v>
      </c>
      <c r="J32">
        <v>1.5</v>
      </c>
      <c r="K32">
        <v>3</v>
      </c>
      <c r="L32" s="4">
        <v>10047</v>
      </c>
      <c r="M32" s="4">
        <v>9982.06</v>
      </c>
      <c r="N32" s="4">
        <v>9045.1</v>
      </c>
    </row>
    <row r="33" spans="2:14" x14ac:dyDescent="0.25">
      <c r="B33">
        <v>2</v>
      </c>
      <c r="C33">
        <v>3</v>
      </c>
      <c r="D33">
        <v>0.37945299999999998</v>
      </c>
      <c r="E33">
        <v>0.90724000000000005</v>
      </c>
      <c r="F33">
        <v>0.85472099999999995</v>
      </c>
      <c r="G33">
        <v>0.75375700000000001</v>
      </c>
      <c r="J33">
        <v>2</v>
      </c>
      <c r="K33">
        <v>3</v>
      </c>
      <c r="L33" s="4">
        <v>10011</v>
      </c>
      <c r="M33" s="4">
        <v>9728.64</v>
      </c>
      <c r="N33" s="4">
        <v>8152.34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  <c r="J34">
        <v>0.5</v>
      </c>
      <c r="K34">
        <v>4</v>
      </c>
      <c r="L34" s="4">
        <v>10588.3</v>
      </c>
      <c r="M34" s="4">
        <v>10465.299999999999</v>
      </c>
      <c r="N34" s="4">
        <v>10476.799999999999</v>
      </c>
    </row>
    <row r="35" spans="2:14" x14ac:dyDescent="0.25">
      <c r="B35">
        <v>1</v>
      </c>
      <c r="C35">
        <v>4</v>
      </c>
      <c r="D35">
        <v>1</v>
      </c>
      <c r="E35">
        <v>0.98672199999999999</v>
      </c>
      <c r="F35">
        <v>0.75900400000000001</v>
      </c>
      <c r="G35">
        <v>0.85052300000000003</v>
      </c>
      <c r="J35">
        <v>1</v>
      </c>
      <c r="K35">
        <v>4</v>
      </c>
      <c r="L35" s="4">
        <v>10961.2</v>
      </c>
      <c r="M35" s="4">
        <v>11219.6</v>
      </c>
      <c r="N35" s="4">
        <v>12197.3</v>
      </c>
    </row>
    <row r="36" spans="2:14" x14ac:dyDescent="0.25">
      <c r="B36">
        <v>1.5</v>
      </c>
      <c r="C36">
        <v>4</v>
      </c>
      <c r="D36">
        <v>0.61467000000000005</v>
      </c>
      <c r="E36">
        <v>0.96823800000000004</v>
      </c>
      <c r="F36">
        <v>0.72513700000000003</v>
      </c>
      <c r="G36">
        <v>0.71838599999999997</v>
      </c>
      <c r="J36">
        <v>1.5</v>
      </c>
      <c r="K36">
        <v>4</v>
      </c>
      <c r="L36" s="4">
        <v>10962.2</v>
      </c>
      <c r="M36" s="4">
        <v>10924.4</v>
      </c>
      <c r="N36" s="4">
        <v>10982.4</v>
      </c>
    </row>
    <row r="37" spans="2:14" x14ac:dyDescent="0.25">
      <c r="B37">
        <v>2</v>
      </c>
      <c r="C37">
        <v>4</v>
      </c>
      <c r="D37">
        <v>0.468501</v>
      </c>
      <c r="E37">
        <v>0.88058499999999995</v>
      </c>
      <c r="F37">
        <v>0.74116300000000002</v>
      </c>
      <c r="G37">
        <v>0.68724799999999997</v>
      </c>
      <c r="J37">
        <v>2</v>
      </c>
      <c r="K37">
        <v>4</v>
      </c>
      <c r="L37" s="4">
        <v>10775.9</v>
      </c>
      <c r="M37" s="4">
        <v>10808.7</v>
      </c>
      <c r="N37" s="4">
        <v>9384.74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  <c r="J38">
        <v>0.5</v>
      </c>
      <c r="K38">
        <v>5</v>
      </c>
      <c r="L38" s="4">
        <v>11144.1</v>
      </c>
      <c r="M38" s="4">
        <v>11236.7</v>
      </c>
      <c r="N38" s="4">
        <v>9708.39</v>
      </c>
    </row>
    <row r="39" spans="2:14" x14ac:dyDescent="0.25">
      <c r="B39">
        <v>1</v>
      </c>
      <c r="C39">
        <v>5</v>
      </c>
      <c r="D39">
        <v>1</v>
      </c>
      <c r="E39">
        <v>0.98654399999999998</v>
      </c>
      <c r="F39">
        <v>0.61401799999999995</v>
      </c>
      <c r="G39">
        <v>0.84468200000000004</v>
      </c>
      <c r="J39">
        <v>1</v>
      </c>
      <c r="K39">
        <v>5</v>
      </c>
      <c r="L39">
        <v>11511.2</v>
      </c>
      <c r="M39">
        <v>12302.2</v>
      </c>
      <c r="N39">
        <v>13059.3</v>
      </c>
    </row>
    <row r="40" spans="2:14" x14ac:dyDescent="0.25">
      <c r="B40">
        <v>1.5</v>
      </c>
      <c r="C40">
        <v>5</v>
      </c>
      <c r="D40">
        <v>0.63449800000000001</v>
      </c>
      <c r="E40">
        <v>0.95520099999999997</v>
      </c>
      <c r="F40">
        <v>0.57698799999999995</v>
      </c>
      <c r="G40">
        <v>0.66846000000000005</v>
      </c>
      <c r="J40">
        <v>1.5</v>
      </c>
      <c r="K40">
        <v>5</v>
      </c>
      <c r="L40">
        <v>12099.4</v>
      </c>
      <c r="M40">
        <v>12185.6</v>
      </c>
      <c r="N40">
        <v>12648.6</v>
      </c>
    </row>
    <row r="41" spans="2:14" x14ac:dyDescent="0.25">
      <c r="B41">
        <v>2</v>
      </c>
      <c r="C41">
        <v>5</v>
      </c>
      <c r="D41">
        <v>0.49562</v>
      </c>
      <c r="E41">
        <v>0.83952400000000005</v>
      </c>
      <c r="F41">
        <v>0.58329500000000001</v>
      </c>
      <c r="G41">
        <v>0.63861199999999996</v>
      </c>
      <c r="J41">
        <v>2</v>
      </c>
      <c r="K41">
        <v>5</v>
      </c>
      <c r="L41">
        <v>11398.1</v>
      </c>
      <c r="M41">
        <v>11425.7</v>
      </c>
      <c r="N41">
        <v>10918.7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  <c r="J42">
        <v>0.5</v>
      </c>
      <c r="K42">
        <v>6</v>
      </c>
      <c r="L42">
        <v>11328.5</v>
      </c>
      <c r="M42">
        <v>11421.1</v>
      </c>
      <c r="N42">
        <v>9356.4500000000007</v>
      </c>
    </row>
    <row r="43" spans="2:14" x14ac:dyDescent="0.25">
      <c r="B43">
        <v>1</v>
      </c>
      <c r="C43">
        <v>6</v>
      </c>
      <c r="D43">
        <v>1</v>
      </c>
      <c r="E43">
        <v>0.98545099999999997</v>
      </c>
      <c r="F43">
        <v>0.426149</v>
      </c>
      <c r="G43">
        <v>0.83890299999999995</v>
      </c>
      <c r="J43">
        <v>1</v>
      </c>
      <c r="K43">
        <v>6</v>
      </c>
      <c r="L43">
        <v>12347.6</v>
      </c>
      <c r="M43">
        <v>12977.3</v>
      </c>
      <c r="N43">
        <v>13485.3</v>
      </c>
    </row>
    <row r="44" spans="2:14" x14ac:dyDescent="0.25">
      <c r="B44">
        <v>1.5</v>
      </c>
      <c r="C44">
        <v>6</v>
      </c>
      <c r="D44">
        <v>0.66220800000000002</v>
      </c>
      <c r="E44">
        <v>0.94428999999999996</v>
      </c>
      <c r="F44">
        <v>0.40920099999999998</v>
      </c>
      <c r="G44">
        <v>0.66902099999999998</v>
      </c>
      <c r="J44">
        <v>1.5</v>
      </c>
      <c r="K44">
        <v>6</v>
      </c>
      <c r="L44">
        <v>12700.4</v>
      </c>
      <c r="M44">
        <v>12948.1</v>
      </c>
      <c r="N44">
        <v>13331.3</v>
      </c>
    </row>
    <row r="45" spans="2:14" x14ac:dyDescent="0.25">
      <c r="B45">
        <v>2</v>
      </c>
      <c r="C45">
        <v>6</v>
      </c>
      <c r="D45">
        <v>0.51149199999999995</v>
      </c>
      <c r="E45">
        <v>0.80881700000000001</v>
      </c>
      <c r="F45">
        <v>0.41326400000000002</v>
      </c>
      <c r="G45">
        <v>0.601414</v>
      </c>
      <c r="J45">
        <v>2</v>
      </c>
      <c r="K45">
        <v>6</v>
      </c>
      <c r="L45">
        <v>12147.8</v>
      </c>
      <c r="M45">
        <v>12241.8</v>
      </c>
      <c r="N45">
        <v>12339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  <c r="J46">
        <v>0.5</v>
      </c>
      <c r="K46">
        <v>8</v>
      </c>
      <c r="L46">
        <v>11491.9</v>
      </c>
      <c r="M46">
        <v>11421.4</v>
      </c>
      <c r="N46">
        <v>9163.92</v>
      </c>
    </row>
    <row r="47" spans="2:14" x14ac:dyDescent="0.25">
      <c r="B47">
        <v>1</v>
      </c>
      <c r="C47">
        <v>8</v>
      </c>
      <c r="D47">
        <v>1</v>
      </c>
      <c r="E47">
        <v>0.99292899999999995</v>
      </c>
      <c r="F47">
        <v>0.25396299999999999</v>
      </c>
      <c r="G47">
        <v>0.83757999999999999</v>
      </c>
      <c r="J47">
        <v>1</v>
      </c>
      <c r="K47">
        <v>8</v>
      </c>
      <c r="L47">
        <v>13560.9</v>
      </c>
      <c r="M47">
        <v>14063.2</v>
      </c>
      <c r="N47">
        <v>14450.4</v>
      </c>
    </row>
    <row r="48" spans="2:14" x14ac:dyDescent="0.25">
      <c r="B48">
        <v>1.5</v>
      </c>
      <c r="C48">
        <v>8</v>
      </c>
      <c r="D48">
        <v>0.67926399999999998</v>
      </c>
      <c r="E48">
        <v>0.94584000000000001</v>
      </c>
      <c r="F48">
        <v>0.264623</v>
      </c>
      <c r="G48">
        <v>0.68126799999999998</v>
      </c>
      <c r="J48">
        <v>1.5</v>
      </c>
      <c r="K48">
        <v>8</v>
      </c>
      <c r="L48">
        <v>13892.3</v>
      </c>
      <c r="M48">
        <v>13633.6</v>
      </c>
      <c r="N48">
        <v>13973.3</v>
      </c>
    </row>
    <row r="49" spans="2:14" x14ac:dyDescent="0.25">
      <c r="B49">
        <v>2</v>
      </c>
      <c r="C49">
        <v>8</v>
      </c>
      <c r="D49">
        <v>0.549404</v>
      </c>
      <c r="E49">
        <v>0.78548300000000004</v>
      </c>
      <c r="F49">
        <v>0.26184499999999999</v>
      </c>
      <c r="G49">
        <v>0.58730099999999996</v>
      </c>
      <c r="J49">
        <v>2</v>
      </c>
      <c r="K49">
        <v>8</v>
      </c>
      <c r="L49">
        <v>13269.9</v>
      </c>
      <c r="M49">
        <v>13170.6</v>
      </c>
      <c r="N49">
        <v>13497.6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  <c r="J50">
        <v>0.5</v>
      </c>
      <c r="K50">
        <v>10</v>
      </c>
      <c r="L50">
        <v>11358.5</v>
      </c>
      <c r="M50">
        <v>11442.8</v>
      </c>
      <c r="N50">
        <v>9398.94</v>
      </c>
    </row>
    <row r="51" spans="2:14" x14ac:dyDescent="0.25">
      <c r="B51">
        <v>1</v>
      </c>
      <c r="C51">
        <v>10</v>
      </c>
      <c r="D51">
        <v>1</v>
      </c>
      <c r="E51">
        <v>0.99704300000000001</v>
      </c>
      <c r="F51">
        <v>0.14679600000000001</v>
      </c>
      <c r="G51">
        <v>0.826708</v>
      </c>
      <c r="J51">
        <v>1</v>
      </c>
      <c r="K51">
        <v>10</v>
      </c>
      <c r="L51">
        <v>14577.1</v>
      </c>
      <c r="M51">
        <v>14456.7</v>
      </c>
      <c r="N51">
        <v>13908.9</v>
      </c>
    </row>
    <row r="52" spans="2:14" x14ac:dyDescent="0.25">
      <c r="B52">
        <v>1.5</v>
      </c>
      <c r="C52">
        <v>10</v>
      </c>
      <c r="D52">
        <v>0.69756099999999999</v>
      </c>
      <c r="E52">
        <v>0.93487699999999996</v>
      </c>
      <c r="F52">
        <v>0.13039400000000001</v>
      </c>
      <c r="G52">
        <v>0.69224699999999995</v>
      </c>
      <c r="J52">
        <v>1.5</v>
      </c>
      <c r="K52">
        <v>10</v>
      </c>
      <c r="L52">
        <v>14802.8</v>
      </c>
      <c r="M52">
        <v>15159.9</v>
      </c>
      <c r="N52">
        <v>13984.6</v>
      </c>
    </row>
    <row r="53" spans="2:14" x14ac:dyDescent="0.25">
      <c r="B53">
        <v>2</v>
      </c>
      <c r="C53">
        <v>10</v>
      </c>
      <c r="D53">
        <v>0.57344200000000001</v>
      </c>
      <c r="E53">
        <v>0.78434400000000004</v>
      </c>
      <c r="F53">
        <v>0.13911299999999999</v>
      </c>
      <c r="G53">
        <v>0.59843299999999999</v>
      </c>
      <c r="J53">
        <v>2</v>
      </c>
      <c r="K53">
        <v>10</v>
      </c>
      <c r="L53">
        <v>13968.1</v>
      </c>
      <c r="M53">
        <v>14025.4</v>
      </c>
      <c r="N53">
        <v>13840.4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-0.143266</v>
      </c>
      <c r="G116" s="1">
        <f t="shared" ref="G116:G139" si="6">G30-E30</f>
        <v>-3.3451000000000009E-2</v>
      </c>
      <c r="J116">
        <v>0.5</v>
      </c>
      <c r="K116">
        <v>3</v>
      </c>
      <c r="L116" s="1">
        <v>0</v>
      </c>
      <c r="M116" s="1">
        <f>M4-L4</f>
        <v>-0.1963444505726244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1.0453000000000046E-2</v>
      </c>
      <c r="E117" s="1">
        <v>0</v>
      </c>
      <c r="F117" s="1">
        <f t="shared" si="5"/>
        <v>-0.14262299999999994</v>
      </c>
      <c r="G117" s="1">
        <f t="shared" si="6"/>
        <v>-0.11085699999999998</v>
      </c>
      <c r="J117">
        <v>1</v>
      </c>
      <c r="K117">
        <v>3</v>
      </c>
      <c r="L117" s="1">
        <v>0</v>
      </c>
      <c r="M117" s="1">
        <f t="shared" ref="M117:M139" si="7">M5-L5</f>
        <v>-0.41258777158567816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-0.4002929999999999</v>
      </c>
      <c r="E118" s="1">
        <v>0</v>
      </c>
      <c r="F118" s="1">
        <f t="shared" si="5"/>
        <v>-0.14303299999999997</v>
      </c>
      <c r="G118" s="1">
        <f t="shared" si="6"/>
        <v>-0.19386300000000001</v>
      </c>
      <c r="J118">
        <v>1.5</v>
      </c>
      <c r="K118">
        <v>3</v>
      </c>
      <c r="L118" s="1">
        <v>0</v>
      </c>
      <c r="M118" s="1">
        <f t="shared" si="7"/>
        <v>-0.43127867884239701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-0.52778700000000001</v>
      </c>
      <c r="E119" s="1">
        <v>0</v>
      </c>
      <c r="F119" s="1">
        <f t="shared" si="5"/>
        <v>-5.2519000000000093E-2</v>
      </c>
      <c r="G119" s="1">
        <f t="shared" si="6"/>
        <v>-0.15348300000000004</v>
      </c>
      <c r="J119">
        <v>2</v>
      </c>
      <c r="K119">
        <v>3</v>
      </c>
      <c r="L119" s="1">
        <v>0</v>
      </c>
      <c r="M119" s="1">
        <f t="shared" si="7"/>
        <v>-0.43949559311253461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-0.14519809336657219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1.3278000000000012E-2</v>
      </c>
      <c r="E121" s="1">
        <v>0</v>
      </c>
      <c r="F121" s="1">
        <f t="shared" si="5"/>
        <v>-0.22771799999999998</v>
      </c>
      <c r="G121" s="1">
        <f t="shared" si="6"/>
        <v>-0.13619899999999996</v>
      </c>
      <c r="J121">
        <v>1</v>
      </c>
      <c r="K121">
        <v>4</v>
      </c>
      <c r="L121" s="1">
        <v>0</v>
      </c>
      <c r="M121" s="1">
        <f t="shared" si="7"/>
        <v>-0.3666971219735039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-0.35356799999999999</v>
      </c>
      <c r="E122" s="1">
        <v>0</v>
      </c>
      <c r="F122" s="1">
        <f t="shared" si="5"/>
        <v>-0.24310100000000001</v>
      </c>
      <c r="G122" s="1">
        <f t="shared" si="6"/>
        <v>-0.24985200000000007</v>
      </c>
      <c r="J122">
        <v>1.5</v>
      </c>
      <c r="K122">
        <v>4</v>
      </c>
      <c r="L122" s="1">
        <v>0</v>
      </c>
      <c r="M122" s="1">
        <f t="shared" si="7"/>
        <v>-0.37853232474671761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-0.41208399999999995</v>
      </c>
      <c r="E123" s="1">
        <v>0</v>
      </c>
      <c r="F123" s="1">
        <f t="shared" si="5"/>
        <v>-0.13942199999999993</v>
      </c>
      <c r="G123" s="1">
        <f t="shared" si="6"/>
        <v>-0.19333699999999998</v>
      </c>
      <c r="J123">
        <v>2</v>
      </c>
      <c r="K123">
        <v>4</v>
      </c>
      <c r="L123" s="1">
        <v>0</v>
      </c>
      <c r="M123" s="1">
        <f t="shared" si="7"/>
        <v>-0.38710758257235023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-8.9359970704317115E-2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1.3456000000000023E-2</v>
      </c>
      <c r="E125" s="1">
        <v>0</v>
      </c>
      <c r="F125" s="1">
        <f t="shared" si="5"/>
        <v>-0.37252600000000002</v>
      </c>
      <c r="G125" s="1">
        <f t="shared" si="6"/>
        <v>-0.14186199999999993</v>
      </c>
      <c r="J125">
        <v>1</v>
      </c>
      <c r="K125">
        <v>5</v>
      </c>
      <c r="L125" s="1">
        <v>0</v>
      </c>
      <c r="M125" s="1">
        <f t="shared" si="7"/>
        <v>-0.31947714958505746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-0.32070299999999996</v>
      </c>
      <c r="E126" s="1">
        <v>0</v>
      </c>
      <c r="F126" s="1">
        <f t="shared" si="5"/>
        <v>-0.37821300000000002</v>
      </c>
      <c r="G126" s="1">
        <f t="shared" si="6"/>
        <v>-0.28674099999999991</v>
      </c>
      <c r="J126">
        <v>1.5</v>
      </c>
      <c r="K126">
        <v>5</v>
      </c>
      <c r="L126" s="1">
        <v>0</v>
      </c>
      <c r="M126" s="1">
        <f t="shared" si="7"/>
        <v>-0.31043001226659395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-0.34390400000000004</v>
      </c>
      <c r="E127" s="1">
        <v>0</v>
      </c>
      <c r="F127" s="1">
        <f t="shared" si="5"/>
        <v>-0.25622900000000004</v>
      </c>
      <c r="G127" s="1">
        <f t="shared" si="6"/>
        <v>-0.20091200000000009</v>
      </c>
      <c r="J127">
        <v>2</v>
      </c>
      <c r="K127">
        <v>5</v>
      </c>
      <c r="L127" s="1">
        <v>0</v>
      </c>
      <c r="M127" s="1">
        <f t="shared" si="7"/>
        <v>-0.35192063059379397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-7.2565390385493478E-2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1.4549000000000034E-2</v>
      </c>
      <c r="E129" s="1">
        <v>0</v>
      </c>
      <c r="F129" s="1">
        <f t="shared" si="5"/>
        <v>-0.55930199999999997</v>
      </c>
      <c r="G129" s="1">
        <f t="shared" si="6"/>
        <v>-0.14654800000000001</v>
      </c>
      <c r="J129">
        <v>1</v>
      </c>
      <c r="K129">
        <v>6</v>
      </c>
      <c r="L129" s="1">
        <v>0</v>
      </c>
      <c r="M129" s="1">
        <f t="shared" si="7"/>
        <v>-0.2749551943106795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-0.28208199999999994</v>
      </c>
      <c r="E130" s="1">
        <v>0</v>
      </c>
      <c r="F130" s="1">
        <f t="shared" si="5"/>
        <v>-0.53508899999999993</v>
      </c>
      <c r="G130" s="1">
        <f t="shared" si="6"/>
        <v>-0.27526899999999999</v>
      </c>
      <c r="J130">
        <v>1.5</v>
      </c>
      <c r="K130">
        <v>6</v>
      </c>
      <c r="L130" s="1">
        <v>0</v>
      </c>
      <c r="M130" s="1">
        <f t="shared" si="7"/>
        <v>-0.27171641452001261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-0.29732500000000006</v>
      </c>
      <c r="E131" s="1">
        <v>0</v>
      </c>
      <c r="F131" s="1">
        <f t="shared" si="5"/>
        <v>-0.39555299999999999</v>
      </c>
      <c r="G131" s="1">
        <f t="shared" si="6"/>
        <v>-0.207403</v>
      </c>
      <c r="J131">
        <v>2</v>
      </c>
      <c r="K131">
        <v>6</v>
      </c>
      <c r="L131" s="1">
        <v>0</v>
      </c>
      <c r="M131" s="1">
        <f t="shared" si="7"/>
        <v>-0.30745990641043119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-6.485079012668149E-2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7.0710000000000495E-3</v>
      </c>
      <c r="E133" s="1">
        <v>0</v>
      </c>
      <c r="F133" s="1">
        <f t="shared" si="5"/>
        <v>-0.73896600000000001</v>
      </c>
      <c r="G133" s="1">
        <f t="shared" si="6"/>
        <v>-0.15534899999999996</v>
      </c>
      <c r="J133">
        <v>1</v>
      </c>
      <c r="K133">
        <v>8</v>
      </c>
      <c r="L133" s="1">
        <v>0</v>
      </c>
      <c r="M133" s="1">
        <f t="shared" si="7"/>
        <v>-0.20772195899824475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-0.26657600000000004</v>
      </c>
      <c r="E134" s="1">
        <v>0</v>
      </c>
      <c r="F134" s="1">
        <f t="shared" si="5"/>
        <v>-0.68121699999999996</v>
      </c>
      <c r="G134" s="1">
        <f t="shared" si="6"/>
        <v>-0.26457200000000003</v>
      </c>
      <c r="J134">
        <v>1.5</v>
      </c>
      <c r="K134">
        <v>8</v>
      </c>
      <c r="L134" s="1">
        <v>0</v>
      </c>
      <c r="M134" s="1">
        <f t="shared" si="7"/>
        <v>-0.21840784153377857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-0.23607900000000004</v>
      </c>
      <c r="E135" s="1">
        <v>0</v>
      </c>
      <c r="F135" s="1">
        <f t="shared" si="5"/>
        <v>-0.52363800000000005</v>
      </c>
      <c r="G135" s="1">
        <f t="shared" si="6"/>
        <v>-0.19818200000000008</v>
      </c>
      <c r="J135">
        <v>2</v>
      </c>
      <c r="K135">
        <v>8</v>
      </c>
      <c r="L135" s="1">
        <v>0</v>
      </c>
      <c r="M135" s="1">
        <f t="shared" si="7"/>
        <v>-0.24922197991913131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-6.8441437466294053E-2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2.9569999999999874E-3</v>
      </c>
      <c r="E137" s="1">
        <v>0</v>
      </c>
      <c r="F137" s="1">
        <f t="shared" si="5"/>
        <v>-0.85024699999999998</v>
      </c>
      <c r="G137" s="1">
        <f t="shared" si="6"/>
        <v>-0.17033500000000001</v>
      </c>
      <c r="J137">
        <v>1</v>
      </c>
      <c r="K137">
        <v>10</v>
      </c>
      <c r="L137" s="1">
        <v>0</v>
      </c>
      <c r="M137" s="1">
        <f t="shared" si="7"/>
        <v>-0.1657912883576601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-0.23731599999999997</v>
      </c>
      <c r="E138" s="1">
        <v>0</v>
      </c>
      <c r="F138" s="1">
        <f t="shared" si="5"/>
        <v>-0.80448299999999995</v>
      </c>
      <c r="G138" s="1">
        <f t="shared" si="6"/>
        <v>-0.24263000000000001</v>
      </c>
      <c r="J138">
        <v>1.5</v>
      </c>
      <c r="K138">
        <v>10</v>
      </c>
      <c r="L138" s="1">
        <v>0</v>
      </c>
      <c r="M138" s="1">
        <f t="shared" si="7"/>
        <v>-0.14920948616600793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-0.21090200000000003</v>
      </c>
      <c r="E139" s="1">
        <v>0</v>
      </c>
      <c r="F139" s="1">
        <f t="shared" si="5"/>
        <v>-0.64523100000000011</v>
      </c>
      <c r="G139" s="1">
        <f t="shared" si="6"/>
        <v>-0.18591100000000005</v>
      </c>
      <c r="J139">
        <v>2</v>
      </c>
      <c r="K139">
        <v>10</v>
      </c>
      <c r="L139" s="1">
        <v>0</v>
      </c>
      <c r="M139" s="1">
        <f t="shared" si="7"/>
        <v>-0.20512471037208668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-0.52778700000000001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-0.28674099999999991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-0.43949559311253461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1.4549000000000034E-2</v>
      </c>
      <c r="E141" s="3">
        <f t="shared" ref="E141:G141" si="12">MAX(E116:E139)</f>
        <v>0</v>
      </c>
      <c r="F141" s="3">
        <f t="shared" si="12"/>
        <v>-5.2519000000000093E-2</v>
      </c>
      <c r="G141" s="3">
        <f t="shared" si="12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-6.485079012668149E-2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B22" workbookViewId="0">
      <selection activeCell="I29" sqref="I29:N53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9814.98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0.79607598222106857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10195.5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0.58155983868851713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10004.4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0.56814774430966331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9864.0499999999993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0.56017729771477898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10452.200000000001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0.84874420417542984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10976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0.62677021470991323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10895.7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0.61876448139566587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10785.1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0.61248353096179187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11166.5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0.90869512145501896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11821.4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0.67564756178413843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12068.6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0.68537322247966925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11385.5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0.64658011903139345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11368.1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0.92688833083295297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12623.1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0.72279450078159446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12773.2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0.72538730634682669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12179.1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0.69164849393485084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11456.7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0.93514920987331851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13812.2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0.7922837771174871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13749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0.78080278042796791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13211.7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0.7502896279133161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11400.6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0.93155856253370595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14518.9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0.83432364096080913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14978.4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0.85062014447321799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13997.8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0.79493207941483801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  <c r="I29" t="s">
        <v>41</v>
      </c>
      <c r="J29" t="s">
        <v>7</v>
      </c>
      <c r="K29" t="s">
        <v>4</v>
      </c>
      <c r="L29" t="s">
        <v>29</v>
      </c>
      <c r="M29" t="s">
        <v>30</v>
      </c>
      <c r="N29" t="s">
        <v>31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  <c r="J30">
        <v>0.5</v>
      </c>
      <c r="K30">
        <v>3</v>
      </c>
      <c r="L30" s="4">
        <v>9771.82</v>
      </c>
      <c r="M30" s="4">
        <v>9858.1299999999992</v>
      </c>
      <c r="N30" s="4">
        <v>11002.4</v>
      </c>
    </row>
    <row r="31" spans="1:15" x14ac:dyDescent="0.25">
      <c r="B31">
        <v>1</v>
      </c>
      <c r="C31">
        <v>3</v>
      </c>
      <c r="D31">
        <v>1</v>
      </c>
      <c r="E31">
        <v>0.99104499999999995</v>
      </c>
      <c r="F31">
        <v>0.84692400000000001</v>
      </c>
      <c r="G31">
        <v>0.87868999999999997</v>
      </c>
      <c r="J31">
        <v>1</v>
      </c>
      <c r="K31">
        <v>3</v>
      </c>
      <c r="L31" s="4">
        <v>10233</v>
      </c>
      <c r="M31" s="4">
        <v>10158.1</v>
      </c>
      <c r="N31" s="4">
        <v>11452.9</v>
      </c>
    </row>
    <row r="32" spans="1:15" x14ac:dyDescent="0.25">
      <c r="B32">
        <v>1.5</v>
      </c>
      <c r="C32">
        <v>3</v>
      </c>
      <c r="D32">
        <v>0.57221200000000005</v>
      </c>
      <c r="E32">
        <v>0.97218899999999997</v>
      </c>
      <c r="F32">
        <v>0.82947199999999999</v>
      </c>
      <c r="G32">
        <v>0.77864199999999995</v>
      </c>
      <c r="J32">
        <v>1.5</v>
      </c>
      <c r="K32">
        <v>3</v>
      </c>
      <c r="L32" s="4">
        <v>10035.9</v>
      </c>
      <c r="M32" s="4">
        <v>9972.8799999999992</v>
      </c>
      <c r="N32" s="4">
        <v>9064.34</v>
      </c>
    </row>
    <row r="33" spans="2:14" x14ac:dyDescent="0.25">
      <c r="B33">
        <v>2</v>
      </c>
      <c r="C33">
        <v>3</v>
      </c>
      <c r="D33">
        <v>0.37945299999999998</v>
      </c>
      <c r="E33">
        <v>0.90724000000000005</v>
      </c>
      <c r="F33">
        <v>0.85472099999999995</v>
      </c>
      <c r="G33">
        <v>0.75375700000000001</v>
      </c>
      <c r="J33">
        <v>2</v>
      </c>
      <c r="K33">
        <v>3</v>
      </c>
      <c r="L33" s="4">
        <v>10004</v>
      </c>
      <c r="M33" s="4">
        <v>9724.14</v>
      </c>
      <c r="N33" s="4">
        <v>8162.53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  <c r="J34">
        <v>0.5</v>
      </c>
      <c r="K34">
        <v>4</v>
      </c>
      <c r="L34" s="4">
        <v>10504.6</v>
      </c>
      <c r="M34" s="4">
        <v>10399.9</v>
      </c>
      <c r="N34" s="4">
        <v>10637</v>
      </c>
    </row>
    <row r="35" spans="2:14" x14ac:dyDescent="0.25">
      <c r="B35">
        <v>1</v>
      </c>
      <c r="C35">
        <v>4</v>
      </c>
      <c r="D35">
        <v>1</v>
      </c>
      <c r="E35">
        <v>0.98563299999999998</v>
      </c>
      <c r="F35">
        <v>0.75900400000000001</v>
      </c>
      <c r="G35">
        <v>0.85052300000000003</v>
      </c>
      <c r="J35">
        <v>1</v>
      </c>
      <c r="K35">
        <v>4</v>
      </c>
      <c r="L35" s="4">
        <v>10829.9</v>
      </c>
      <c r="M35" s="4">
        <v>11122.1</v>
      </c>
      <c r="N35" s="4">
        <v>12447.9</v>
      </c>
    </row>
    <row r="36" spans="2:14" x14ac:dyDescent="0.25">
      <c r="B36">
        <v>1.5</v>
      </c>
      <c r="C36">
        <v>4</v>
      </c>
      <c r="D36">
        <v>0.61467000000000005</v>
      </c>
      <c r="E36">
        <v>0.969831</v>
      </c>
      <c r="F36">
        <v>0.72513700000000003</v>
      </c>
      <c r="G36">
        <v>0.71838599999999997</v>
      </c>
      <c r="J36">
        <v>1.5</v>
      </c>
      <c r="K36">
        <v>4</v>
      </c>
      <c r="L36" s="4">
        <v>10883</v>
      </c>
      <c r="M36" s="4">
        <v>10908.3</v>
      </c>
      <c r="N36" s="4">
        <v>11095.5</v>
      </c>
    </row>
    <row r="37" spans="2:14" x14ac:dyDescent="0.25">
      <c r="B37">
        <v>2</v>
      </c>
      <c r="C37">
        <v>4</v>
      </c>
      <c r="D37">
        <v>0.468501</v>
      </c>
      <c r="E37">
        <v>0.881413</v>
      </c>
      <c r="F37">
        <v>0.74116300000000002</v>
      </c>
      <c r="G37">
        <v>0.68724799999999997</v>
      </c>
      <c r="J37">
        <v>2</v>
      </c>
      <c r="K37">
        <v>4</v>
      </c>
      <c r="L37" s="4">
        <v>10773</v>
      </c>
      <c r="M37" s="4">
        <v>10797.3</v>
      </c>
      <c r="N37" s="4">
        <v>9402.32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  <c r="J38">
        <v>0.5</v>
      </c>
      <c r="K38">
        <v>5</v>
      </c>
      <c r="L38" s="4">
        <v>11125.1</v>
      </c>
      <c r="M38" s="4">
        <v>11207.9</v>
      </c>
      <c r="N38" s="4">
        <v>9761.14</v>
      </c>
    </row>
    <row r="39" spans="2:14" x14ac:dyDescent="0.25">
      <c r="B39">
        <v>1</v>
      </c>
      <c r="C39">
        <v>5</v>
      </c>
      <c r="D39">
        <v>1</v>
      </c>
      <c r="E39">
        <v>0.98646500000000004</v>
      </c>
      <c r="F39">
        <v>0.61401799999999995</v>
      </c>
      <c r="G39">
        <v>0.84468200000000004</v>
      </c>
      <c r="J39">
        <v>1</v>
      </c>
      <c r="K39">
        <v>5</v>
      </c>
      <c r="L39">
        <v>11405.2</v>
      </c>
      <c r="M39">
        <v>12237.5</v>
      </c>
      <c r="N39">
        <v>13243.5</v>
      </c>
    </row>
    <row r="40" spans="2:14" x14ac:dyDescent="0.25">
      <c r="B40">
        <v>1.5</v>
      </c>
      <c r="C40">
        <v>5</v>
      </c>
      <c r="D40">
        <v>0.63449800000000001</v>
      </c>
      <c r="E40">
        <v>0.95406400000000002</v>
      </c>
      <c r="F40">
        <v>0.57698799999999995</v>
      </c>
      <c r="G40">
        <v>0.66846000000000005</v>
      </c>
      <c r="J40">
        <v>1.5</v>
      </c>
      <c r="K40">
        <v>5</v>
      </c>
      <c r="L40">
        <v>12028.5</v>
      </c>
      <c r="M40">
        <v>12108.8</v>
      </c>
      <c r="N40">
        <v>12816.3</v>
      </c>
    </row>
    <row r="41" spans="2:14" x14ac:dyDescent="0.25">
      <c r="B41">
        <v>2</v>
      </c>
      <c r="C41">
        <v>5</v>
      </c>
      <c r="D41">
        <v>0.49562</v>
      </c>
      <c r="E41">
        <v>0.84068399999999999</v>
      </c>
      <c r="F41">
        <v>0.58329500000000001</v>
      </c>
      <c r="G41">
        <v>0.63861199999999996</v>
      </c>
      <c r="J41">
        <v>2</v>
      </c>
      <c r="K41">
        <v>5</v>
      </c>
      <c r="L41">
        <v>11366.8</v>
      </c>
      <c r="M41">
        <v>11404.1</v>
      </c>
      <c r="N41">
        <v>10971.2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  <c r="J42">
        <v>0.5</v>
      </c>
      <c r="K42">
        <v>6</v>
      </c>
      <c r="L42">
        <v>11316.5</v>
      </c>
      <c r="M42">
        <v>11419.7</v>
      </c>
      <c r="N42">
        <v>9373.01</v>
      </c>
    </row>
    <row r="43" spans="2:14" x14ac:dyDescent="0.25">
      <c r="B43">
        <v>1</v>
      </c>
      <c r="C43">
        <v>6</v>
      </c>
      <c r="D43">
        <v>1</v>
      </c>
      <c r="E43">
        <v>0.98521300000000001</v>
      </c>
      <c r="F43">
        <v>0.426149</v>
      </c>
      <c r="G43">
        <v>0.83890299999999995</v>
      </c>
      <c r="J43">
        <v>1</v>
      </c>
      <c r="K43">
        <v>6</v>
      </c>
      <c r="L43">
        <v>12349.4</v>
      </c>
      <c r="M43">
        <v>12896.8</v>
      </c>
      <c r="N43">
        <v>13566.5</v>
      </c>
    </row>
    <row r="44" spans="2:14" x14ac:dyDescent="0.25">
      <c r="B44">
        <v>1.5</v>
      </c>
      <c r="C44">
        <v>6</v>
      </c>
      <c r="D44">
        <v>0.66220800000000002</v>
      </c>
      <c r="E44">
        <v>0.94400200000000001</v>
      </c>
      <c r="F44">
        <v>0.40920099999999998</v>
      </c>
      <c r="G44">
        <v>0.66902099999999998</v>
      </c>
      <c r="J44">
        <v>1.5</v>
      </c>
      <c r="K44">
        <v>6</v>
      </c>
      <c r="L44">
        <v>12627.8</v>
      </c>
      <c r="M44">
        <v>12918.7</v>
      </c>
      <c r="N44">
        <v>13432.9</v>
      </c>
    </row>
    <row r="45" spans="2:14" x14ac:dyDescent="0.25">
      <c r="B45">
        <v>2</v>
      </c>
      <c r="C45">
        <v>6</v>
      </c>
      <c r="D45">
        <v>0.51149199999999995</v>
      </c>
      <c r="E45">
        <v>0.80990600000000001</v>
      </c>
      <c r="F45">
        <v>0.41326400000000002</v>
      </c>
      <c r="G45">
        <v>0.601414</v>
      </c>
      <c r="J45">
        <v>2</v>
      </c>
      <c r="K45">
        <v>6</v>
      </c>
      <c r="L45">
        <v>12139.4</v>
      </c>
      <c r="M45">
        <v>12218.7</v>
      </c>
      <c r="N45">
        <v>12383.9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  <c r="J46">
        <v>0.5</v>
      </c>
      <c r="K46">
        <v>8</v>
      </c>
      <c r="L46">
        <v>11491.9</v>
      </c>
      <c r="M46">
        <v>11421.4</v>
      </c>
      <c r="N46">
        <v>9163.92</v>
      </c>
    </row>
    <row r="47" spans="2:14" x14ac:dyDescent="0.25">
      <c r="B47">
        <v>1</v>
      </c>
      <c r="C47">
        <v>8</v>
      </c>
      <c r="D47">
        <v>1</v>
      </c>
      <c r="E47">
        <v>0.99300900000000003</v>
      </c>
      <c r="F47">
        <v>0.25396299999999999</v>
      </c>
      <c r="G47">
        <v>0.83757999999999999</v>
      </c>
      <c r="J47">
        <v>1</v>
      </c>
      <c r="K47">
        <v>8</v>
      </c>
      <c r="L47">
        <v>13580.8</v>
      </c>
      <c r="M47">
        <v>14043.5</v>
      </c>
      <c r="N47">
        <v>14468.4</v>
      </c>
    </row>
    <row r="48" spans="2:14" x14ac:dyDescent="0.25">
      <c r="B48">
        <v>1.5</v>
      </c>
      <c r="C48">
        <v>8</v>
      </c>
      <c r="D48">
        <v>0.67926399999999998</v>
      </c>
      <c r="E48">
        <v>0.94575900000000002</v>
      </c>
      <c r="F48">
        <v>0.264623</v>
      </c>
      <c r="G48">
        <v>0.68126799999999998</v>
      </c>
      <c r="J48">
        <v>1.5</v>
      </c>
      <c r="K48">
        <v>8</v>
      </c>
      <c r="L48">
        <v>13872.8</v>
      </c>
      <c r="M48">
        <v>13625.1</v>
      </c>
      <c r="N48">
        <v>14007.1</v>
      </c>
    </row>
    <row r="49" spans="2:14" x14ac:dyDescent="0.25">
      <c r="B49">
        <v>2</v>
      </c>
      <c r="C49">
        <v>8</v>
      </c>
      <c r="D49">
        <v>0.549404</v>
      </c>
      <c r="E49">
        <v>0.78528399999999998</v>
      </c>
      <c r="F49">
        <v>0.26184499999999999</v>
      </c>
      <c r="G49">
        <v>0.58730099999999996</v>
      </c>
      <c r="J49">
        <v>2</v>
      </c>
      <c r="K49">
        <v>8</v>
      </c>
      <c r="L49">
        <v>13263.4</v>
      </c>
      <c r="M49">
        <v>13159.9</v>
      </c>
      <c r="N49">
        <v>13512.9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  <c r="J50">
        <v>0.5</v>
      </c>
      <c r="K50">
        <v>10</v>
      </c>
      <c r="L50">
        <v>11358.5</v>
      </c>
      <c r="M50">
        <v>11442.8</v>
      </c>
      <c r="N50">
        <v>9398.94</v>
      </c>
    </row>
    <row r="51" spans="2:14" x14ac:dyDescent="0.25">
      <c r="B51">
        <v>1</v>
      </c>
      <c r="C51">
        <v>10</v>
      </c>
      <c r="D51">
        <v>1</v>
      </c>
      <c r="E51">
        <v>0.99654399999999999</v>
      </c>
      <c r="F51">
        <v>0.14679600000000001</v>
      </c>
      <c r="G51">
        <v>0.826708</v>
      </c>
      <c r="J51">
        <v>1</v>
      </c>
      <c r="K51">
        <v>10</v>
      </c>
      <c r="L51">
        <v>14535.1</v>
      </c>
      <c r="M51">
        <v>14502.8</v>
      </c>
      <c r="N51">
        <v>13904.1</v>
      </c>
    </row>
    <row r="52" spans="2:14" x14ac:dyDescent="0.25">
      <c r="B52">
        <v>1.5</v>
      </c>
      <c r="C52">
        <v>10</v>
      </c>
      <c r="D52">
        <v>0.69756099999999999</v>
      </c>
      <c r="E52">
        <v>0.93488800000000005</v>
      </c>
      <c r="F52">
        <v>0.13039400000000001</v>
      </c>
      <c r="G52">
        <v>0.69224699999999995</v>
      </c>
      <c r="J52">
        <v>1.5</v>
      </c>
      <c r="K52">
        <v>10</v>
      </c>
      <c r="L52">
        <v>14801.8</v>
      </c>
      <c r="M52">
        <v>15155</v>
      </c>
      <c r="N52">
        <v>13986.6</v>
      </c>
    </row>
    <row r="53" spans="2:14" x14ac:dyDescent="0.25">
      <c r="B53">
        <v>2</v>
      </c>
      <c r="C53">
        <v>10</v>
      </c>
      <c r="D53">
        <v>0.57344200000000001</v>
      </c>
      <c r="E53">
        <v>0.78438799999999997</v>
      </c>
      <c r="F53">
        <v>0.13911299999999999</v>
      </c>
      <c r="G53">
        <v>0.59843299999999999</v>
      </c>
      <c r="J53">
        <v>2</v>
      </c>
      <c r="K53">
        <v>10</v>
      </c>
      <c r="L53">
        <v>13969.1</v>
      </c>
      <c r="M53">
        <v>14026.5</v>
      </c>
      <c r="N53">
        <v>13841.4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-0.143266</v>
      </c>
      <c r="G116" s="1">
        <f t="shared" ref="G116:G139" si="6">G30-E30</f>
        <v>-3.3451000000000009E-2</v>
      </c>
      <c r="J116">
        <v>0.5</v>
      </c>
      <c r="K116">
        <v>3</v>
      </c>
      <c r="L116" s="1">
        <v>0</v>
      </c>
      <c r="M116" s="1">
        <f>M4-L4</f>
        <v>-0.20392401777893143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8.9550000000000463E-3</v>
      </c>
      <c r="E117" s="1">
        <v>0</v>
      </c>
      <c r="F117" s="1">
        <f t="shared" si="5"/>
        <v>-0.14412099999999994</v>
      </c>
      <c r="G117" s="1">
        <f t="shared" si="6"/>
        <v>-0.11235499999999998</v>
      </c>
      <c r="J117">
        <v>1</v>
      </c>
      <c r="K117">
        <v>3</v>
      </c>
      <c r="L117" s="1">
        <v>0</v>
      </c>
      <c r="M117" s="1">
        <f t="shared" ref="M117:M139" si="7">M5-L5</f>
        <v>-0.41844016131148287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-0.39997699999999992</v>
      </c>
      <c r="E118" s="1">
        <v>0</v>
      </c>
      <c r="F118" s="1">
        <f t="shared" si="5"/>
        <v>-0.14271699999999998</v>
      </c>
      <c r="G118" s="1">
        <f t="shared" si="6"/>
        <v>-0.19354700000000002</v>
      </c>
      <c r="J118">
        <v>1.5</v>
      </c>
      <c r="K118">
        <v>3</v>
      </c>
      <c r="L118" s="1">
        <v>0</v>
      </c>
      <c r="M118" s="1">
        <f t="shared" si="7"/>
        <v>-0.43185225569033669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-0.52778700000000001</v>
      </c>
      <c r="E119" s="1">
        <v>0</v>
      </c>
      <c r="F119" s="1">
        <f t="shared" si="5"/>
        <v>-5.2519000000000093E-2</v>
      </c>
      <c r="G119" s="1">
        <f t="shared" si="6"/>
        <v>-0.15348300000000004</v>
      </c>
      <c r="J119">
        <v>2</v>
      </c>
      <c r="K119">
        <v>3</v>
      </c>
      <c r="L119" s="1">
        <v>0</v>
      </c>
      <c r="M119" s="1">
        <f t="shared" si="7"/>
        <v>-0.43982270228522102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-0.15125579582457016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1.4367000000000019E-2</v>
      </c>
      <c r="E121" s="1">
        <v>0</v>
      </c>
      <c r="F121" s="1">
        <f t="shared" si="5"/>
        <v>-0.22662899999999997</v>
      </c>
      <c r="G121" s="1">
        <f t="shared" si="6"/>
        <v>-0.13510999999999995</v>
      </c>
      <c r="J121">
        <v>1</v>
      </c>
      <c r="K121">
        <v>4</v>
      </c>
      <c r="L121" s="1">
        <v>0</v>
      </c>
      <c r="M121" s="1">
        <f t="shared" si="7"/>
        <v>-0.37322978529008677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-0.35516099999999995</v>
      </c>
      <c r="E122" s="1">
        <v>0</v>
      </c>
      <c r="F122" s="1">
        <f t="shared" si="5"/>
        <v>-0.24469399999999997</v>
      </c>
      <c r="G122" s="1">
        <f t="shared" si="6"/>
        <v>-0.25144500000000003</v>
      </c>
      <c r="J122">
        <v>1.5</v>
      </c>
      <c r="K122">
        <v>4</v>
      </c>
      <c r="L122" s="1">
        <v>0</v>
      </c>
      <c r="M122" s="1">
        <f t="shared" si="7"/>
        <v>-0.38123551860433413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-0.412912</v>
      </c>
      <c r="E123" s="1">
        <v>0</v>
      </c>
      <c r="F123" s="1">
        <f t="shared" si="5"/>
        <v>-0.14024999999999999</v>
      </c>
      <c r="G123" s="1">
        <f t="shared" si="6"/>
        <v>-0.19416500000000003</v>
      </c>
      <c r="J123">
        <v>2</v>
      </c>
      <c r="K123">
        <v>4</v>
      </c>
      <c r="L123" s="1">
        <v>0</v>
      </c>
      <c r="M123" s="1">
        <f t="shared" si="7"/>
        <v>-0.38751646903820813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-9.1304878544981039E-2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1.3534999999999964E-2</v>
      </c>
      <c r="E125" s="1">
        <v>0</v>
      </c>
      <c r="F125" s="1">
        <f t="shared" si="5"/>
        <v>-0.37244700000000008</v>
      </c>
      <c r="G125" s="1">
        <f t="shared" si="6"/>
        <v>-0.14178299999999999</v>
      </c>
      <c r="J125">
        <v>1</v>
      </c>
      <c r="K125">
        <v>5</v>
      </c>
      <c r="L125" s="1">
        <v>0</v>
      </c>
      <c r="M125" s="1">
        <f t="shared" si="7"/>
        <v>-0.32435243821586157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-0.31956600000000002</v>
      </c>
      <c r="E126" s="1">
        <v>0</v>
      </c>
      <c r="F126" s="1">
        <f t="shared" si="5"/>
        <v>-0.37707600000000008</v>
      </c>
      <c r="G126" s="1">
        <f t="shared" si="6"/>
        <v>-0.28560399999999997</v>
      </c>
      <c r="J126">
        <v>1.5</v>
      </c>
      <c r="K126">
        <v>5</v>
      </c>
      <c r="L126" s="1">
        <v>0</v>
      </c>
      <c r="M126" s="1">
        <f t="shared" si="7"/>
        <v>-0.31462677752033075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-0.34506399999999998</v>
      </c>
      <c r="E127" s="1">
        <v>0</v>
      </c>
      <c r="F127" s="1">
        <f t="shared" si="5"/>
        <v>-0.25738899999999998</v>
      </c>
      <c r="G127" s="1">
        <f t="shared" si="6"/>
        <v>-0.20207200000000003</v>
      </c>
      <c r="J127">
        <v>2</v>
      </c>
      <c r="K127">
        <v>5</v>
      </c>
      <c r="L127" s="1">
        <v>0</v>
      </c>
      <c r="M127" s="1">
        <f t="shared" si="7"/>
        <v>-0.35341988096860655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-7.3111669167047033E-2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1.4786999999999995E-2</v>
      </c>
      <c r="E129" s="1">
        <v>0</v>
      </c>
      <c r="F129" s="1">
        <f t="shared" si="5"/>
        <v>-0.55906400000000001</v>
      </c>
      <c r="G129" s="1">
        <f t="shared" si="6"/>
        <v>-0.14631000000000005</v>
      </c>
      <c r="J129">
        <v>1</v>
      </c>
      <c r="K129">
        <v>6</v>
      </c>
      <c r="L129" s="1">
        <v>0</v>
      </c>
      <c r="M129" s="1">
        <f t="shared" si="7"/>
        <v>-0.27720549921840554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-0.28179399999999999</v>
      </c>
      <c r="E130" s="1">
        <v>0</v>
      </c>
      <c r="F130" s="1">
        <f t="shared" si="5"/>
        <v>-0.53480100000000008</v>
      </c>
      <c r="G130" s="1">
        <f t="shared" si="6"/>
        <v>-0.27498100000000003</v>
      </c>
      <c r="J130">
        <v>1.5</v>
      </c>
      <c r="K130">
        <v>6</v>
      </c>
      <c r="L130" s="1">
        <v>0</v>
      </c>
      <c r="M130" s="1">
        <f t="shared" si="7"/>
        <v>-0.27461269365317331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-0.29841400000000007</v>
      </c>
      <c r="E131" s="1">
        <v>0</v>
      </c>
      <c r="F131" s="1">
        <f t="shared" si="5"/>
        <v>-0.39664199999999999</v>
      </c>
      <c r="G131" s="1">
        <f t="shared" si="6"/>
        <v>-0.20849200000000001</v>
      </c>
      <c r="J131">
        <v>2</v>
      </c>
      <c r="K131">
        <v>6</v>
      </c>
      <c r="L131" s="1">
        <v>0</v>
      </c>
      <c r="M131" s="1">
        <f t="shared" si="7"/>
        <v>-0.30835150606514916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-6.485079012668149E-2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6.9909999999999695E-3</v>
      </c>
      <c r="E133" s="1">
        <v>0</v>
      </c>
      <c r="F133" s="1">
        <f t="shared" si="5"/>
        <v>-0.73904600000000009</v>
      </c>
      <c r="G133" s="1">
        <f t="shared" si="6"/>
        <v>-0.15542900000000004</v>
      </c>
      <c r="J133">
        <v>1</v>
      </c>
      <c r="K133">
        <v>8</v>
      </c>
      <c r="L133" s="1">
        <v>0</v>
      </c>
      <c r="M133" s="1">
        <f t="shared" si="7"/>
        <v>-0.2077162228825129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-0.26649500000000004</v>
      </c>
      <c r="E134" s="1">
        <v>0</v>
      </c>
      <c r="F134" s="1">
        <f t="shared" si="5"/>
        <v>-0.68113599999999996</v>
      </c>
      <c r="G134" s="1">
        <f t="shared" si="6"/>
        <v>-0.26449100000000003</v>
      </c>
      <c r="J134">
        <v>1.5</v>
      </c>
      <c r="K134">
        <v>8</v>
      </c>
      <c r="L134" s="1">
        <v>0</v>
      </c>
      <c r="M134" s="1">
        <f t="shared" si="7"/>
        <v>-0.21919721957203209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-0.23587999999999998</v>
      </c>
      <c r="E135" s="1">
        <v>0</v>
      </c>
      <c r="F135" s="1">
        <f t="shared" si="5"/>
        <v>-0.52343899999999999</v>
      </c>
      <c r="G135" s="1">
        <f t="shared" si="6"/>
        <v>-0.19798300000000002</v>
      </c>
      <c r="J135">
        <v>2</v>
      </c>
      <c r="K135">
        <v>8</v>
      </c>
      <c r="L135" s="1">
        <v>0</v>
      </c>
      <c r="M135" s="1">
        <f t="shared" si="7"/>
        <v>-0.2497103720866839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-6.8441437466294053E-2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3.4560000000000146E-3</v>
      </c>
      <c r="E137" s="1">
        <v>0</v>
      </c>
      <c r="F137" s="1">
        <f t="shared" si="5"/>
        <v>-0.84974799999999995</v>
      </c>
      <c r="G137" s="1">
        <f t="shared" si="6"/>
        <v>-0.16983599999999999</v>
      </c>
      <c r="J137">
        <v>1</v>
      </c>
      <c r="K137">
        <v>10</v>
      </c>
      <c r="L137" s="1">
        <v>0</v>
      </c>
      <c r="M137" s="1">
        <f t="shared" si="7"/>
        <v>-0.16567635903919087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-0.23732700000000007</v>
      </c>
      <c r="E138" s="1">
        <v>0</v>
      </c>
      <c r="F138" s="1">
        <f t="shared" si="5"/>
        <v>-0.80449400000000004</v>
      </c>
      <c r="G138" s="1">
        <f t="shared" si="6"/>
        <v>-0.24264100000000011</v>
      </c>
      <c r="J138">
        <v>1.5</v>
      </c>
      <c r="K138">
        <v>10</v>
      </c>
      <c r="L138" s="1">
        <v>0</v>
      </c>
      <c r="M138" s="1">
        <f t="shared" si="7"/>
        <v>-0.14937985552678201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-0.21094599999999997</v>
      </c>
      <c r="E139" s="1">
        <v>0</v>
      </c>
      <c r="F139" s="1">
        <f t="shared" si="5"/>
        <v>-0.64527500000000004</v>
      </c>
      <c r="G139" s="1">
        <f t="shared" si="6"/>
        <v>-0.18595499999999998</v>
      </c>
      <c r="J139">
        <v>2</v>
      </c>
      <c r="K139">
        <v>10</v>
      </c>
      <c r="L139" s="1">
        <v>0</v>
      </c>
      <c r="M139" s="1">
        <f t="shared" si="7"/>
        <v>-0.20506792058516199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-0.52778700000000001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-0.28560399999999997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-0.43982270228522102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1.4786999999999995E-2</v>
      </c>
      <c r="E141" s="3">
        <f t="shared" ref="E141:G141" si="12">MAX(E116:E139)</f>
        <v>0</v>
      </c>
      <c r="F141" s="3">
        <f t="shared" si="12"/>
        <v>-5.2519000000000093E-2</v>
      </c>
      <c r="G141" s="3">
        <f t="shared" si="12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-6.485079012668149E-2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25" workbookViewId="0">
      <selection activeCell="O35" sqref="O35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23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10154.6</v>
      </c>
      <c r="F4">
        <v>9626.6299999999992</v>
      </c>
      <c r="G4">
        <v>11886.8</v>
      </c>
      <c r="J4">
        <v>0.5</v>
      </c>
      <c r="K4">
        <v>3</v>
      </c>
      <c r="L4">
        <f>D4/D4</f>
        <v>1</v>
      </c>
      <c r="M4">
        <f>E4/D4</f>
        <v>0.82362197060636533</v>
      </c>
      <c r="N4">
        <f>F4/D4</f>
        <v>0.78079924082665531</v>
      </c>
      <c r="O4">
        <f>G4/D4</f>
        <v>0.96411770431171517</v>
      </c>
    </row>
    <row r="5" spans="1:15" x14ac:dyDescent="0.25">
      <c r="B5">
        <v>1</v>
      </c>
      <c r="C5">
        <v>3</v>
      </c>
      <c r="D5">
        <v>17531.3</v>
      </c>
      <c r="E5">
        <v>10468.6</v>
      </c>
      <c r="F5">
        <v>9632.8700000000008</v>
      </c>
      <c r="G5">
        <v>13760.4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0.59713769087289592</v>
      </c>
      <c r="N5">
        <f t="shared" ref="N5:N27" si="2">F5/D5</f>
        <v>0.5494669533919333</v>
      </c>
      <c r="O5">
        <f t="shared" ref="O5:O27" si="3">G5/D5</f>
        <v>0.78490471328424016</v>
      </c>
    </row>
    <row r="6" spans="1:15" x14ac:dyDescent="0.25">
      <c r="B6">
        <v>1.5</v>
      </c>
      <c r="C6">
        <v>3</v>
      </c>
      <c r="D6">
        <v>17608.8</v>
      </c>
      <c r="E6">
        <v>10036.200000000001</v>
      </c>
      <c r="F6">
        <v>9543</v>
      </c>
      <c r="G6">
        <v>12955.2</v>
      </c>
      <c r="J6">
        <v>1.5</v>
      </c>
      <c r="K6">
        <v>3</v>
      </c>
      <c r="L6">
        <f t="shared" si="0"/>
        <v>1</v>
      </c>
      <c r="M6">
        <f t="shared" si="1"/>
        <v>0.56995365953386945</v>
      </c>
      <c r="N6">
        <f t="shared" si="2"/>
        <v>0.54194493662259779</v>
      </c>
      <c r="O6">
        <f t="shared" si="3"/>
        <v>0.73572304756712559</v>
      </c>
    </row>
    <row r="7" spans="1:15" x14ac:dyDescent="0.25">
      <c r="B7">
        <v>2</v>
      </c>
      <c r="C7">
        <v>3</v>
      </c>
      <c r="D7">
        <v>17608.8</v>
      </c>
      <c r="E7">
        <v>9878.92</v>
      </c>
      <c r="F7">
        <v>9497.83</v>
      </c>
      <c r="G7">
        <v>11965.5</v>
      </c>
      <c r="J7">
        <v>2</v>
      </c>
      <c r="K7">
        <v>3</v>
      </c>
      <c r="L7">
        <f t="shared" si="0"/>
        <v>1</v>
      </c>
      <c r="M7">
        <f t="shared" si="1"/>
        <v>0.56102176184634955</v>
      </c>
      <c r="N7">
        <f t="shared" si="2"/>
        <v>0.53937974194720828</v>
      </c>
      <c r="O7">
        <f t="shared" si="3"/>
        <v>0.67951819544773073</v>
      </c>
    </row>
    <row r="8" spans="1:15" x14ac:dyDescent="0.25">
      <c r="B8">
        <v>0.5</v>
      </c>
      <c r="C8">
        <v>4</v>
      </c>
      <c r="D8">
        <v>12314.9</v>
      </c>
      <c r="E8">
        <v>10711.8</v>
      </c>
      <c r="F8">
        <v>10048.4</v>
      </c>
      <c r="G8">
        <v>12029.3</v>
      </c>
      <c r="J8">
        <v>0.5</v>
      </c>
      <c r="K8">
        <v>4</v>
      </c>
      <c r="L8">
        <f t="shared" si="0"/>
        <v>1</v>
      </c>
      <c r="M8">
        <f t="shared" si="1"/>
        <v>0.86982435910969635</v>
      </c>
      <c r="N8">
        <f t="shared" si="2"/>
        <v>0.81595465655425536</v>
      </c>
      <c r="O8">
        <f t="shared" si="3"/>
        <v>0.97680858147447402</v>
      </c>
    </row>
    <row r="9" spans="1:15" x14ac:dyDescent="0.25">
      <c r="B9">
        <v>1</v>
      </c>
      <c r="C9">
        <v>4</v>
      </c>
      <c r="D9">
        <v>17512</v>
      </c>
      <c r="E9">
        <v>11343.9</v>
      </c>
      <c r="F9">
        <v>10013.299999999999</v>
      </c>
      <c r="G9">
        <v>14550</v>
      </c>
      <c r="J9">
        <v>1</v>
      </c>
      <c r="K9">
        <v>4</v>
      </c>
      <c r="L9">
        <f t="shared" si="0"/>
        <v>1</v>
      </c>
      <c r="M9">
        <f t="shared" si="1"/>
        <v>0.64777866605756051</v>
      </c>
      <c r="N9">
        <f t="shared" si="2"/>
        <v>0.57179648241206027</v>
      </c>
      <c r="O9">
        <f t="shared" si="3"/>
        <v>0.83085883965280949</v>
      </c>
    </row>
    <row r="10" spans="1:15" x14ac:dyDescent="0.25">
      <c r="B10">
        <v>1.5</v>
      </c>
      <c r="C10">
        <v>4</v>
      </c>
      <c r="D10">
        <v>17608.8</v>
      </c>
      <c r="E10">
        <v>11012</v>
      </c>
      <c r="F10">
        <v>10092.6</v>
      </c>
      <c r="G10">
        <v>15066.7</v>
      </c>
      <c r="J10">
        <v>1.5</v>
      </c>
      <c r="K10">
        <v>4</v>
      </c>
      <c r="L10">
        <f t="shared" si="0"/>
        <v>1</v>
      </c>
      <c r="M10">
        <f t="shared" si="1"/>
        <v>0.62536913361501067</v>
      </c>
      <c r="N10">
        <f t="shared" si="2"/>
        <v>0.57315660351642361</v>
      </c>
      <c r="O10">
        <f t="shared" si="3"/>
        <v>0.85563468265867071</v>
      </c>
    </row>
    <row r="11" spans="1:15" x14ac:dyDescent="0.25">
      <c r="B11">
        <v>2</v>
      </c>
      <c r="C11">
        <v>4</v>
      </c>
      <c r="D11">
        <v>17608.8</v>
      </c>
      <c r="E11">
        <v>10802.3</v>
      </c>
      <c r="F11">
        <v>10010.700000000001</v>
      </c>
      <c r="G11">
        <v>13717.8</v>
      </c>
      <c r="J11">
        <v>2</v>
      </c>
      <c r="K11">
        <v>4</v>
      </c>
      <c r="L11">
        <f t="shared" si="0"/>
        <v>1</v>
      </c>
      <c r="M11">
        <f t="shared" si="1"/>
        <v>0.61346031529689704</v>
      </c>
      <c r="N11">
        <f t="shared" si="2"/>
        <v>0.56850551996728915</v>
      </c>
      <c r="O11">
        <f t="shared" si="3"/>
        <v>0.77903093907591658</v>
      </c>
    </row>
    <row r="12" spans="1:15" x14ac:dyDescent="0.25">
      <c r="B12">
        <v>0.5</v>
      </c>
      <c r="C12">
        <v>5</v>
      </c>
      <c r="D12">
        <v>12288.5</v>
      </c>
      <c r="E12">
        <v>11264.6</v>
      </c>
      <c r="F12">
        <v>10363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0.91667819506042236</v>
      </c>
      <c r="N12">
        <f t="shared" si="2"/>
        <v>0.84330878463604186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12149.7</v>
      </c>
      <c r="F13">
        <v>10345.5</v>
      </c>
      <c r="G13">
        <v>15225.7</v>
      </c>
      <c r="J13">
        <v>1</v>
      </c>
      <c r="K13">
        <v>5</v>
      </c>
      <c r="L13">
        <f t="shared" si="0"/>
        <v>1</v>
      </c>
      <c r="M13">
        <f t="shared" si="1"/>
        <v>0.69441142177819437</v>
      </c>
      <c r="N13">
        <f t="shared" si="2"/>
        <v>0.59129306600214893</v>
      </c>
      <c r="O13">
        <f t="shared" si="3"/>
        <v>0.87021901648339084</v>
      </c>
    </row>
    <row r="14" spans="1:15" x14ac:dyDescent="0.25">
      <c r="B14">
        <v>1.5</v>
      </c>
      <c r="C14">
        <v>5</v>
      </c>
      <c r="D14">
        <v>17608.8</v>
      </c>
      <c r="E14">
        <v>12259.3</v>
      </c>
      <c r="F14">
        <v>10345.700000000001</v>
      </c>
      <c r="G14">
        <v>16041.2</v>
      </c>
      <c r="J14">
        <v>1.5</v>
      </c>
      <c r="K14">
        <v>5</v>
      </c>
      <c r="L14">
        <f t="shared" si="0"/>
        <v>1</v>
      </c>
      <c r="M14">
        <f t="shared" si="1"/>
        <v>0.69620303484621326</v>
      </c>
      <c r="N14">
        <f t="shared" si="2"/>
        <v>0.58753009858707017</v>
      </c>
      <c r="O14">
        <f t="shared" si="3"/>
        <v>0.91097633001680989</v>
      </c>
    </row>
    <row r="15" spans="1:15" x14ac:dyDescent="0.25">
      <c r="B15">
        <v>2</v>
      </c>
      <c r="C15">
        <v>5</v>
      </c>
      <c r="D15">
        <v>17608.8</v>
      </c>
      <c r="E15">
        <v>11436.9</v>
      </c>
      <c r="F15">
        <v>10266.299999999999</v>
      </c>
      <c r="G15">
        <v>14968.9</v>
      </c>
      <c r="J15">
        <v>2</v>
      </c>
      <c r="K15">
        <v>5</v>
      </c>
      <c r="L15">
        <f t="shared" si="0"/>
        <v>1</v>
      </c>
      <c r="M15">
        <f t="shared" si="1"/>
        <v>0.64949911407932404</v>
      </c>
      <c r="N15">
        <f t="shared" si="2"/>
        <v>0.58302098950524739</v>
      </c>
      <c r="O15">
        <f t="shared" si="3"/>
        <v>0.85008064149743312</v>
      </c>
    </row>
    <row r="16" spans="1:15" x14ac:dyDescent="0.25">
      <c r="B16">
        <v>0.5</v>
      </c>
      <c r="C16">
        <v>6</v>
      </c>
      <c r="D16">
        <v>12264.8</v>
      </c>
      <c r="E16">
        <v>11413.9</v>
      </c>
      <c r="F16">
        <v>10455.299999999999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0.93062259474267828</v>
      </c>
      <c r="N16">
        <f t="shared" si="2"/>
        <v>0.85246396190724671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12839</v>
      </c>
      <c r="F17">
        <v>10425.299999999999</v>
      </c>
      <c r="G17">
        <v>15522.5</v>
      </c>
      <c r="J17">
        <v>1</v>
      </c>
      <c r="K17">
        <v>6</v>
      </c>
      <c r="L17">
        <f t="shared" si="0"/>
        <v>1</v>
      </c>
      <c r="M17">
        <f t="shared" si="1"/>
        <v>0.73515686285737192</v>
      </c>
      <c r="N17">
        <f t="shared" si="2"/>
        <v>0.59694920494952564</v>
      </c>
      <c r="O17">
        <f t="shared" si="3"/>
        <v>0.88881317888492528</v>
      </c>
    </row>
    <row r="18" spans="1:15" x14ac:dyDescent="0.25">
      <c r="B18">
        <v>1.5</v>
      </c>
      <c r="C18">
        <v>6</v>
      </c>
      <c r="D18">
        <v>17608.8</v>
      </c>
      <c r="E18">
        <v>12950.2</v>
      </c>
      <c r="F18">
        <v>10455</v>
      </c>
      <c r="G18">
        <v>16676.400000000001</v>
      </c>
      <c r="J18">
        <v>1.5</v>
      </c>
      <c r="K18">
        <v>6</v>
      </c>
      <c r="L18">
        <f t="shared" si="0"/>
        <v>1</v>
      </c>
      <c r="M18">
        <f t="shared" si="1"/>
        <v>0.73543909863250201</v>
      </c>
      <c r="N18">
        <f t="shared" si="2"/>
        <v>0.59373722229794201</v>
      </c>
      <c r="O18">
        <f t="shared" si="3"/>
        <v>0.9470492026713917</v>
      </c>
    </row>
    <row r="19" spans="1:15" x14ac:dyDescent="0.25">
      <c r="B19">
        <v>2</v>
      </c>
      <c r="C19">
        <v>6</v>
      </c>
      <c r="D19">
        <v>17608.8</v>
      </c>
      <c r="E19">
        <v>12235.6</v>
      </c>
      <c r="F19">
        <v>10415.4</v>
      </c>
      <c r="G19">
        <v>15896</v>
      </c>
      <c r="J19">
        <v>2</v>
      </c>
      <c r="K19">
        <v>6</v>
      </c>
      <c r="L19">
        <f t="shared" si="0"/>
        <v>1</v>
      </c>
      <c r="M19">
        <f t="shared" si="1"/>
        <v>0.69485711689609742</v>
      </c>
      <c r="N19">
        <f t="shared" si="2"/>
        <v>0.59148834673572304</v>
      </c>
      <c r="O19">
        <f t="shared" si="3"/>
        <v>0.9027304529553406</v>
      </c>
    </row>
    <row r="20" spans="1:15" x14ac:dyDescent="0.25">
      <c r="B20">
        <v>0.5</v>
      </c>
      <c r="C20">
        <v>8</v>
      </c>
      <c r="D20">
        <v>12251.2</v>
      </c>
      <c r="E20">
        <v>11457.6</v>
      </c>
      <c r="F20">
        <v>10522.6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0.93522267206477727</v>
      </c>
      <c r="N20">
        <f t="shared" si="2"/>
        <v>0.85890361760480605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13893</v>
      </c>
      <c r="F21">
        <v>10507.1</v>
      </c>
      <c r="G21">
        <v>15738</v>
      </c>
      <c r="J21">
        <v>1</v>
      </c>
      <c r="K21">
        <v>8</v>
      </c>
      <c r="L21">
        <f t="shared" si="0"/>
        <v>1</v>
      </c>
      <c r="M21">
        <f t="shared" si="1"/>
        <v>0.79691855862883887</v>
      </c>
      <c r="N21">
        <f t="shared" si="2"/>
        <v>0.60269941606341848</v>
      </c>
      <c r="O21">
        <f t="shared" si="3"/>
        <v>0.90274989388185889</v>
      </c>
    </row>
    <row r="22" spans="1:15" x14ac:dyDescent="0.25">
      <c r="B22">
        <v>1.5</v>
      </c>
      <c r="C22">
        <v>8</v>
      </c>
      <c r="D22">
        <v>17608.8</v>
      </c>
      <c r="E22">
        <v>13850.5</v>
      </c>
      <c r="F22">
        <v>10502.4</v>
      </c>
      <c r="G22">
        <v>17131.400000000001</v>
      </c>
      <c r="J22">
        <v>1.5</v>
      </c>
      <c r="K22">
        <v>8</v>
      </c>
      <c r="L22">
        <f t="shared" si="0"/>
        <v>1</v>
      </c>
      <c r="M22">
        <f t="shared" si="1"/>
        <v>0.78656694380082692</v>
      </c>
      <c r="N22">
        <f t="shared" si="2"/>
        <v>0.5964290581981736</v>
      </c>
      <c r="O22">
        <f t="shared" si="3"/>
        <v>0.97288855572213906</v>
      </c>
    </row>
    <row r="23" spans="1:15" x14ac:dyDescent="0.25">
      <c r="B23">
        <v>2</v>
      </c>
      <c r="C23">
        <v>8</v>
      </c>
      <c r="D23">
        <v>17608.8</v>
      </c>
      <c r="E23">
        <v>13240.3</v>
      </c>
      <c r="F23">
        <v>10503.2</v>
      </c>
      <c r="G23">
        <v>16760.599999999999</v>
      </c>
      <c r="J23">
        <v>2</v>
      </c>
      <c r="K23">
        <v>8</v>
      </c>
      <c r="L23">
        <f t="shared" si="0"/>
        <v>1</v>
      </c>
      <c r="M23">
        <f t="shared" si="1"/>
        <v>0.75191381581936301</v>
      </c>
      <c r="N23">
        <f t="shared" si="2"/>
        <v>0.59647449002771347</v>
      </c>
      <c r="O23">
        <f t="shared" si="3"/>
        <v>0.9518309027304529</v>
      </c>
    </row>
    <row r="24" spans="1:15" x14ac:dyDescent="0.25">
      <c r="B24">
        <v>0.5</v>
      </c>
      <c r="C24">
        <v>10</v>
      </c>
      <c r="D24">
        <v>12238.2</v>
      </c>
      <c r="E24">
        <v>11399.8</v>
      </c>
      <c r="F24">
        <v>10513.2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0.93149319344348014</v>
      </c>
      <c r="N24">
        <f t="shared" si="2"/>
        <v>0.85904789920086289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14535.5</v>
      </c>
      <c r="F25">
        <v>10512.6</v>
      </c>
      <c r="G25">
        <v>15715.8</v>
      </c>
      <c r="J25">
        <v>1</v>
      </c>
      <c r="K25">
        <v>10</v>
      </c>
      <c r="L25">
        <f t="shared" si="0"/>
        <v>1</v>
      </c>
      <c r="M25">
        <f t="shared" si="1"/>
        <v>0.835277554304103</v>
      </c>
      <c r="N25">
        <f t="shared" si="2"/>
        <v>0.60410297666934842</v>
      </c>
      <c r="O25">
        <f t="shared" si="3"/>
        <v>0.90310309159866675</v>
      </c>
    </row>
    <row r="26" spans="1:15" x14ac:dyDescent="0.25">
      <c r="B26">
        <v>1.5</v>
      </c>
      <c r="C26">
        <v>10</v>
      </c>
      <c r="D26">
        <v>17608.8</v>
      </c>
      <c r="E26">
        <v>15012.7</v>
      </c>
      <c r="F26">
        <v>10509.9</v>
      </c>
      <c r="G26">
        <v>17282.400000000001</v>
      </c>
      <c r="J26">
        <v>1.5</v>
      </c>
      <c r="K26">
        <v>10</v>
      </c>
      <c r="L26">
        <f t="shared" si="0"/>
        <v>1</v>
      </c>
      <c r="M26">
        <f t="shared" si="1"/>
        <v>0.85256803416473592</v>
      </c>
      <c r="N26">
        <f t="shared" si="2"/>
        <v>0.59685498160010908</v>
      </c>
      <c r="O26">
        <f t="shared" si="3"/>
        <v>0.98146381354777168</v>
      </c>
    </row>
    <row r="27" spans="1:15" x14ac:dyDescent="0.25">
      <c r="B27">
        <v>2</v>
      </c>
      <c r="C27">
        <v>10</v>
      </c>
      <c r="D27">
        <v>17608.8</v>
      </c>
      <c r="E27">
        <v>14003.1</v>
      </c>
      <c r="F27">
        <v>10506.4</v>
      </c>
      <c r="G27">
        <v>17257.2</v>
      </c>
      <c r="J27">
        <v>2</v>
      </c>
      <c r="K27">
        <v>10</v>
      </c>
      <c r="L27">
        <f t="shared" si="0"/>
        <v>1</v>
      </c>
      <c r="M27">
        <f t="shared" si="1"/>
        <v>0.79523306528553905</v>
      </c>
      <c r="N27">
        <f t="shared" si="2"/>
        <v>0.59665621734587249</v>
      </c>
      <c r="O27">
        <f t="shared" si="3"/>
        <v>0.98003271091726873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23</v>
      </c>
      <c r="G29" t="s">
        <v>8</v>
      </c>
      <c r="I29" t="s">
        <v>41</v>
      </c>
      <c r="J29" t="s">
        <v>7</v>
      </c>
      <c r="K29" t="s">
        <v>4</v>
      </c>
      <c r="L29" t="s">
        <v>29</v>
      </c>
      <c r="M29" t="s">
        <v>30</v>
      </c>
      <c r="N29" t="s">
        <v>31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  <c r="J30">
        <v>0.5</v>
      </c>
      <c r="K30">
        <v>3</v>
      </c>
      <c r="L30" s="4">
        <v>10084.1</v>
      </c>
      <c r="M30" s="4">
        <v>10225.1</v>
      </c>
      <c r="N30" s="4">
        <v>10250</v>
      </c>
    </row>
    <row r="31" spans="1:15" x14ac:dyDescent="0.25">
      <c r="B31">
        <v>1</v>
      </c>
      <c r="C31">
        <v>3</v>
      </c>
      <c r="D31">
        <v>1</v>
      </c>
      <c r="E31">
        <v>0.98524299999999998</v>
      </c>
      <c r="F31">
        <v>0.84692400000000001</v>
      </c>
      <c r="G31">
        <v>0.87868999999999997</v>
      </c>
      <c r="J31">
        <v>1</v>
      </c>
      <c r="K31">
        <v>3</v>
      </c>
      <c r="L31" s="4">
        <v>10494.6</v>
      </c>
      <c r="M31" s="4">
        <v>10442.700000000001</v>
      </c>
      <c r="N31" s="4">
        <v>10822.5</v>
      </c>
    </row>
    <row r="32" spans="1:15" x14ac:dyDescent="0.25">
      <c r="B32">
        <v>1.5</v>
      </c>
      <c r="C32">
        <v>3</v>
      </c>
      <c r="D32">
        <v>0.57221200000000005</v>
      </c>
      <c r="E32">
        <v>0.97196400000000005</v>
      </c>
      <c r="F32">
        <v>0.82947199999999999</v>
      </c>
      <c r="G32">
        <v>0.77864199999999995</v>
      </c>
      <c r="J32">
        <v>1.5</v>
      </c>
      <c r="K32">
        <v>3</v>
      </c>
      <c r="L32" s="4">
        <v>10060.6</v>
      </c>
      <c r="M32" s="4">
        <v>10011.799999999999</v>
      </c>
      <c r="N32" s="4">
        <v>8979.82</v>
      </c>
    </row>
    <row r="33" spans="2:14" x14ac:dyDescent="0.25">
      <c r="B33">
        <v>2</v>
      </c>
      <c r="C33">
        <v>3</v>
      </c>
      <c r="D33">
        <v>0.37945299999999998</v>
      </c>
      <c r="E33">
        <v>0.90720800000000001</v>
      </c>
      <c r="F33">
        <v>0.85472099999999995</v>
      </c>
      <c r="G33">
        <v>0.75375700000000001</v>
      </c>
      <c r="J33">
        <v>2</v>
      </c>
      <c r="K33">
        <v>3</v>
      </c>
      <c r="L33" s="4">
        <v>10030.799999999999</v>
      </c>
      <c r="M33" s="4">
        <v>9727.08</v>
      </c>
      <c r="N33" s="4">
        <v>8126.7</v>
      </c>
    </row>
    <row r="34" spans="2:14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  <c r="J34">
        <v>0.5</v>
      </c>
      <c r="K34">
        <v>4</v>
      </c>
      <c r="L34" s="4">
        <v>10782.1</v>
      </c>
      <c r="M34" s="4">
        <v>10641.5</v>
      </c>
      <c r="N34" s="4">
        <v>10066.6</v>
      </c>
    </row>
    <row r="35" spans="2:14" x14ac:dyDescent="0.25">
      <c r="B35">
        <v>1</v>
      </c>
      <c r="C35">
        <v>4</v>
      </c>
      <c r="D35">
        <v>1</v>
      </c>
      <c r="E35">
        <v>0.98755499999999996</v>
      </c>
      <c r="F35">
        <v>0.75900400000000001</v>
      </c>
      <c r="G35">
        <v>0.85052300000000003</v>
      </c>
      <c r="J35">
        <v>1</v>
      </c>
      <c r="K35">
        <v>4</v>
      </c>
      <c r="L35" s="4">
        <v>11268.6</v>
      </c>
      <c r="M35" s="4">
        <v>11419.2</v>
      </c>
      <c r="N35" s="4">
        <v>11659.6</v>
      </c>
    </row>
    <row r="36" spans="2:14" x14ac:dyDescent="0.25">
      <c r="B36">
        <v>1.5</v>
      </c>
      <c r="C36">
        <v>4</v>
      </c>
      <c r="D36">
        <v>0.61467000000000005</v>
      </c>
      <c r="E36">
        <v>0.96903099999999998</v>
      </c>
      <c r="F36">
        <v>0.72513700000000003</v>
      </c>
      <c r="G36">
        <v>0.71838599999999997</v>
      </c>
      <c r="J36">
        <v>1.5</v>
      </c>
      <c r="K36">
        <v>4</v>
      </c>
      <c r="L36" s="4">
        <v>11026.1</v>
      </c>
      <c r="M36" s="4">
        <v>10997.9</v>
      </c>
      <c r="N36" s="4">
        <v>10813.2</v>
      </c>
    </row>
    <row r="37" spans="2:14" x14ac:dyDescent="0.25">
      <c r="B37">
        <v>2</v>
      </c>
      <c r="C37">
        <v>4</v>
      </c>
      <c r="D37">
        <v>0.468501</v>
      </c>
      <c r="E37">
        <v>0.88030299999999995</v>
      </c>
      <c r="F37">
        <v>0.74116300000000002</v>
      </c>
      <c r="G37">
        <v>0.68724799999999997</v>
      </c>
      <c r="J37">
        <v>2</v>
      </c>
      <c r="K37">
        <v>4</v>
      </c>
      <c r="L37" s="4">
        <v>10804.2</v>
      </c>
      <c r="M37" s="4">
        <v>10800.4</v>
      </c>
      <c r="N37" s="4">
        <v>9353.49</v>
      </c>
    </row>
    <row r="38" spans="2:14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  <c r="J38">
        <v>0.5</v>
      </c>
      <c r="K38">
        <v>5</v>
      </c>
      <c r="L38" s="4">
        <v>11220.2</v>
      </c>
      <c r="M38" s="4">
        <v>11309.1</v>
      </c>
      <c r="N38" s="4">
        <v>9543.18</v>
      </c>
    </row>
    <row r="39" spans="2:14" x14ac:dyDescent="0.25">
      <c r="B39">
        <v>1</v>
      </c>
      <c r="C39">
        <v>5</v>
      </c>
      <c r="D39">
        <v>1</v>
      </c>
      <c r="E39">
        <v>0.98680699999999999</v>
      </c>
      <c r="F39">
        <v>0.61401799999999995</v>
      </c>
      <c r="G39">
        <v>0.84468200000000004</v>
      </c>
      <c r="J39">
        <v>1</v>
      </c>
      <c r="K39">
        <v>5</v>
      </c>
      <c r="L39">
        <v>11864.7</v>
      </c>
      <c r="M39">
        <v>12434.7</v>
      </c>
      <c r="N39">
        <v>12526.6</v>
      </c>
    </row>
    <row r="40" spans="2:14" x14ac:dyDescent="0.25">
      <c r="B40">
        <v>1.5</v>
      </c>
      <c r="C40">
        <v>5</v>
      </c>
      <c r="D40">
        <v>0.63449800000000001</v>
      </c>
      <c r="E40">
        <v>0.95531600000000005</v>
      </c>
      <c r="F40">
        <v>0.57698799999999995</v>
      </c>
      <c r="G40">
        <v>0.66846000000000005</v>
      </c>
      <c r="J40">
        <v>1.5</v>
      </c>
      <c r="K40">
        <v>5</v>
      </c>
      <c r="L40">
        <v>12207.6</v>
      </c>
      <c r="M40">
        <v>12311.1</v>
      </c>
      <c r="N40">
        <v>12384.2</v>
      </c>
    </row>
    <row r="41" spans="2:14" x14ac:dyDescent="0.25">
      <c r="B41">
        <v>2</v>
      </c>
      <c r="C41">
        <v>5</v>
      </c>
      <c r="D41">
        <v>0.49562</v>
      </c>
      <c r="E41">
        <v>0.83925300000000003</v>
      </c>
      <c r="F41">
        <v>0.58329500000000001</v>
      </c>
      <c r="G41">
        <v>0.63861199999999996</v>
      </c>
      <c r="J41">
        <v>2</v>
      </c>
      <c r="K41">
        <v>5</v>
      </c>
      <c r="L41">
        <v>11414</v>
      </c>
      <c r="M41">
        <v>11459.7</v>
      </c>
      <c r="N41">
        <v>10872.8</v>
      </c>
    </row>
    <row r="42" spans="2:14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  <c r="J42">
        <v>0.5</v>
      </c>
      <c r="K42">
        <v>6</v>
      </c>
      <c r="L42">
        <v>11383.8</v>
      </c>
      <c r="M42">
        <v>11444.1</v>
      </c>
      <c r="N42">
        <v>9265.92</v>
      </c>
    </row>
    <row r="43" spans="2:14" x14ac:dyDescent="0.25">
      <c r="B43">
        <v>1</v>
      </c>
      <c r="C43">
        <v>6</v>
      </c>
      <c r="D43">
        <v>1</v>
      </c>
      <c r="E43">
        <v>0.98820200000000002</v>
      </c>
      <c r="F43">
        <v>0.426149</v>
      </c>
      <c r="G43">
        <v>0.83890299999999995</v>
      </c>
      <c r="J43">
        <v>1</v>
      </c>
      <c r="K43">
        <v>6</v>
      </c>
      <c r="L43">
        <v>12580.6</v>
      </c>
      <c r="M43">
        <v>13097.5</v>
      </c>
      <c r="N43">
        <v>13128.3</v>
      </c>
    </row>
    <row r="44" spans="2:14" x14ac:dyDescent="0.25">
      <c r="B44">
        <v>1.5</v>
      </c>
      <c r="C44">
        <v>6</v>
      </c>
      <c r="D44">
        <v>0.66220800000000002</v>
      </c>
      <c r="E44">
        <v>0.94179900000000005</v>
      </c>
      <c r="F44">
        <v>0.40920099999999998</v>
      </c>
      <c r="G44">
        <v>0.66902099999999998</v>
      </c>
      <c r="J44">
        <v>1.5</v>
      </c>
      <c r="K44">
        <v>6</v>
      </c>
      <c r="L44">
        <v>12840</v>
      </c>
      <c r="M44">
        <v>13060.3</v>
      </c>
      <c r="N44">
        <v>12976.4</v>
      </c>
    </row>
    <row r="45" spans="2:14" x14ac:dyDescent="0.25">
      <c r="B45">
        <v>2</v>
      </c>
      <c r="C45">
        <v>6</v>
      </c>
      <c r="D45">
        <v>0.51149199999999995</v>
      </c>
      <c r="E45">
        <v>0.80608299999999999</v>
      </c>
      <c r="F45">
        <v>0.41326400000000002</v>
      </c>
      <c r="G45">
        <v>0.601414</v>
      </c>
      <c r="J45">
        <v>2</v>
      </c>
      <c r="K45">
        <v>6</v>
      </c>
      <c r="L45">
        <v>12181.1</v>
      </c>
      <c r="M45">
        <v>12290.2</v>
      </c>
      <c r="N45">
        <v>12160.9</v>
      </c>
    </row>
    <row r="46" spans="2:14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  <c r="J46">
        <v>0.5</v>
      </c>
      <c r="K46">
        <v>8</v>
      </c>
      <c r="L46">
        <v>11491.9</v>
      </c>
      <c r="M46">
        <v>11423.4</v>
      </c>
      <c r="N46">
        <v>9161.76</v>
      </c>
    </row>
    <row r="47" spans="2:14" x14ac:dyDescent="0.25">
      <c r="B47">
        <v>1</v>
      </c>
      <c r="C47">
        <v>8</v>
      </c>
      <c r="D47">
        <v>1</v>
      </c>
      <c r="E47">
        <v>0.99360999999999999</v>
      </c>
      <c r="F47">
        <v>0.25396299999999999</v>
      </c>
      <c r="G47">
        <v>0.83757999999999999</v>
      </c>
      <c r="J47">
        <v>1</v>
      </c>
      <c r="K47">
        <v>8</v>
      </c>
      <c r="L47">
        <v>13680.8</v>
      </c>
      <c r="M47">
        <v>14105.1</v>
      </c>
      <c r="N47">
        <v>14283</v>
      </c>
    </row>
    <row r="48" spans="2:14" x14ac:dyDescent="0.25">
      <c r="B48">
        <v>1.5</v>
      </c>
      <c r="C48">
        <v>8</v>
      </c>
      <c r="D48">
        <v>0.67926399999999998</v>
      </c>
      <c r="E48">
        <v>0.94394299999999998</v>
      </c>
      <c r="F48">
        <v>0.264623</v>
      </c>
      <c r="G48">
        <v>0.68126799999999998</v>
      </c>
      <c r="J48">
        <v>1.5</v>
      </c>
      <c r="K48">
        <v>8</v>
      </c>
      <c r="L48">
        <v>13964.3</v>
      </c>
      <c r="M48">
        <v>13736.7</v>
      </c>
      <c r="N48">
        <v>13734.9</v>
      </c>
    </row>
    <row r="49" spans="2:14" x14ac:dyDescent="0.25">
      <c r="B49">
        <v>2</v>
      </c>
      <c r="C49">
        <v>8</v>
      </c>
      <c r="D49">
        <v>0.549404</v>
      </c>
      <c r="E49">
        <v>0.784354</v>
      </c>
      <c r="F49">
        <v>0.26184499999999999</v>
      </c>
      <c r="G49">
        <v>0.58730099999999996</v>
      </c>
      <c r="J49">
        <v>2</v>
      </c>
      <c r="K49">
        <v>8</v>
      </c>
      <c r="L49">
        <v>13274.3</v>
      </c>
      <c r="M49">
        <v>13206.3</v>
      </c>
      <c r="N49">
        <v>13336.2</v>
      </c>
    </row>
    <row r="50" spans="2:14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  <c r="J50">
        <v>0.5</v>
      </c>
      <c r="K50">
        <v>10</v>
      </c>
      <c r="L50">
        <v>11357.6</v>
      </c>
      <c r="M50">
        <v>11441.9</v>
      </c>
      <c r="N50">
        <v>9400.6</v>
      </c>
    </row>
    <row r="51" spans="2:14" x14ac:dyDescent="0.25">
      <c r="B51">
        <v>1</v>
      </c>
      <c r="C51">
        <v>10</v>
      </c>
      <c r="D51">
        <v>1</v>
      </c>
      <c r="E51">
        <v>0.99738400000000005</v>
      </c>
      <c r="F51">
        <v>0.14679600000000001</v>
      </c>
      <c r="G51">
        <v>0.826708</v>
      </c>
      <c r="J51">
        <v>1</v>
      </c>
      <c r="K51">
        <v>10</v>
      </c>
      <c r="L51">
        <v>14608.3</v>
      </c>
      <c r="M51">
        <v>14462.8</v>
      </c>
      <c r="N51">
        <v>13857.2</v>
      </c>
    </row>
    <row r="52" spans="2:14" x14ac:dyDescent="0.25">
      <c r="B52">
        <v>1.5</v>
      </c>
      <c r="C52">
        <v>10</v>
      </c>
      <c r="D52">
        <v>0.69756099999999999</v>
      </c>
      <c r="E52">
        <v>0.93561899999999998</v>
      </c>
      <c r="F52">
        <v>0.13039400000000001</v>
      </c>
      <c r="G52">
        <v>0.69224699999999995</v>
      </c>
      <c r="J52">
        <v>1.5</v>
      </c>
      <c r="K52">
        <v>10</v>
      </c>
      <c r="L52">
        <v>14816.4</v>
      </c>
      <c r="M52">
        <v>15209</v>
      </c>
      <c r="N52">
        <v>13943.5</v>
      </c>
    </row>
    <row r="53" spans="2:14" x14ac:dyDescent="0.25">
      <c r="B53">
        <v>2</v>
      </c>
      <c r="C53">
        <v>10</v>
      </c>
      <c r="D53">
        <v>0.57344200000000001</v>
      </c>
      <c r="E53">
        <v>0.78381199999999995</v>
      </c>
      <c r="F53">
        <v>0.13911299999999999</v>
      </c>
      <c r="G53">
        <v>0.59843299999999999</v>
      </c>
      <c r="J53">
        <v>2</v>
      </c>
      <c r="K53">
        <v>10</v>
      </c>
      <c r="L53">
        <v>13966.6</v>
      </c>
      <c r="M53">
        <v>14039.6</v>
      </c>
      <c r="N53">
        <v>13780.6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-0.143266</v>
      </c>
      <c r="G116" s="1">
        <f t="shared" ref="G116:G139" si="6">G30-E30</f>
        <v>-3.3451000000000009E-2</v>
      </c>
      <c r="J116">
        <v>0.5</v>
      </c>
      <c r="K116">
        <v>3</v>
      </c>
      <c r="L116" s="1">
        <v>0</v>
      </c>
      <c r="M116" s="1">
        <f>M4-L4</f>
        <v>-0.17637802939363467</v>
      </c>
      <c r="N116" s="1">
        <f>N4-L4</f>
        <v>-0.21920075917334469</v>
      </c>
      <c r="O116" s="1">
        <f>O4-L4</f>
        <v>-3.5882295688284827E-2</v>
      </c>
    </row>
    <row r="117" spans="1:15" x14ac:dyDescent="0.25">
      <c r="B117">
        <v>1</v>
      </c>
      <c r="C117">
        <v>3</v>
      </c>
      <c r="D117" s="1">
        <f t="shared" si="4"/>
        <v>1.475700000000002E-2</v>
      </c>
      <c r="E117" s="1">
        <v>0</v>
      </c>
      <c r="F117" s="1">
        <f t="shared" si="5"/>
        <v>-0.13831899999999997</v>
      </c>
      <c r="G117" s="1">
        <f t="shared" si="6"/>
        <v>-0.10655300000000001</v>
      </c>
      <c r="J117">
        <v>1</v>
      </c>
      <c r="K117">
        <v>3</v>
      </c>
      <c r="L117" s="1">
        <v>0</v>
      </c>
      <c r="M117" s="1">
        <f t="shared" ref="M117:M139" si="7">M5-L5</f>
        <v>-0.40286230912710408</v>
      </c>
      <c r="N117" s="1">
        <f t="shared" ref="N117:N139" si="8">N5-L5</f>
        <v>-0.4505330466080667</v>
      </c>
      <c r="O117" s="1">
        <f t="shared" ref="O117:O139" si="9">O5-L5</f>
        <v>-0.21509528671575984</v>
      </c>
    </row>
    <row r="118" spans="1:15" x14ac:dyDescent="0.25">
      <c r="B118">
        <v>1.5</v>
      </c>
      <c r="C118">
        <v>3</v>
      </c>
      <c r="D118" s="1">
        <f t="shared" si="4"/>
        <v>-0.399752</v>
      </c>
      <c r="E118" s="1">
        <v>0</v>
      </c>
      <c r="F118" s="1">
        <f t="shared" si="5"/>
        <v>-0.14249200000000006</v>
      </c>
      <c r="G118" s="1">
        <f t="shared" si="6"/>
        <v>-0.1933220000000001</v>
      </c>
      <c r="J118">
        <v>1.5</v>
      </c>
      <c r="K118">
        <v>3</v>
      </c>
      <c r="L118" s="1">
        <v>0</v>
      </c>
      <c r="M118" s="1">
        <f t="shared" si="7"/>
        <v>-0.43004634046613055</v>
      </c>
      <c r="N118" s="1">
        <f t="shared" si="8"/>
        <v>-0.45805506337740221</v>
      </c>
      <c r="O118" s="1">
        <f t="shared" si="9"/>
        <v>-0.26427695243287441</v>
      </c>
    </row>
    <row r="119" spans="1:15" x14ac:dyDescent="0.25">
      <c r="B119">
        <v>2</v>
      </c>
      <c r="C119">
        <v>3</v>
      </c>
      <c r="D119" s="1">
        <f t="shared" si="4"/>
        <v>-0.52775499999999997</v>
      </c>
      <c r="E119" s="1">
        <v>0</v>
      </c>
      <c r="F119" s="1">
        <f t="shared" si="5"/>
        <v>-5.2487000000000061E-2</v>
      </c>
      <c r="G119" s="1">
        <f t="shared" si="6"/>
        <v>-0.153451</v>
      </c>
      <c r="J119">
        <v>2</v>
      </c>
      <c r="K119">
        <v>3</v>
      </c>
      <c r="L119" s="1">
        <v>0</v>
      </c>
      <c r="M119" s="1">
        <f t="shared" si="7"/>
        <v>-0.43897823815365045</v>
      </c>
      <c r="N119" s="1">
        <f t="shared" si="8"/>
        <v>-0.46062025805279172</v>
      </c>
      <c r="O119" s="1">
        <f t="shared" si="9"/>
        <v>-0.32048180455226927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-0.23446199999999995</v>
      </c>
      <c r="G120" s="1">
        <f t="shared" si="6"/>
        <v>-3.7962999999999969E-2</v>
      </c>
      <c r="J120">
        <v>0.5</v>
      </c>
      <c r="K120">
        <v>4</v>
      </c>
      <c r="L120" s="1">
        <v>0</v>
      </c>
      <c r="M120" s="1">
        <f t="shared" si="7"/>
        <v>-0.13017564089030365</v>
      </c>
      <c r="N120" s="1">
        <f t="shared" si="8"/>
        <v>-0.18404534344574464</v>
      </c>
      <c r="O120" s="1">
        <f t="shared" si="9"/>
        <v>-2.3191418525525975E-2</v>
      </c>
    </row>
    <row r="121" spans="1:15" x14ac:dyDescent="0.25">
      <c r="B121">
        <v>1</v>
      </c>
      <c r="C121">
        <v>4</v>
      </c>
      <c r="D121" s="1">
        <f t="shared" si="4"/>
        <v>1.2445000000000039E-2</v>
      </c>
      <c r="E121" s="1">
        <v>0</v>
      </c>
      <c r="F121" s="1">
        <f t="shared" si="5"/>
        <v>-0.22855099999999995</v>
      </c>
      <c r="G121" s="1">
        <f t="shared" si="6"/>
        <v>-0.13703199999999993</v>
      </c>
      <c r="J121">
        <v>1</v>
      </c>
      <c r="K121">
        <v>4</v>
      </c>
      <c r="L121" s="1">
        <v>0</v>
      </c>
      <c r="M121" s="1">
        <f t="shared" si="7"/>
        <v>-0.35222133394243949</v>
      </c>
      <c r="N121" s="1">
        <f t="shared" si="8"/>
        <v>-0.42820351758793973</v>
      </c>
      <c r="O121" s="1">
        <f t="shared" si="9"/>
        <v>-0.16914116034719051</v>
      </c>
    </row>
    <row r="122" spans="1:15" x14ac:dyDescent="0.25">
      <c r="B122">
        <v>1.5</v>
      </c>
      <c r="C122">
        <v>4</v>
      </c>
      <c r="D122" s="1">
        <f t="shared" si="4"/>
        <v>-0.35436099999999993</v>
      </c>
      <c r="E122" s="1">
        <v>0</v>
      </c>
      <c r="F122" s="1">
        <f t="shared" si="5"/>
        <v>-0.24389399999999994</v>
      </c>
      <c r="G122" s="1">
        <f t="shared" si="6"/>
        <v>-0.25064500000000001</v>
      </c>
      <c r="J122">
        <v>1.5</v>
      </c>
      <c r="K122">
        <v>4</v>
      </c>
      <c r="L122" s="1">
        <v>0</v>
      </c>
      <c r="M122" s="1">
        <f t="shared" si="7"/>
        <v>-0.37463086638498933</v>
      </c>
      <c r="N122" s="1">
        <f t="shared" si="8"/>
        <v>-0.42684339648357639</v>
      </c>
      <c r="O122" s="1">
        <f t="shared" si="9"/>
        <v>-0.14436531734132929</v>
      </c>
    </row>
    <row r="123" spans="1:15" x14ac:dyDescent="0.25">
      <c r="B123">
        <v>2</v>
      </c>
      <c r="C123">
        <v>4</v>
      </c>
      <c r="D123" s="1">
        <f t="shared" si="4"/>
        <v>-0.41180199999999995</v>
      </c>
      <c r="E123" s="1">
        <v>0</v>
      </c>
      <c r="F123" s="1">
        <f t="shared" si="5"/>
        <v>-0.13913999999999993</v>
      </c>
      <c r="G123" s="1">
        <f t="shared" si="6"/>
        <v>-0.19305499999999998</v>
      </c>
      <c r="J123">
        <v>2</v>
      </c>
      <c r="K123">
        <v>4</v>
      </c>
      <c r="L123" s="1">
        <v>0</v>
      </c>
      <c r="M123" s="1">
        <f t="shared" si="7"/>
        <v>-0.38653968470310296</v>
      </c>
      <c r="N123" s="1">
        <f t="shared" si="8"/>
        <v>-0.43149448003271085</v>
      </c>
      <c r="O123" s="1">
        <f t="shared" si="9"/>
        <v>-0.22096906092408342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-0.45053399999999999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-8.3321804939577637E-2</v>
      </c>
      <c r="N124" s="1">
        <f t="shared" si="8"/>
        <v>-0.15669121536395814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1.319300000000001E-2</v>
      </c>
      <c r="E125" s="1">
        <v>0</v>
      </c>
      <c r="F125" s="1">
        <f t="shared" si="5"/>
        <v>-0.37278900000000004</v>
      </c>
      <c r="G125" s="1">
        <f t="shared" si="6"/>
        <v>-0.14212499999999995</v>
      </c>
      <c r="J125">
        <v>1</v>
      </c>
      <c r="K125">
        <v>5</v>
      </c>
      <c r="L125" s="1">
        <v>0</v>
      </c>
      <c r="M125" s="1">
        <f t="shared" si="7"/>
        <v>-0.30558857822180563</v>
      </c>
      <c r="N125" s="1">
        <f t="shared" si="8"/>
        <v>-0.40870693399785107</v>
      </c>
      <c r="O125" s="1">
        <f t="shared" si="9"/>
        <v>-0.12978098351660916</v>
      </c>
    </row>
    <row r="126" spans="1:15" x14ac:dyDescent="0.25">
      <c r="B126">
        <v>1.5</v>
      </c>
      <c r="C126">
        <v>5</v>
      </c>
      <c r="D126" s="1">
        <f t="shared" si="4"/>
        <v>-0.32081800000000005</v>
      </c>
      <c r="E126" s="1">
        <v>0</v>
      </c>
      <c r="F126" s="1">
        <f t="shared" si="5"/>
        <v>-0.37832800000000011</v>
      </c>
      <c r="G126" s="1">
        <f t="shared" si="6"/>
        <v>-0.286856</v>
      </c>
      <c r="J126">
        <v>1.5</v>
      </c>
      <c r="K126">
        <v>5</v>
      </c>
      <c r="L126" s="1">
        <v>0</v>
      </c>
      <c r="M126" s="1">
        <f t="shared" si="7"/>
        <v>-0.30379696515378674</v>
      </c>
      <c r="N126" s="1">
        <f t="shared" si="8"/>
        <v>-0.41246990141292983</v>
      </c>
      <c r="O126" s="1">
        <f t="shared" si="9"/>
        <v>-8.9023669983190112E-2</v>
      </c>
    </row>
    <row r="127" spans="1:15" x14ac:dyDescent="0.25">
      <c r="B127">
        <v>2</v>
      </c>
      <c r="C127">
        <v>5</v>
      </c>
      <c r="D127" s="1">
        <f t="shared" si="4"/>
        <v>-0.34363300000000002</v>
      </c>
      <c r="E127" s="1">
        <v>0</v>
      </c>
      <c r="F127" s="1">
        <f t="shared" si="5"/>
        <v>-0.25595800000000002</v>
      </c>
      <c r="G127" s="1">
        <f t="shared" si="6"/>
        <v>-0.20064100000000007</v>
      </c>
      <c r="J127">
        <v>2</v>
      </c>
      <c r="K127">
        <v>5</v>
      </c>
      <c r="L127" s="1">
        <v>0</v>
      </c>
      <c r="M127" s="1">
        <f t="shared" si="7"/>
        <v>-0.35050088592067596</v>
      </c>
      <c r="N127" s="1">
        <f t="shared" si="8"/>
        <v>-0.41697901049475261</v>
      </c>
      <c r="O127" s="1">
        <f t="shared" si="9"/>
        <v>-0.14991935850256688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-0.59875999999999996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-6.9377405257321723E-2</v>
      </c>
      <c r="N128" s="1">
        <f t="shared" si="8"/>
        <v>-0.14753603809275329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1.1797999999999975E-2</v>
      </c>
      <c r="E129" s="1">
        <v>0</v>
      </c>
      <c r="F129" s="1">
        <f t="shared" si="5"/>
        <v>-0.56205300000000002</v>
      </c>
      <c r="G129" s="1">
        <f t="shared" si="6"/>
        <v>-0.14929900000000007</v>
      </c>
      <c r="J129">
        <v>1</v>
      </c>
      <c r="K129">
        <v>6</v>
      </c>
      <c r="L129" s="1">
        <v>0</v>
      </c>
      <c r="M129" s="1">
        <f t="shared" si="7"/>
        <v>-0.26484313714262808</v>
      </c>
      <c r="N129" s="1">
        <f t="shared" si="8"/>
        <v>-0.40305079505047436</v>
      </c>
      <c r="O129" s="1">
        <f t="shared" si="9"/>
        <v>-0.11118682111507472</v>
      </c>
    </row>
    <row r="130" spans="2:15" x14ac:dyDescent="0.25">
      <c r="B130">
        <v>1.5</v>
      </c>
      <c r="C130">
        <v>6</v>
      </c>
      <c r="D130" s="1">
        <f t="shared" si="4"/>
        <v>-0.27959100000000003</v>
      </c>
      <c r="E130" s="1">
        <v>0</v>
      </c>
      <c r="F130" s="1">
        <f t="shared" si="5"/>
        <v>-0.53259800000000013</v>
      </c>
      <c r="G130" s="1">
        <f t="shared" si="6"/>
        <v>-0.27277800000000008</v>
      </c>
      <c r="J130">
        <v>1.5</v>
      </c>
      <c r="K130">
        <v>6</v>
      </c>
      <c r="L130" s="1">
        <v>0</v>
      </c>
      <c r="M130" s="1">
        <f t="shared" si="7"/>
        <v>-0.26456090136749799</v>
      </c>
      <c r="N130" s="1">
        <f t="shared" si="8"/>
        <v>-0.40626277770205799</v>
      </c>
      <c r="O130" s="1">
        <f t="shared" si="9"/>
        <v>-5.2950797328608301E-2</v>
      </c>
    </row>
    <row r="131" spans="2:15" x14ac:dyDescent="0.25">
      <c r="B131">
        <v>2</v>
      </c>
      <c r="C131">
        <v>6</v>
      </c>
      <c r="D131" s="1">
        <f t="shared" si="4"/>
        <v>-0.29459100000000005</v>
      </c>
      <c r="E131" s="1">
        <v>0</v>
      </c>
      <c r="F131" s="1">
        <f t="shared" si="5"/>
        <v>-0.39281899999999997</v>
      </c>
      <c r="G131" s="1">
        <f t="shared" si="6"/>
        <v>-0.20466899999999999</v>
      </c>
      <c r="J131">
        <v>2</v>
      </c>
      <c r="K131">
        <v>6</v>
      </c>
      <c r="L131" s="1">
        <v>0</v>
      </c>
      <c r="M131" s="1">
        <f t="shared" si="7"/>
        <v>-0.30514288310390258</v>
      </c>
      <c r="N131" s="1">
        <f t="shared" si="8"/>
        <v>-0.40851165326427696</v>
      </c>
      <c r="O131" s="1">
        <f t="shared" si="9"/>
        <v>-9.7269547044659399E-2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-0.76193500000000003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-6.4777327935222728E-2</v>
      </c>
      <c r="N132" s="1">
        <f t="shared" si="8"/>
        <v>-0.14109638239519395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6.3900000000000068E-3</v>
      </c>
      <c r="E133" s="1">
        <v>0</v>
      </c>
      <c r="F133" s="1">
        <f t="shared" si="5"/>
        <v>-0.73964699999999994</v>
      </c>
      <c r="G133" s="1">
        <f t="shared" si="6"/>
        <v>-0.15603</v>
      </c>
      <c r="J133">
        <v>1</v>
      </c>
      <c r="K133">
        <v>8</v>
      </c>
      <c r="L133" s="1">
        <v>0</v>
      </c>
      <c r="M133" s="1">
        <f t="shared" si="7"/>
        <v>-0.20308144137116113</v>
      </c>
      <c r="N133" s="1">
        <f t="shared" si="8"/>
        <v>-0.39730058393658152</v>
      </c>
      <c r="O133" s="1">
        <f t="shared" si="9"/>
        <v>-9.7250106118141111E-2</v>
      </c>
    </row>
    <row r="134" spans="2:15" x14ac:dyDescent="0.25">
      <c r="B134">
        <v>1.5</v>
      </c>
      <c r="C134">
        <v>8</v>
      </c>
      <c r="D134" s="1">
        <f t="shared" si="4"/>
        <v>-0.264679</v>
      </c>
      <c r="E134" s="1">
        <v>0</v>
      </c>
      <c r="F134" s="1">
        <f t="shared" si="5"/>
        <v>-0.67931999999999992</v>
      </c>
      <c r="G134" s="1">
        <f t="shared" si="6"/>
        <v>-0.26267499999999999</v>
      </c>
      <c r="J134">
        <v>1.5</v>
      </c>
      <c r="K134">
        <v>8</v>
      </c>
      <c r="L134" s="1">
        <v>0</v>
      </c>
      <c r="M134" s="1">
        <f t="shared" si="7"/>
        <v>-0.21343305619917308</v>
      </c>
      <c r="N134" s="1">
        <f t="shared" si="8"/>
        <v>-0.4035709418018264</v>
      </c>
      <c r="O134" s="1">
        <f t="shared" si="9"/>
        <v>-2.7111444277860941E-2</v>
      </c>
    </row>
    <row r="135" spans="2:15" x14ac:dyDescent="0.25">
      <c r="B135">
        <v>2</v>
      </c>
      <c r="C135">
        <v>8</v>
      </c>
      <c r="D135" s="1">
        <f t="shared" si="4"/>
        <v>-0.23494999999999999</v>
      </c>
      <c r="E135" s="1">
        <v>0</v>
      </c>
      <c r="F135" s="1">
        <f t="shared" si="5"/>
        <v>-0.522509</v>
      </c>
      <c r="G135" s="1">
        <f t="shared" si="6"/>
        <v>-0.19705300000000003</v>
      </c>
      <c r="J135">
        <v>2</v>
      </c>
      <c r="K135">
        <v>8</v>
      </c>
      <c r="L135" s="1">
        <v>0</v>
      </c>
      <c r="M135" s="1">
        <f t="shared" si="7"/>
        <v>-0.24808618418063699</v>
      </c>
      <c r="N135" s="1">
        <f t="shared" si="8"/>
        <v>-0.40352550997228653</v>
      </c>
      <c r="O135" s="1">
        <f t="shared" si="9"/>
        <v>-4.8169097269547101E-2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-0.86426700000000001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-6.8506806556519861E-2</v>
      </c>
      <c r="N136" s="1">
        <f t="shared" si="8"/>
        <v>-0.14095210079913711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2.6159999999999517E-3</v>
      </c>
      <c r="E137" s="1">
        <v>0</v>
      </c>
      <c r="F137" s="1">
        <f t="shared" si="5"/>
        <v>-0.85058800000000001</v>
      </c>
      <c r="G137" s="1">
        <f t="shared" si="6"/>
        <v>-0.17067600000000005</v>
      </c>
      <c r="J137">
        <v>1</v>
      </c>
      <c r="K137">
        <v>10</v>
      </c>
      <c r="L137" s="1">
        <v>0</v>
      </c>
      <c r="M137" s="1">
        <f t="shared" si="7"/>
        <v>-0.164722445695897</v>
      </c>
      <c r="N137" s="1">
        <f t="shared" si="8"/>
        <v>-0.39589702333065158</v>
      </c>
      <c r="O137" s="1">
        <f t="shared" si="9"/>
        <v>-9.6896908401333248E-2</v>
      </c>
    </row>
    <row r="138" spans="2:15" x14ac:dyDescent="0.25">
      <c r="B138">
        <v>1.5</v>
      </c>
      <c r="C138">
        <v>10</v>
      </c>
      <c r="D138" s="1">
        <f t="shared" si="4"/>
        <v>-0.23805799999999999</v>
      </c>
      <c r="E138" s="1">
        <v>0</v>
      </c>
      <c r="F138" s="1">
        <f t="shared" si="5"/>
        <v>-0.80522499999999997</v>
      </c>
      <c r="G138" s="1">
        <f t="shared" si="6"/>
        <v>-0.24337200000000003</v>
      </c>
      <c r="J138">
        <v>1.5</v>
      </c>
      <c r="K138">
        <v>10</v>
      </c>
      <c r="L138" s="1">
        <v>0</v>
      </c>
      <c r="M138" s="1">
        <f t="shared" si="7"/>
        <v>-0.14743196583526408</v>
      </c>
      <c r="N138" s="1">
        <f t="shared" si="8"/>
        <v>-0.40314501839989092</v>
      </c>
      <c r="O138" s="1">
        <f t="shared" si="9"/>
        <v>-1.853618645222832E-2</v>
      </c>
    </row>
    <row r="139" spans="2:15" x14ac:dyDescent="0.25">
      <c r="B139">
        <v>2</v>
      </c>
      <c r="C139">
        <v>10</v>
      </c>
      <c r="D139" s="1">
        <f t="shared" si="4"/>
        <v>-0.21036999999999995</v>
      </c>
      <c r="E139" s="1">
        <v>0</v>
      </c>
      <c r="F139" s="1">
        <f t="shared" si="5"/>
        <v>-0.64469899999999991</v>
      </c>
      <c r="G139" s="1">
        <f t="shared" si="6"/>
        <v>-0.18537899999999996</v>
      </c>
      <c r="J139">
        <v>2</v>
      </c>
      <c r="K139">
        <v>10</v>
      </c>
      <c r="L139" s="1">
        <v>0</v>
      </c>
      <c r="M139" s="1">
        <f t="shared" si="7"/>
        <v>-0.20476693471446095</v>
      </c>
      <c r="N139" s="1">
        <f t="shared" si="8"/>
        <v>-0.40334378265412751</v>
      </c>
      <c r="O139" s="1">
        <f t="shared" si="9"/>
        <v>-1.9967289082731265E-2</v>
      </c>
    </row>
    <row r="140" spans="2:15" x14ac:dyDescent="0.25">
      <c r="B140" s="2" t="s">
        <v>13</v>
      </c>
      <c r="C140" s="2"/>
      <c r="D140" s="3">
        <f>MIN(D116:D139)</f>
        <v>-0.52775499999999997</v>
      </c>
      <c r="E140" s="3">
        <f t="shared" ref="E140:G140" si="10">MIN(E116:E139)</f>
        <v>0</v>
      </c>
      <c r="F140" s="3">
        <f t="shared" si="10"/>
        <v>-0.86426700000000001</v>
      </c>
      <c r="G140" s="3">
        <f t="shared" si="10"/>
        <v>-0.286856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-0.43897823815365045</v>
      </c>
      <c r="N140" s="3">
        <f t="shared" si="11"/>
        <v>-0.46062025805279172</v>
      </c>
      <c r="O140" s="3">
        <f t="shared" si="11"/>
        <v>-0.32048180455226927</v>
      </c>
    </row>
    <row r="141" spans="2:15" x14ac:dyDescent="0.25">
      <c r="B141" s="2" t="s">
        <v>14</v>
      </c>
      <c r="C141" s="2"/>
      <c r="D141" s="3">
        <f>MAX(D116:D139)</f>
        <v>1.475700000000002E-2</v>
      </c>
      <c r="E141" s="3">
        <f t="shared" ref="E141:G141" si="12">MAX(E116:E139)</f>
        <v>0</v>
      </c>
      <c r="F141" s="3">
        <f t="shared" si="12"/>
        <v>-5.2487000000000061E-2</v>
      </c>
      <c r="G141" s="3">
        <f t="shared" si="12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-6.4777327935222728E-2</v>
      </c>
      <c r="N141" s="3">
        <f t="shared" si="13"/>
        <v>-0.14095210079913711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K34" sqref="K34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9995.27</v>
      </c>
      <c r="F4">
        <v>9653.43</v>
      </c>
      <c r="G4">
        <v>11899.9</v>
      </c>
      <c r="J4">
        <v>0.5</v>
      </c>
      <c r="K4">
        <v>3</v>
      </c>
      <c r="L4">
        <f>D4/D4</f>
        <v>1</v>
      </c>
      <c r="M4">
        <f>E4/D4</f>
        <v>0.81069899101320442</v>
      </c>
      <c r="N4">
        <f>F4/D4</f>
        <v>0.78297294228335979</v>
      </c>
      <c r="O4">
        <f>G4/D4</f>
        <v>0.96518022256107439</v>
      </c>
    </row>
    <row r="5" spans="1:15" x14ac:dyDescent="0.25">
      <c r="B5">
        <v>1</v>
      </c>
      <c r="C5">
        <v>3</v>
      </c>
      <c r="D5">
        <v>17531.3</v>
      </c>
      <c r="E5">
        <v>10114.6</v>
      </c>
      <c r="F5">
        <v>9677.0300000000007</v>
      </c>
      <c r="G5">
        <v>13789.1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0.57694523509380369</v>
      </c>
      <c r="N5">
        <f t="shared" ref="N5:N27" si="2">F5/D5</f>
        <v>0.5519858766891218</v>
      </c>
      <c r="O5">
        <f t="shared" ref="O5:O27" si="3">G5/D5</f>
        <v>0.78654178526407059</v>
      </c>
    </row>
    <row r="6" spans="1:15" x14ac:dyDescent="0.25">
      <c r="B6">
        <v>1.5</v>
      </c>
      <c r="C6">
        <v>3</v>
      </c>
      <c r="D6">
        <v>17608.8</v>
      </c>
      <c r="E6">
        <v>9602.82</v>
      </c>
      <c r="F6">
        <v>9615.1</v>
      </c>
      <c r="G6">
        <v>12815.4</v>
      </c>
      <c r="J6">
        <v>1.5</v>
      </c>
      <c r="K6">
        <v>3</v>
      </c>
      <c r="L6">
        <f t="shared" si="0"/>
        <v>1</v>
      </c>
      <c r="M6">
        <f t="shared" si="1"/>
        <v>0.54534210167643449</v>
      </c>
      <c r="N6">
        <f t="shared" si="2"/>
        <v>0.54603948025987015</v>
      </c>
      <c r="O6">
        <f t="shared" si="3"/>
        <v>0.72778383535504976</v>
      </c>
    </row>
    <row r="7" spans="1:15" x14ac:dyDescent="0.25">
      <c r="B7">
        <v>2</v>
      </c>
      <c r="C7">
        <v>3</v>
      </c>
      <c r="D7">
        <v>17608.8</v>
      </c>
      <c r="E7">
        <v>9175.67</v>
      </c>
      <c r="F7">
        <v>9583.08</v>
      </c>
      <c r="G7">
        <v>11625</v>
      </c>
      <c r="J7">
        <v>2</v>
      </c>
      <c r="K7">
        <v>3</v>
      </c>
      <c r="L7">
        <f t="shared" si="0"/>
        <v>1</v>
      </c>
      <c r="M7">
        <f t="shared" si="1"/>
        <v>0.52108434419154059</v>
      </c>
      <c r="N7">
        <f t="shared" si="2"/>
        <v>0.5442210712825406</v>
      </c>
      <c r="O7">
        <f t="shared" si="3"/>
        <v>0.66018127299986373</v>
      </c>
    </row>
    <row r="8" spans="1:15" x14ac:dyDescent="0.25">
      <c r="B8">
        <v>0.5</v>
      </c>
      <c r="C8">
        <v>4</v>
      </c>
      <c r="D8">
        <v>12314.9</v>
      </c>
      <c r="E8">
        <v>10562</v>
      </c>
      <c r="F8">
        <v>9780.8799999999992</v>
      </c>
      <c r="G8">
        <v>12036.8</v>
      </c>
      <c r="J8">
        <v>0.5</v>
      </c>
      <c r="K8">
        <v>4</v>
      </c>
      <c r="L8">
        <f t="shared" si="0"/>
        <v>1</v>
      </c>
      <c r="M8">
        <f t="shared" si="1"/>
        <v>0.85766023272620973</v>
      </c>
      <c r="N8">
        <f t="shared" si="2"/>
        <v>0.79423137824911283</v>
      </c>
      <c r="O8">
        <f t="shared" si="3"/>
        <v>0.9774175998181065</v>
      </c>
    </row>
    <row r="9" spans="1:15" x14ac:dyDescent="0.25">
      <c r="B9">
        <v>1</v>
      </c>
      <c r="C9">
        <v>4</v>
      </c>
      <c r="D9">
        <v>17512</v>
      </c>
      <c r="E9">
        <v>10967.2</v>
      </c>
      <c r="F9">
        <v>9810.83</v>
      </c>
      <c r="G9">
        <v>14577.3</v>
      </c>
      <c r="J9">
        <v>1</v>
      </c>
      <c r="K9">
        <v>4</v>
      </c>
      <c r="L9">
        <f t="shared" si="0"/>
        <v>1</v>
      </c>
      <c r="M9">
        <f t="shared" si="1"/>
        <v>0.62626770214709915</v>
      </c>
      <c r="N9">
        <f t="shared" si="2"/>
        <v>0.56023469620831434</v>
      </c>
      <c r="O9">
        <f t="shared" si="3"/>
        <v>0.83241777067153944</v>
      </c>
    </row>
    <row r="10" spans="1:15" x14ac:dyDescent="0.25">
      <c r="B10">
        <v>1.5</v>
      </c>
      <c r="C10">
        <v>4</v>
      </c>
      <c r="D10">
        <v>17608.8</v>
      </c>
      <c r="E10">
        <v>10382.6</v>
      </c>
      <c r="F10">
        <v>9823.9599999999991</v>
      </c>
      <c r="G10">
        <v>14713.4</v>
      </c>
      <c r="J10">
        <v>1.5</v>
      </c>
      <c r="K10">
        <v>4</v>
      </c>
      <c r="L10">
        <f t="shared" si="0"/>
        <v>1</v>
      </c>
      <c r="M10">
        <f t="shared" si="1"/>
        <v>0.58962564172459231</v>
      </c>
      <c r="N10">
        <f t="shared" si="2"/>
        <v>0.55790059515696699</v>
      </c>
      <c r="O10">
        <f t="shared" si="3"/>
        <v>0.8355708509381673</v>
      </c>
    </row>
    <row r="11" spans="1:15" x14ac:dyDescent="0.25">
      <c r="B11">
        <v>2</v>
      </c>
      <c r="C11">
        <v>4</v>
      </c>
      <c r="D11">
        <v>17608.8</v>
      </c>
      <c r="E11">
        <v>10271</v>
      </c>
      <c r="F11">
        <v>9800.41</v>
      </c>
      <c r="G11">
        <v>12743.3</v>
      </c>
      <c r="J11">
        <v>2</v>
      </c>
      <c r="K11">
        <v>4</v>
      </c>
      <c r="L11">
        <f t="shared" si="0"/>
        <v>1</v>
      </c>
      <c r="M11">
        <f t="shared" si="1"/>
        <v>0.58328790150379362</v>
      </c>
      <c r="N11">
        <f t="shared" si="2"/>
        <v>0.55656319567488988</v>
      </c>
      <c r="O11">
        <f t="shared" si="3"/>
        <v>0.72368929171777752</v>
      </c>
    </row>
    <row r="12" spans="1:15" x14ac:dyDescent="0.25">
      <c r="B12">
        <v>0.5</v>
      </c>
      <c r="C12">
        <v>5</v>
      </c>
      <c r="D12">
        <v>12288.5</v>
      </c>
      <c r="E12">
        <v>11192.5</v>
      </c>
      <c r="F12">
        <v>9856.02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0.91081092077959069</v>
      </c>
      <c r="N12">
        <f t="shared" si="2"/>
        <v>0.80205232534483462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11673.8</v>
      </c>
      <c r="F13">
        <v>9869.16</v>
      </c>
      <c r="G13">
        <v>15245.8</v>
      </c>
      <c r="J13">
        <v>1</v>
      </c>
      <c r="K13">
        <v>5</v>
      </c>
      <c r="L13">
        <f t="shared" si="0"/>
        <v>1</v>
      </c>
      <c r="M13">
        <f t="shared" si="1"/>
        <v>0.66721154065979282</v>
      </c>
      <c r="N13">
        <f t="shared" si="2"/>
        <v>0.56406803685329543</v>
      </c>
      <c r="O13">
        <f t="shared" si="3"/>
        <v>0.87136782423812886</v>
      </c>
    </row>
    <row r="14" spans="1:15" x14ac:dyDescent="0.25">
      <c r="B14">
        <v>1.5</v>
      </c>
      <c r="C14">
        <v>5</v>
      </c>
      <c r="D14">
        <v>17608.8</v>
      </c>
      <c r="E14">
        <v>11475.2</v>
      </c>
      <c r="F14">
        <v>9879.5300000000007</v>
      </c>
      <c r="G14">
        <v>15722.8</v>
      </c>
      <c r="J14">
        <v>1.5</v>
      </c>
      <c r="K14">
        <v>5</v>
      </c>
      <c r="L14">
        <f t="shared" si="0"/>
        <v>1</v>
      </c>
      <c r="M14">
        <f t="shared" si="1"/>
        <v>0.65167416291854074</v>
      </c>
      <c r="N14">
        <f t="shared" si="2"/>
        <v>0.56105640361637366</v>
      </c>
      <c r="O14">
        <f t="shared" si="3"/>
        <v>0.89289446185997912</v>
      </c>
    </row>
    <row r="15" spans="1:15" x14ac:dyDescent="0.25">
      <c r="B15">
        <v>2</v>
      </c>
      <c r="C15">
        <v>5</v>
      </c>
      <c r="D15">
        <v>17608.8</v>
      </c>
      <c r="E15">
        <v>10956.8</v>
      </c>
      <c r="F15">
        <v>9867.7900000000009</v>
      </c>
      <c r="G15">
        <v>14007.3</v>
      </c>
      <c r="J15">
        <v>2</v>
      </c>
      <c r="K15">
        <v>5</v>
      </c>
      <c r="L15">
        <f t="shared" si="0"/>
        <v>1</v>
      </c>
      <c r="M15">
        <f t="shared" si="1"/>
        <v>0.62223433737676614</v>
      </c>
      <c r="N15">
        <f t="shared" si="2"/>
        <v>0.56038969151787754</v>
      </c>
      <c r="O15">
        <f t="shared" si="3"/>
        <v>0.79547158239062288</v>
      </c>
    </row>
    <row r="16" spans="1:15" x14ac:dyDescent="0.25">
      <c r="B16">
        <v>0.5</v>
      </c>
      <c r="C16">
        <v>6</v>
      </c>
      <c r="D16">
        <v>12264.8</v>
      </c>
      <c r="E16">
        <v>11373.6</v>
      </c>
      <c r="F16">
        <v>9879.74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0.92733676863870595</v>
      </c>
      <c r="N16">
        <f t="shared" si="2"/>
        <v>0.80553616854738763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12339.9</v>
      </c>
      <c r="F17">
        <v>9899.8700000000008</v>
      </c>
      <c r="G17">
        <v>15540.8</v>
      </c>
      <c r="J17">
        <v>1</v>
      </c>
      <c r="K17">
        <v>6</v>
      </c>
      <c r="L17">
        <f t="shared" si="0"/>
        <v>1</v>
      </c>
      <c r="M17">
        <f t="shared" si="1"/>
        <v>0.70657856312591971</v>
      </c>
      <c r="N17">
        <f t="shared" si="2"/>
        <v>0.56686325818956396</v>
      </c>
      <c r="O17">
        <f t="shared" si="3"/>
        <v>0.88986103078852286</v>
      </c>
    </row>
    <row r="18" spans="1:15" x14ac:dyDescent="0.25">
      <c r="B18">
        <v>1.5</v>
      </c>
      <c r="C18">
        <v>6</v>
      </c>
      <c r="D18">
        <v>17608.8</v>
      </c>
      <c r="E18">
        <v>12024.2</v>
      </c>
      <c r="F18">
        <v>9905.4500000000007</v>
      </c>
      <c r="G18">
        <v>16455.8</v>
      </c>
      <c r="J18">
        <v>1.5</v>
      </c>
      <c r="K18">
        <v>6</v>
      </c>
      <c r="L18">
        <f t="shared" si="0"/>
        <v>1</v>
      </c>
      <c r="M18">
        <f t="shared" si="1"/>
        <v>0.68285175594021175</v>
      </c>
      <c r="N18">
        <f t="shared" si="2"/>
        <v>0.5625283948934624</v>
      </c>
      <c r="O18">
        <f t="shared" si="3"/>
        <v>0.93452137567579852</v>
      </c>
    </row>
    <row r="19" spans="1:15" x14ac:dyDescent="0.25">
      <c r="B19">
        <v>2</v>
      </c>
      <c r="C19">
        <v>6</v>
      </c>
      <c r="D19">
        <v>17608.8</v>
      </c>
      <c r="E19">
        <v>11774.8</v>
      </c>
      <c r="F19">
        <v>9909.65</v>
      </c>
      <c r="G19">
        <v>15050.4</v>
      </c>
      <c r="J19">
        <v>2</v>
      </c>
      <c r="K19">
        <v>6</v>
      </c>
      <c r="L19">
        <f t="shared" si="0"/>
        <v>1</v>
      </c>
      <c r="M19">
        <f t="shared" si="1"/>
        <v>0.66868838308118661</v>
      </c>
      <c r="N19">
        <f t="shared" si="2"/>
        <v>0.56276691199854623</v>
      </c>
      <c r="O19">
        <f t="shared" si="3"/>
        <v>0.8547090091317977</v>
      </c>
    </row>
    <row r="20" spans="1:15" x14ac:dyDescent="0.25">
      <c r="B20">
        <v>0.5</v>
      </c>
      <c r="C20">
        <v>8</v>
      </c>
      <c r="D20">
        <v>12251.2</v>
      </c>
      <c r="E20">
        <v>11456.7</v>
      </c>
      <c r="F20">
        <v>9878.7000000000007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0.93514920987331851</v>
      </c>
      <c r="N20">
        <f t="shared" si="2"/>
        <v>0.80634550084889645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13767.5</v>
      </c>
      <c r="F21">
        <v>9916.65</v>
      </c>
      <c r="G21">
        <v>15741.7</v>
      </c>
      <c r="J21">
        <v>1</v>
      </c>
      <c r="K21">
        <v>8</v>
      </c>
      <c r="L21">
        <f t="shared" si="0"/>
        <v>1</v>
      </c>
      <c r="M21">
        <f t="shared" si="1"/>
        <v>0.78971973338534074</v>
      </c>
      <c r="N21">
        <f t="shared" si="2"/>
        <v>0.56883052072458606</v>
      </c>
      <c r="O21">
        <f t="shared" si="3"/>
        <v>0.90296213016393811</v>
      </c>
    </row>
    <row r="22" spans="1:15" x14ac:dyDescent="0.25">
      <c r="B22">
        <v>1.5</v>
      </c>
      <c r="C22">
        <v>8</v>
      </c>
      <c r="D22">
        <v>17608.8</v>
      </c>
      <c r="E22">
        <v>13111.5</v>
      </c>
      <c r="F22">
        <v>9924.69</v>
      </c>
      <c r="G22">
        <v>17003</v>
      </c>
      <c r="J22">
        <v>1.5</v>
      </c>
      <c r="K22">
        <v>8</v>
      </c>
      <c r="L22">
        <f t="shared" si="0"/>
        <v>1</v>
      </c>
      <c r="M22">
        <f t="shared" si="1"/>
        <v>0.74459929126345925</v>
      </c>
      <c r="N22">
        <f t="shared" si="2"/>
        <v>0.563621030393894</v>
      </c>
      <c r="O22">
        <f t="shared" si="3"/>
        <v>0.96559674708100496</v>
      </c>
    </row>
    <row r="23" spans="1:15" x14ac:dyDescent="0.25">
      <c r="B23">
        <v>2</v>
      </c>
      <c r="C23">
        <v>8</v>
      </c>
      <c r="D23">
        <v>17608.8</v>
      </c>
      <c r="E23">
        <v>13052.4</v>
      </c>
      <c r="F23">
        <v>9921.7999999999993</v>
      </c>
      <c r="G23">
        <v>16102</v>
      </c>
      <c r="J23">
        <v>2</v>
      </c>
      <c r="K23">
        <v>8</v>
      </c>
      <c r="L23">
        <f t="shared" si="0"/>
        <v>1</v>
      </c>
      <c r="M23">
        <f t="shared" si="1"/>
        <v>0.74124301485620825</v>
      </c>
      <c r="N23">
        <f t="shared" si="2"/>
        <v>0.5634569079096815</v>
      </c>
      <c r="O23">
        <f t="shared" si="3"/>
        <v>0.91442914906183281</v>
      </c>
    </row>
    <row r="24" spans="1:15" x14ac:dyDescent="0.25">
      <c r="B24">
        <v>0.5</v>
      </c>
      <c r="C24">
        <v>10</v>
      </c>
      <c r="D24">
        <v>12238.2</v>
      </c>
      <c r="E24">
        <v>11400.6</v>
      </c>
      <c r="F24">
        <v>9896.02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0.93155856253370595</v>
      </c>
      <c r="N24">
        <f t="shared" si="2"/>
        <v>0.80861728031900115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14528.8</v>
      </c>
      <c r="F25">
        <v>9919.4699999999993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0.83489254108723132</v>
      </c>
      <c r="N25">
        <f t="shared" si="2"/>
        <v>0.57001896333754742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14620</v>
      </c>
      <c r="F26">
        <v>9929.9599999999991</v>
      </c>
      <c r="G26">
        <v>17223.400000000001</v>
      </c>
      <c r="J26">
        <v>1.5</v>
      </c>
      <c r="K26">
        <v>10</v>
      </c>
      <c r="L26">
        <f t="shared" si="0"/>
        <v>1</v>
      </c>
      <c r="M26">
        <f t="shared" si="1"/>
        <v>0.83026668483939847</v>
      </c>
      <c r="N26">
        <f t="shared" si="2"/>
        <v>0.56392031257098718</v>
      </c>
      <c r="O26">
        <f t="shared" si="3"/>
        <v>0.9781132161192132</v>
      </c>
    </row>
    <row r="27" spans="1:15" x14ac:dyDescent="0.25">
      <c r="B27">
        <v>2</v>
      </c>
      <c r="C27">
        <v>10</v>
      </c>
      <c r="D27">
        <v>17608.8</v>
      </c>
      <c r="E27">
        <v>14433.9</v>
      </c>
      <c r="F27">
        <v>9935.64</v>
      </c>
      <c r="G27">
        <v>16949.2</v>
      </c>
      <c r="J27">
        <v>2</v>
      </c>
      <c r="K27">
        <v>10</v>
      </c>
      <c r="L27">
        <f t="shared" si="0"/>
        <v>1</v>
      </c>
      <c r="M27">
        <f t="shared" si="1"/>
        <v>0.81969810549270816</v>
      </c>
      <c r="N27">
        <f t="shared" si="2"/>
        <v>0.56424287856071964</v>
      </c>
      <c r="O27">
        <f t="shared" si="3"/>
        <v>0.96254145654445511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0.30645600000000001</v>
      </c>
      <c r="G30">
        <v>0.96003499999999997</v>
      </c>
    </row>
    <row r="31" spans="1:15" x14ac:dyDescent="0.25">
      <c r="B31">
        <v>1</v>
      </c>
      <c r="C31">
        <v>3</v>
      </c>
      <c r="D31">
        <v>1</v>
      </c>
      <c r="E31">
        <v>0.83798600000000001</v>
      </c>
      <c r="F31">
        <v>0.33619500000000002</v>
      </c>
      <c r="G31">
        <v>0.83403799999999995</v>
      </c>
    </row>
    <row r="32" spans="1:15" x14ac:dyDescent="0.25">
      <c r="B32">
        <v>1.5</v>
      </c>
      <c r="C32">
        <v>3</v>
      </c>
      <c r="D32">
        <v>0.57221200000000005</v>
      </c>
      <c r="E32">
        <v>0.67071800000000004</v>
      </c>
      <c r="F32">
        <v>0.40521000000000001</v>
      </c>
      <c r="G32">
        <v>0.63977300000000004</v>
      </c>
    </row>
    <row r="33" spans="2:7" x14ac:dyDescent="0.25">
      <c r="B33">
        <v>2</v>
      </c>
      <c r="C33">
        <v>3</v>
      </c>
      <c r="D33">
        <v>0.37945299999999998</v>
      </c>
      <c r="E33">
        <v>0.56604299999999996</v>
      </c>
      <c r="F33">
        <v>0.39564899999999997</v>
      </c>
      <c r="G33">
        <v>0.53449100000000005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0.21273</v>
      </c>
      <c r="G34">
        <v>0.96089400000000003</v>
      </c>
    </row>
    <row r="35" spans="2:7" x14ac:dyDescent="0.25">
      <c r="B35">
        <v>1</v>
      </c>
      <c r="C35">
        <v>4</v>
      </c>
      <c r="D35">
        <v>1</v>
      </c>
      <c r="E35">
        <v>0.87166699999999997</v>
      </c>
      <c r="F35">
        <v>0.23507800000000001</v>
      </c>
      <c r="G35">
        <v>0.82792900000000003</v>
      </c>
    </row>
    <row r="36" spans="2:7" x14ac:dyDescent="0.25">
      <c r="B36">
        <v>1.5</v>
      </c>
      <c r="C36">
        <v>4</v>
      </c>
      <c r="D36">
        <v>0.61467000000000005</v>
      </c>
      <c r="E36">
        <v>0.65604799999999996</v>
      </c>
      <c r="F36">
        <v>0.20966399999999999</v>
      </c>
      <c r="G36">
        <v>0.60659799999999997</v>
      </c>
    </row>
    <row r="37" spans="2:7" x14ac:dyDescent="0.25">
      <c r="B37">
        <v>2</v>
      </c>
      <c r="C37">
        <v>4</v>
      </c>
      <c r="D37">
        <v>0.468501</v>
      </c>
      <c r="E37">
        <v>0.56369199999999997</v>
      </c>
      <c r="F37">
        <v>0.25306499999999998</v>
      </c>
      <c r="G37">
        <v>0.48940899999999998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0.11144900000000001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0.87920200000000004</v>
      </c>
      <c r="F39">
        <v>0.12800400000000001</v>
      </c>
      <c r="G39">
        <v>0.82882199999999995</v>
      </c>
    </row>
    <row r="40" spans="2:7" x14ac:dyDescent="0.25">
      <c r="B40">
        <v>1.5</v>
      </c>
      <c r="C40">
        <v>5</v>
      </c>
      <c r="D40">
        <v>0.63449800000000001</v>
      </c>
      <c r="E40">
        <v>0.70221299999999998</v>
      </c>
      <c r="F40">
        <v>0.127942</v>
      </c>
      <c r="G40">
        <v>0.59402600000000005</v>
      </c>
    </row>
    <row r="41" spans="2:7" x14ac:dyDescent="0.25">
      <c r="B41">
        <v>2</v>
      </c>
      <c r="C41">
        <v>5</v>
      </c>
      <c r="D41">
        <v>0.49562</v>
      </c>
      <c r="E41">
        <v>0.56883600000000001</v>
      </c>
      <c r="F41">
        <v>0.16869400000000001</v>
      </c>
      <c r="G41">
        <v>0.48114400000000002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7.0697399999999994E-2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0.90553899999999998</v>
      </c>
      <c r="F43">
        <v>8.62845E-2</v>
      </c>
      <c r="G43">
        <v>0.83160299999999998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0.72192599999999996</v>
      </c>
      <c r="F44">
        <v>7.8638299999999994E-2</v>
      </c>
      <c r="G44">
        <v>0.62453899999999996</v>
      </c>
    </row>
    <row r="45" spans="2:7" x14ac:dyDescent="0.25">
      <c r="B45">
        <v>2</v>
      </c>
      <c r="C45">
        <v>6</v>
      </c>
      <c r="D45">
        <v>0.51149199999999995</v>
      </c>
      <c r="E45">
        <v>0.60803600000000002</v>
      </c>
      <c r="F45">
        <v>0.101857</v>
      </c>
      <c r="G45">
        <v>0.476294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4.0025100000000001E-2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0.97964499999999999</v>
      </c>
      <c r="F47">
        <v>4.5525500000000003E-2</v>
      </c>
      <c r="G47">
        <v>0.83447700000000002</v>
      </c>
    </row>
    <row r="48" spans="2:7" x14ac:dyDescent="0.25">
      <c r="B48">
        <v>1.5</v>
      </c>
      <c r="C48">
        <v>8</v>
      </c>
      <c r="D48">
        <v>0.67926399999999998</v>
      </c>
      <c r="E48">
        <v>0.78501200000000004</v>
      </c>
      <c r="F48">
        <v>4.7484699999999998E-2</v>
      </c>
      <c r="G48">
        <v>0.66450299999999995</v>
      </c>
    </row>
    <row r="49" spans="2:7" x14ac:dyDescent="0.25">
      <c r="B49">
        <v>2</v>
      </c>
      <c r="C49">
        <v>8</v>
      </c>
      <c r="D49">
        <v>0.549404</v>
      </c>
      <c r="E49">
        <v>0.65703400000000001</v>
      </c>
      <c r="F49">
        <v>5.1546599999999998E-2</v>
      </c>
      <c r="G49">
        <v>0.52661599999999997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2.34684E-2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0.99528700000000003</v>
      </c>
      <c r="F51">
        <v>2.7285E-2</v>
      </c>
      <c r="G51">
        <v>0.82596899999999995</v>
      </c>
    </row>
    <row r="52" spans="2:7" x14ac:dyDescent="0.25">
      <c r="B52">
        <v>1.5</v>
      </c>
      <c r="C52">
        <v>10</v>
      </c>
      <c r="D52">
        <v>0.69756099999999999</v>
      </c>
      <c r="E52">
        <v>0.85541500000000004</v>
      </c>
      <c r="F52">
        <v>2.8654700000000002E-2</v>
      </c>
      <c r="G52">
        <v>0.68195399999999995</v>
      </c>
    </row>
    <row r="53" spans="2:7" x14ac:dyDescent="0.25">
      <c r="B53">
        <v>2</v>
      </c>
      <c r="C53">
        <v>10</v>
      </c>
      <c r="D53">
        <v>0.57344200000000001</v>
      </c>
      <c r="E53">
        <v>0.73060999999999998</v>
      </c>
      <c r="F53">
        <v>2.8554199999999998E-2</v>
      </c>
      <c r="G53">
        <v>0.56676800000000005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-0.69354399999999994</v>
      </c>
      <c r="G116" s="1">
        <f t="shared" ref="G116:G139" si="6">G30-E30</f>
        <v>-3.9965000000000028E-2</v>
      </c>
      <c r="J116">
        <v>0.5</v>
      </c>
      <c r="K116">
        <v>3</v>
      </c>
      <c r="L116" s="1">
        <v>0</v>
      </c>
      <c r="M116" s="1">
        <f>M4-L4</f>
        <v>-0.18930100898679558</v>
      </c>
      <c r="N116" s="1">
        <f>N4-L4</f>
        <v>-0.21702705771664021</v>
      </c>
      <c r="O116" s="1">
        <f>O4-L4</f>
        <v>-3.4819777438925614E-2</v>
      </c>
    </row>
    <row r="117" spans="1:15" x14ac:dyDescent="0.25">
      <c r="B117">
        <v>1</v>
      </c>
      <c r="C117">
        <v>3</v>
      </c>
      <c r="D117" s="1">
        <f t="shared" si="4"/>
        <v>0.16201399999999999</v>
      </c>
      <c r="E117" s="1">
        <v>0</v>
      </c>
      <c r="F117" s="1">
        <f t="shared" si="5"/>
        <v>-0.50179099999999999</v>
      </c>
      <c r="G117" s="1">
        <f t="shared" si="6"/>
        <v>-3.9480000000000626E-3</v>
      </c>
      <c r="J117">
        <v>1</v>
      </c>
      <c r="K117">
        <v>3</v>
      </c>
      <c r="L117" s="1">
        <v>0</v>
      </c>
      <c r="M117" s="1">
        <f t="shared" ref="M117:M139" si="7">M5-L5</f>
        <v>-0.42305476490619631</v>
      </c>
      <c r="N117" s="1">
        <f t="shared" ref="N117:N139" si="8">N5-L5</f>
        <v>-0.4480141233108782</v>
      </c>
      <c r="O117" s="1">
        <f t="shared" ref="O117:O139" si="9">O5-L5</f>
        <v>-0.21345821473592941</v>
      </c>
    </row>
    <row r="118" spans="1:15" x14ac:dyDescent="0.25">
      <c r="B118">
        <v>1.5</v>
      </c>
      <c r="C118">
        <v>3</v>
      </c>
      <c r="D118" s="1">
        <f t="shared" si="4"/>
        <v>-9.8505999999999982E-2</v>
      </c>
      <c r="E118" s="1">
        <v>0</v>
      </c>
      <c r="F118" s="1">
        <f t="shared" si="5"/>
        <v>-0.26550800000000002</v>
      </c>
      <c r="G118" s="1">
        <f t="shared" si="6"/>
        <v>-3.0945E-2</v>
      </c>
      <c r="J118">
        <v>1.5</v>
      </c>
      <c r="K118">
        <v>3</v>
      </c>
      <c r="L118" s="1">
        <v>0</v>
      </c>
      <c r="M118" s="1">
        <f t="shared" si="7"/>
        <v>-0.45465789832356551</v>
      </c>
      <c r="N118" s="1">
        <f t="shared" si="8"/>
        <v>-0.45396051974012985</v>
      </c>
      <c r="O118" s="1">
        <f t="shared" si="9"/>
        <v>-0.27221616464495024</v>
      </c>
    </row>
    <row r="119" spans="1:15" x14ac:dyDescent="0.25">
      <c r="B119">
        <v>2</v>
      </c>
      <c r="C119">
        <v>3</v>
      </c>
      <c r="D119" s="1">
        <f t="shared" si="4"/>
        <v>-0.18658999999999998</v>
      </c>
      <c r="E119" s="1">
        <v>0</v>
      </c>
      <c r="F119" s="1">
        <f t="shared" si="5"/>
        <v>-0.17039399999999999</v>
      </c>
      <c r="G119" s="1">
        <f t="shared" si="6"/>
        <v>-3.1551999999999913E-2</v>
      </c>
      <c r="J119">
        <v>2</v>
      </c>
      <c r="K119">
        <v>3</v>
      </c>
      <c r="L119" s="1">
        <v>0</v>
      </c>
      <c r="M119" s="1">
        <f t="shared" si="7"/>
        <v>-0.47891565580845941</v>
      </c>
      <c r="N119" s="1">
        <f t="shared" si="8"/>
        <v>-0.4557789287174594</v>
      </c>
      <c r="O119" s="1">
        <f t="shared" si="9"/>
        <v>-0.33981872700013627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-0.78727000000000003</v>
      </c>
      <c r="G120" s="1">
        <f t="shared" si="6"/>
        <v>-3.9105999999999974E-2</v>
      </c>
      <c r="J120">
        <v>0.5</v>
      </c>
      <c r="K120">
        <v>4</v>
      </c>
      <c r="L120" s="1">
        <v>0</v>
      </c>
      <c r="M120" s="1">
        <f t="shared" si="7"/>
        <v>-0.14233976727379027</v>
      </c>
      <c r="N120" s="1">
        <f t="shared" si="8"/>
        <v>-0.20576862175088717</v>
      </c>
      <c r="O120" s="1">
        <f t="shared" si="9"/>
        <v>-2.2582400181893503E-2</v>
      </c>
    </row>
    <row r="121" spans="1:15" x14ac:dyDescent="0.25">
      <c r="B121">
        <v>1</v>
      </c>
      <c r="C121">
        <v>4</v>
      </c>
      <c r="D121" s="1">
        <f t="shared" si="4"/>
        <v>0.12833300000000003</v>
      </c>
      <c r="E121" s="1">
        <v>0</v>
      </c>
      <c r="F121" s="1">
        <f t="shared" si="5"/>
        <v>-0.63658899999999996</v>
      </c>
      <c r="G121" s="1">
        <f t="shared" si="6"/>
        <v>-4.3737999999999944E-2</v>
      </c>
      <c r="J121">
        <v>1</v>
      </c>
      <c r="K121">
        <v>4</v>
      </c>
      <c r="L121" s="1">
        <v>0</v>
      </c>
      <c r="M121" s="1">
        <f t="shared" si="7"/>
        <v>-0.37373229785290085</v>
      </c>
      <c r="N121" s="1">
        <f t="shared" si="8"/>
        <v>-0.43976530379168566</v>
      </c>
      <c r="O121" s="1">
        <f t="shared" si="9"/>
        <v>-0.16758222932846056</v>
      </c>
    </row>
    <row r="122" spans="1:15" x14ac:dyDescent="0.25">
      <c r="B122">
        <v>1.5</v>
      </c>
      <c r="C122">
        <v>4</v>
      </c>
      <c r="D122" s="1">
        <f t="shared" si="4"/>
        <v>-4.1377999999999915E-2</v>
      </c>
      <c r="E122" s="1">
        <v>0</v>
      </c>
      <c r="F122" s="1">
        <f t="shared" si="5"/>
        <v>-0.446384</v>
      </c>
      <c r="G122" s="1">
        <f t="shared" si="6"/>
        <v>-4.9449999999999994E-2</v>
      </c>
      <c r="J122">
        <v>1.5</v>
      </c>
      <c r="K122">
        <v>4</v>
      </c>
      <c r="L122" s="1">
        <v>0</v>
      </c>
      <c r="M122" s="1">
        <f t="shared" si="7"/>
        <v>-0.41037435827540769</v>
      </c>
      <c r="N122" s="1">
        <f t="shared" si="8"/>
        <v>-0.44209940484303301</v>
      </c>
      <c r="O122" s="1">
        <f t="shared" si="9"/>
        <v>-0.1644291490618327</v>
      </c>
    </row>
    <row r="123" spans="1:15" x14ac:dyDescent="0.25">
      <c r="B123">
        <v>2</v>
      </c>
      <c r="C123">
        <v>4</v>
      </c>
      <c r="D123" s="1">
        <f t="shared" si="4"/>
        <v>-9.519099999999997E-2</v>
      </c>
      <c r="E123" s="1">
        <v>0</v>
      </c>
      <c r="F123" s="1">
        <f t="shared" si="5"/>
        <v>-0.31062699999999999</v>
      </c>
      <c r="G123" s="1">
        <f t="shared" si="6"/>
        <v>-7.4282999999999988E-2</v>
      </c>
      <c r="J123">
        <v>2</v>
      </c>
      <c r="K123">
        <v>4</v>
      </c>
      <c r="L123" s="1">
        <v>0</v>
      </c>
      <c r="M123" s="1">
        <f t="shared" si="7"/>
        <v>-0.41671209849620638</v>
      </c>
      <c r="N123" s="1">
        <f t="shared" si="8"/>
        <v>-0.44343680432511012</v>
      </c>
      <c r="O123" s="1">
        <f t="shared" si="9"/>
        <v>-0.27631070828222248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-0.88855099999999998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-8.9189079220409306E-2</v>
      </c>
      <c r="N124" s="1">
        <f t="shared" si="8"/>
        <v>-0.19794767465516538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0.12079799999999996</v>
      </c>
      <c r="E125" s="1">
        <v>0</v>
      </c>
      <c r="F125" s="1">
        <f t="shared" si="5"/>
        <v>-0.75119800000000003</v>
      </c>
      <c r="G125" s="1">
        <f t="shared" si="6"/>
        <v>-5.0380000000000091E-2</v>
      </c>
      <c r="J125">
        <v>1</v>
      </c>
      <c r="K125">
        <v>5</v>
      </c>
      <c r="L125" s="1">
        <v>0</v>
      </c>
      <c r="M125" s="1">
        <f t="shared" si="7"/>
        <v>-0.33278845934020718</v>
      </c>
      <c r="N125" s="1">
        <f t="shared" si="8"/>
        <v>-0.43593196314670457</v>
      </c>
      <c r="O125" s="1">
        <f t="shared" si="9"/>
        <v>-0.12863217576187114</v>
      </c>
    </row>
    <row r="126" spans="1:15" x14ac:dyDescent="0.25">
      <c r="B126">
        <v>1.5</v>
      </c>
      <c r="C126">
        <v>5</v>
      </c>
      <c r="D126" s="1">
        <f t="shared" si="4"/>
        <v>-6.771499999999997E-2</v>
      </c>
      <c r="E126" s="1">
        <v>0</v>
      </c>
      <c r="F126" s="1">
        <f t="shared" si="5"/>
        <v>-0.57427099999999998</v>
      </c>
      <c r="G126" s="1">
        <f t="shared" si="6"/>
        <v>-0.10818699999999992</v>
      </c>
      <c r="J126">
        <v>1.5</v>
      </c>
      <c r="K126">
        <v>5</v>
      </c>
      <c r="L126" s="1">
        <v>0</v>
      </c>
      <c r="M126" s="1">
        <f t="shared" si="7"/>
        <v>-0.34832583708145926</v>
      </c>
      <c r="N126" s="1">
        <f t="shared" si="8"/>
        <v>-0.43894359638362634</v>
      </c>
      <c r="O126" s="1">
        <f t="shared" si="9"/>
        <v>-0.10710553814002088</v>
      </c>
    </row>
    <row r="127" spans="1:15" x14ac:dyDescent="0.25">
      <c r="B127">
        <v>2</v>
      </c>
      <c r="C127">
        <v>5</v>
      </c>
      <c r="D127" s="1">
        <f t="shared" si="4"/>
        <v>-7.3216000000000003E-2</v>
      </c>
      <c r="E127" s="1">
        <v>0</v>
      </c>
      <c r="F127" s="1">
        <f t="shared" si="5"/>
        <v>-0.400142</v>
      </c>
      <c r="G127" s="1">
        <f t="shared" si="6"/>
        <v>-8.7691999999999992E-2</v>
      </c>
      <c r="J127">
        <v>2</v>
      </c>
      <c r="K127">
        <v>5</v>
      </c>
      <c r="L127" s="1">
        <v>0</v>
      </c>
      <c r="M127" s="1">
        <f t="shared" si="7"/>
        <v>-0.37776566262323386</v>
      </c>
      <c r="N127" s="1">
        <f t="shared" si="8"/>
        <v>-0.43961030848212246</v>
      </c>
      <c r="O127" s="1">
        <f t="shared" si="9"/>
        <v>-0.20452841760937712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-0.92930259999999998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-7.2663231361294045E-2</v>
      </c>
      <c r="N128" s="1">
        <f t="shared" si="8"/>
        <v>-0.19446383145261237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9.4461000000000017E-2</v>
      </c>
      <c r="E129" s="1">
        <v>0</v>
      </c>
      <c r="F129" s="1">
        <f t="shared" si="5"/>
        <v>-0.8192545</v>
      </c>
      <c r="G129" s="1">
        <f t="shared" si="6"/>
        <v>-7.3936000000000002E-2</v>
      </c>
      <c r="J129">
        <v>1</v>
      </c>
      <c r="K129">
        <v>6</v>
      </c>
      <c r="L129" s="1">
        <v>0</v>
      </c>
      <c r="M129" s="1">
        <f t="shared" si="7"/>
        <v>-0.29342143687408029</v>
      </c>
      <c r="N129" s="1">
        <f t="shared" si="8"/>
        <v>-0.43313674181043604</v>
      </c>
      <c r="O129" s="1">
        <f t="shared" si="9"/>
        <v>-0.11013896921147714</v>
      </c>
    </row>
    <row r="130" spans="2:15" x14ac:dyDescent="0.25">
      <c r="B130">
        <v>1.5</v>
      </c>
      <c r="C130">
        <v>6</v>
      </c>
      <c r="D130" s="1">
        <f t="shared" si="4"/>
        <v>-5.9717999999999938E-2</v>
      </c>
      <c r="E130" s="1">
        <v>0</v>
      </c>
      <c r="F130" s="1">
        <f t="shared" si="5"/>
        <v>-0.64328769999999991</v>
      </c>
      <c r="G130" s="1">
        <f t="shared" si="6"/>
        <v>-9.7387000000000001E-2</v>
      </c>
      <c r="J130">
        <v>1.5</v>
      </c>
      <c r="K130">
        <v>6</v>
      </c>
      <c r="L130" s="1">
        <v>0</v>
      </c>
      <c r="M130" s="1">
        <f t="shared" si="7"/>
        <v>-0.31714824405978825</v>
      </c>
      <c r="N130" s="1">
        <f t="shared" si="8"/>
        <v>-0.4374716051065376</v>
      </c>
      <c r="O130" s="1">
        <f t="shared" si="9"/>
        <v>-6.5478624324201484E-2</v>
      </c>
    </row>
    <row r="131" spans="2:15" x14ac:dyDescent="0.25">
      <c r="B131">
        <v>2</v>
      </c>
      <c r="C131">
        <v>6</v>
      </c>
      <c r="D131" s="1">
        <f t="shared" si="4"/>
        <v>-9.6544000000000074E-2</v>
      </c>
      <c r="E131" s="1">
        <v>0</v>
      </c>
      <c r="F131" s="1">
        <f t="shared" si="5"/>
        <v>-0.50617900000000005</v>
      </c>
      <c r="G131" s="1">
        <f t="shared" si="6"/>
        <v>-0.13174200000000003</v>
      </c>
      <c r="J131">
        <v>2</v>
      </c>
      <c r="K131">
        <v>6</v>
      </c>
      <c r="L131" s="1">
        <v>0</v>
      </c>
      <c r="M131" s="1">
        <f t="shared" si="7"/>
        <v>-0.33131161691881339</v>
      </c>
      <c r="N131" s="1">
        <f t="shared" si="8"/>
        <v>-0.43723308800145377</v>
      </c>
      <c r="O131" s="1">
        <f t="shared" si="9"/>
        <v>-0.1452909908682023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-0.95997489999999996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-6.485079012668149E-2</v>
      </c>
      <c r="N132" s="1">
        <f t="shared" si="8"/>
        <v>-0.19365449915110355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2.0355000000000012E-2</v>
      </c>
      <c r="E133" s="1">
        <v>0</v>
      </c>
      <c r="F133" s="1">
        <f t="shared" si="5"/>
        <v>-0.93411949999999999</v>
      </c>
      <c r="G133" s="1">
        <f t="shared" si="6"/>
        <v>-0.14516799999999996</v>
      </c>
      <c r="J133">
        <v>1</v>
      </c>
      <c r="K133">
        <v>8</v>
      </c>
      <c r="L133" s="1">
        <v>0</v>
      </c>
      <c r="M133" s="1">
        <f t="shared" si="7"/>
        <v>-0.21028026661465926</v>
      </c>
      <c r="N133" s="1">
        <f t="shared" si="8"/>
        <v>-0.43116947927541394</v>
      </c>
      <c r="O133" s="1">
        <f t="shared" si="9"/>
        <v>-9.7037869836061885E-2</v>
      </c>
    </row>
    <row r="134" spans="2:15" x14ac:dyDescent="0.25">
      <c r="B134">
        <v>1.5</v>
      </c>
      <c r="C134">
        <v>8</v>
      </c>
      <c r="D134" s="1">
        <f t="shared" si="4"/>
        <v>-0.10574800000000006</v>
      </c>
      <c r="E134" s="1">
        <v>0</v>
      </c>
      <c r="F134" s="1">
        <f t="shared" si="5"/>
        <v>-0.7375273</v>
      </c>
      <c r="G134" s="1">
        <f t="shared" si="6"/>
        <v>-0.12050900000000009</v>
      </c>
      <c r="J134">
        <v>1.5</v>
      </c>
      <c r="K134">
        <v>8</v>
      </c>
      <c r="L134" s="1">
        <v>0</v>
      </c>
      <c r="M134" s="1">
        <f t="shared" si="7"/>
        <v>-0.25540070873654075</v>
      </c>
      <c r="N134" s="1">
        <f t="shared" si="8"/>
        <v>-0.436378969606106</v>
      </c>
      <c r="O134" s="1">
        <f t="shared" si="9"/>
        <v>-3.4403252918995042E-2</v>
      </c>
    </row>
    <row r="135" spans="2:15" x14ac:dyDescent="0.25">
      <c r="B135">
        <v>2</v>
      </c>
      <c r="C135">
        <v>8</v>
      </c>
      <c r="D135" s="1">
        <f t="shared" si="4"/>
        <v>-0.10763</v>
      </c>
      <c r="E135" s="1">
        <v>0</v>
      </c>
      <c r="F135" s="1">
        <f t="shared" si="5"/>
        <v>-0.60548740000000001</v>
      </c>
      <c r="G135" s="1">
        <f t="shared" si="6"/>
        <v>-0.13041800000000003</v>
      </c>
      <c r="J135">
        <v>2</v>
      </c>
      <c r="K135">
        <v>8</v>
      </c>
      <c r="L135" s="1">
        <v>0</v>
      </c>
      <c r="M135" s="1">
        <f t="shared" si="7"/>
        <v>-0.25875698514379175</v>
      </c>
      <c r="N135" s="1">
        <f t="shared" si="8"/>
        <v>-0.4365430920903185</v>
      </c>
      <c r="O135" s="1">
        <f t="shared" si="9"/>
        <v>-8.5570850938167187E-2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-0.97653159999999994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-6.8441437466294053E-2</v>
      </c>
      <c r="N136" s="1">
        <f t="shared" si="8"/>
        <v>-0.19138271968099885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4.7129999999999672E-3</v>
      </c>
      <c r="E137" s="1">
        <v>0</v>
      </c>
      <c r="F137" s="1">
        <f t="shared" si="5"/>
        <v>-0.96800200000000003</v>
      </c>
      <c r="G137" s="1">
        <f t="shared" si="6"/>
        <v>-0.16931800000000008</v>
      </c>
      <c r="J137">
        <v>1</v>
      </c>
      <c r="K137">
        <v>10</v>
      </c>
      <c r="L137" s="1">
        <v>0</v>
      </c>
      <c r="M137" s="1">
        <f t="shared" si="7"/>
        <v>-0.16510745891276868</v>
      </c>
      <c r="N137" s="1">
        <f t="shared" si="8"/>
        <v>-0.42998103666245258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-0.15785400000000005</v>
      </c>
      <c r="E138" s="1">
        <v>0</v>
      </c>
      <c r="F138" s="1">
        <f t="shared" si="5"/>
        <v>-0.8267603</v>
      </c>
      <c r="G138" s="1">
        <f t="shared" si="6"/>
        <v>-0.17346100000000009</v>
      </c>
      <c r="J138">
        <v>1.5</v>
      </c>
      <c r="K138">
        <v>10</v>
      </c>
      <c r="L138" s="1">
        <v>0</v>
      </c>
      <c r="M138" s="1">
        <f t="shared" si="7"/>
        <v>-0.16973331516060153</v>
      </c>
      <c r="N138" s="1">
        <f t="shared" si="8"/>
        <v>-0.43607968742901282</v>
      </c>
      <c r="O138" s="1">
        <f t="shared" si="9"/>
        <v>-2.1886783880786798E-2</v>
      </c>
    </row>
    <row r="139" spans="2:15" x14ac:dyDescent="0.25">
      <c r="B139">
        <v>2</v>
      </c>
      <c r="C139">
        <v>10</v>
      </c>
      <c r="D139" s="1">
        <f t="shared" si="4"/>
        <v>-0.15716799999999997</v>
      </c>
      <c r="E139" s="1">
        <v>0</v>
      </c>
      <c r="F139" s="1">
        <f t="shared" si="5"/>
        <v>-0.70205580000000001</v>
      </c>
      <c r="G139" s="1">
        <f t="shared" si="6"/>
        <v>-0.16384199999999993</v>
      </c>
      <c r="J139">
        <v>2</v>
      </c>
      <c r="K139">
        <v>10</v>
      </c>
      <c r="L139" s="1">
        <v>0</v>
      </c>
      <c r="M139" s="1">
        <f t="shared" si="7"/>
        <v>-0.18030189450729184</v>
      </c>
      <c r="N139" s="1">
        <f t="shared" si="8"/>
        <v>-0.43575712143928036</v>
      </c>
      <c r="O139" s="1">
        <f t="shared" si="9"/>
        <v>-3.745854345554489E-2</v>
      </c>
    </row>
    <row r="140" spans="2:15" x14ac:dyDescent="0.25">
      <c r="B140" s="2" t="s">
        <v>13</v>
      </c>
      <c r="C140" s="2"/>
      <c r="D140" s="3">
        <f>MIN(D116:D139)</f>
        <v>-0.18658999999999998</v>
      </c>
      <c r="E140" s="3">
        <f t="shared" ref="E140:G140" si="10">MIN(E116:E139)</f>
        <v>0</v>
      </c>
      <c r="F140" s="3">
        <f t="shared" si="10"/>
        <v>-0.97653159999999994</v>
      </c>
      <c r="G140" s="3">
        <f t="shared" si="10"/>
        <v>-0.17346100000000009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-0.47891565580845941</v>
      </c>
      <c r="N140" s="3">
        <f t="shared" si="11"/>
        <v>-0.4557789287174594</v>
      </c>
      <c r="O140" s="3">
        <f t="shared" si="11"/>
        <v>-0.33981872700013627</v>
      </c>
    </row>
    <row r="141" spans="2:15" x14ac:dyDescent="0.25">
      <c r="B141" s="2" t="s">
        <v>14</v>
      </c>
      <c r="C141" s="2"/>
      <c r="D141" s="3">
        <f>MAX(D116:D139)</f>
        <v>0.16201399999999999</v>
      </c>
      <c r="E141" s="3">
        <f t="shared" ref="E141:G141" si="12">MAX(E116:E139)</f>
        <v>0</v>
      </c>
      <c r="F141" s="3">
        <f t="shared" si="12"/>
        <v>-0.17039399999999999</v>
      </c>
      <c r="G141" s="3">
        <f t="shared" si="12"/>
        <v>-3.9480000000000626E-3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-6.485079012668149E-2</v>
      </c>
      <c r="N141" s="3">
        <f t="shared" si="13"/>
        <v>-0.19138271968099885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6" workbookViewId="0">
      <selection activeCell="I11" sqref="I11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  <c r="B1" t="s">
        <v>25</v>
      </c>
    </row>
    <row r="3" spans="1:15" x14ac:dyDescent="0.25">
      <c r="A3" t="s">
        <v>3</v>
      </c>
      <c r="B3" t="s">
        <v>7</v>
      </c>
      <c r="C3" t="s">
        <v>4</v>
      </c>
      <c r="D3" t="s">
        <v>20</v>
      </c>
      <c r="E3" t="s">
        <v>21</v>
      </c>
      <c r="F3" t="s">
        <v>23</v>
      </c>
      <c r="G3" t="s">
        <v>8</v>
      </c>
      <c r="I3" t="s">
        <v>6</v>
      </c>
      <c r="J3" t="s">
        <v>7</v>
      </c>
      <c r="K3" t="s">
        <v>4</v>
      </c>
      <c r="L3" t="s">
        <v>20</v>
      </c>
      <c r="M3" t="s">
        <v>21</v>
      </c>
      <c r="N3" t="s">
        <v>22</v>
      </c>
      <c r="O3" t="s">
        <v>8</v>
      </c>
    </row>
    <row r="4" spans="1:15" x14ac:dyDescent="0.25">
      <c r="B4">
        <v>0.5</v>
      </c>
      <c r="C4">
        <v>3</v>
      </c>
      <c r="D4">
        <v>12329.2</v>
      </c>
      <c r="E4">
        <v>9932.4699999999993</v>
      </c>
      <c r="F4">
        <v>9750.43</v>
      </c>
      <c r="G4">
        <v>11893.7</v>
      </c>
      <c r="J4">
        <v>0.5</v>
      </c>
      <c r="K4">
        <v>3</v>
      </c>
      <c r="L4">
        <f>D4/D4</f>
        <v>1</v>
      </c>
      <c r="M4">
        <f>E4/D4</f>
        <v>0.80560539207734472</v>
      </c>
      <c r="N4">
        <f>F4/D4</f>
        <v>0.79084044382441676</v>
      </c>
      <c r="O4">
        <f>G4/D4</f>
        <v>0.96467735132855337</v>
      </c>
    </row>
    <row r="5" spans="1:15" x14ac:dyDescent="0.25">
      <c r="B5">
        <v>1</v>
      </c>
      <c r="C5">
        <v>3</v>
      </c>
      <c r="D5">
        <v>17531.3</v>
      </c>
      <c r="E5">
        <v>10418.5</v>
      </c>
      <c r="F5">
        <v>9743.1</v>
      </c>
      <c r="G5">
        <v>13785.1</v>
      </c>
      <c r="J5">
        <v>1</v>
      </c>
      <c r="K5">
        <v>3</v>
      </c>
      <c r="L5">
        <f t="shared" ref="L5:L27" si="0">D5/D5</f>
        <v>1</v>
      </c>
      <c r="M5">
        <f t="shared" ref="M5:M27" si="1">E5/D5</f>
        <v>0.59427994501263459</v>
      </c>
      <c r="N5">
        <f t="shared" ref="N5:N27" si="2">F5/D5</f>
        <v>0.55575456469286366</v>
      </c>
      <c r="O5">
        <f t="shared" ref="O5:O27" si="3">G5/D5</f>
        <v>0.78631362192193399</v>
      </c>
    </row>
    <row r="6" spans="1:15" x14ac:dyDescent="0.25">
      <c r="B6">
        <v>1.5</v>
      </c>
      <c r="C6">
        <v>3</v>
      </c>
      <c r="D6">
        <v>17608.8</v>
      </c>
      <c r="E6">
        <v>10152.799999999999</v>
      </c>
      <c r="F6">
        <v>9622.41</v>
      </c>
      <c r="G6">
        <v>12956.6</v>
      </c>
      <c r="J6">
        <v>1.5</v>
      </c>
      <c r="K6">
        <v>3</v>
      </c>
      <c r="L6">
        <f t="shared" si="0"/>
        <v>1</v>
      </c>
      <c r="M6">
        <f t="shared" si="1"/>
        <v>0.57657534868929172</v>
      </c>
      <c r="N6">
        <f t="shared" si="2"/>
        <v>0.54645461360228975</v>
      </c>
      <c r="O6">
        <f t="shared" si="3"/>
        <v>0.73580255326882016</v>
      </c>
    </row>
    <row r="7" spans="1:15" x14ac:dyDescent="0.25">
      <c r="B7">
        <v>2</v>
      </c>
      <c r="C7">
        <v>3</v>
      </c>
      <c r="D7">
        <v>17608.8</v>
      </c>
      <c r="E7">
        <v>9784.59</v>
      </c>
      <c r="F7">
        <v>9597.6299999999992</v>
      </c>
      <c r="G7">
        <v>11916.8</v>
      </c>
      <c r="J7">
        <v>2</v>
      </c>
      <c r="K7">
        <v>3</v>
      </c>
      <c r="L7">
        <f t="shared" si="0"/>
        <v>1</v>
      </c>
      <c r="M7">
        <f t="shared" si="1"/>
        <v>0.55566478124574081</v>
      </c>
      <c r="N7">
        <f t="shared" si="2"/>
        <v>0.54504736268229514</v>
      </c>
      <c r="O7">
        <f t="shared" si="3"/>
        <v>0.67675253282449688</v>
      </c>
    </row>
    <row r="8" spans="1:15" x14ac:dyDescent="0.25">
      <c r="B8">
        <v>0.5</v>
      </c>
      <c r="C8">
        <v>4</v>
      </c>
      <c r="D8">
        <v>12314.9</v>
      </c>
      <c r="E8">
        <v>10540.1</v>
      </c>
      <c r="F8">
        <v>10012.5</v>
      </c>
      <c r="G8">
        <v>12031</v>
      </c>
      <c r="J8">
        <v>0.5</v>
      </c>
      <c r="K8">
        <v>4</v>
      </c>
      <c r="L8">
        <f t="shared" si="0"/>
        <v>1</v>
      </c>
      <c r="M8">
        <f t="shared" si="1"/>
        <v>0.85588189916280288</v>
      </c>
      <c r="N8">
        <f t="shared" si="2"/>
        <v>0.81303948874940113</v>
      </c>
      <c r="O8">
        <f t="shared" si="3"/>
        <v>0.97694662563236412</v>
      </c>
    </row>
    <row r="9" spans="1:15" x14ac:dyDescent="0.25">
      <c r="B9">
        <v>1</v>
      </c>
      <c r="C9">
        <v>4</v>
      </c>
      <c r="D9">
        <v>17512</v>
      </c>
      <c r="E9">
        <v>11216.8</v>
      </c>
      <c r="F9">
        <v>10012.5</v>
      </c>
      <c r="G9">
        <v>14556.4</v>
      </c>
      <c r="J9">
        <v>1</v>
      </c>
      <c r="K9">
        <v>4</v>
      </c>
      <c r="L9">
        <f t="shared" si="0"/>
        <v>1</v>
      </c>
      <c r="M9">
        <f t="shared" si="1"/>
        <v>0.6405207857469164</v>
      </c>
      <c r="N9">
        <f t="shared" si="2"/>
        <v>0.57175079945180451</v>
      </c>
      <c r="O9">
        <f t="shared" si="3"/>
        <v>0.83122430333485609</v>
      </c>
    </row>
    <row r="10" spans="1:15" x14ac:dyDescent="0.25">
      <c r="B10">
        <v>1.5</v>
      </c>
      <c r="C10">
        <v>4</v>
      </c>
      <c r="D10">
        <v>17608.8</v>
      </c>
      <c r="E10">
        <v>11040</v>
      </c>
      <c r="F10">
        <v>10037</v>
      </c>
      <c r="G10">
        <v>14974.9</v>
      </c>
      <c r="J10">
        <v>1.5</v>
      </c>
      <c r="K10">
        <v>4</v>
      </c>
      <c r="L10">
        <f t="shared" si="0"/>
        <v>1</v>
      </c>
      <c r="M10">
        <f t="shared" si="1"/>
        <v>0.62695924764890287</v>
      </c>
      <c r="N10">
        <f t="shared" si="2"/>
        <v>0.5699990913634092</v>
      </c>
      <c r="O10">
        <f t="shared" si="3"/>
        <v>0.85042138021898139</v>
      </c>
    </row>
    <row r="11" spans="1:15" x14ac:dyDescent="0.25">
      <c r="B11">
        <v>2</v>
      </c>
      <c r="C11">
        <v>4</v>
      </c>
      <c r="D11">
        <v>17608.8</v>
      </c>
      <c r="E11">
        <v>10896.4</v>
      </c>
      <c r="F11">
        <v>9979.89</v>
      </c>
      <c r="G11">
        <v>13427.8</v>
      </c>
      <c r="J11">
        <v>2</v>
      </c>
      <c r="K11">
        <v>4</v>
      </c>
      <c r="L11">
        <f t="shared" si="0"/>
        <v>1</v>
      </c>
      <c r="M11">
        <f t="shared" si="1"/>
        <v>0.6188042342465131</v>
      </c>
      <c r="N11">
        <f t="shared" si="2"/>
        <v>0.56675582663213842</v>
      </c>
      <c r="O11">
        <f t="shared" si="3"/>
        <v>0.76256190086774789</v>
      </c>
    </row>
    <row r="12" spans="1:15" x14ac:dyDescent="0.25">
      <c r="B12">
        <v>0.5</v>
      </c>
      <c r="C12">
        <v>5</v>
      </c>
      <c r="D12">
        <v>12288.5</v>
      </c>
      <c r="E12">
        <v>11191.3</v>
      </c>
      <c r="F12">
        <v>10182.5</v>
      </c>
      <c r="G12">
        <v>12171.4</v>
      </c>
      <c r="J12">
        <v>0.5</v>
      </c>
      <c r="K12">
        <v>5</v>
      </c>
      <c r="L12">
        <f t="shared" si="0"/>
        <v>1</v>
      </c>
      <c r="M12">
        <f t="shared" si="1"/>
        <v>0.91071326850307188</v>
      </c>
      <c r="N12">
        <f t="shared" si="2"/>
        <v>0.82862025470968792</v>
      </c>
      <c r="O12">
        <f t="shared" si="3"/>
        <v>0.99047076534971723</v>
      </c>
    </row>
    <row r="13" spans="1:15" x14ac:dyDescent="0.25">
      <c r="B13">
        <v>1</v>
      </c>
      <c r="C13">
        <v>5</v>
      </c>
      <c r="D13">
        <v>17496.400000000001</v>
      </c>
      <c r="E13">
        <v>12018.5</v>
      </c>
      <c r="F13">
        <v>10168.299999999999</v>
      </c>
      <c r="G13">
        <v>15242.1</v>
      </c>
      <c r="J13">
        <v>1</v>
      </c>
      <c r="K13">
        <v>5</v>
      </c>
      <c r="L13">
        <f t="shared" si="0"/>
        <v>1</v>
      </c>
      <c r="M13">
        <f t="shared" si="1"/>
        <v>0.68691273633433159</v>
      </c>
      <c r="N13">
        <f t="shared" si="2"/>
        <v>0.58116526828376114</v>
      </c>
      <c r="O13">
        <f t="shared" si="3"/>
        <v>0.87115635216387366</v>
      </c>
    </row>
    <row r="14" spans="1:15" x14ac:dyDescent="0.25">
      <c r="B14">
        <v>1.5</v>
      </c>
      <c r="C14">
        <v>5</v>
      </c>
      <c r="D14">
        <v>17608.8</v>
      </c>
      <c r="E14">
        <v>12162.1</v>
      </c>
      <c r="F14">
        <v>10173.4</v>
      </c>
      <c r="G14">
        <v>15984.6</v>
      </c>
      <c r="J14">
        <v>1.5</v>
      </c>
      <c r="K14">
        <v>5</v>
      </c>
      <c r="L14">
        <f t="shared" si="0"/>
        <v>1</v>
      </c>
      <c r="M14">
        <f t="shared" si="1"/>
        <v>0.6906830675571306</v>
      </c>
      <c r="N14">
        <f t="shared" si="2"/>
        <v>0.57774521829994097</v>
      </c>
      <c r="O14">
        <f t="shared" si="3"/>
        <v>0.90776202807687068</v>
      </c>
    </row>
    <row r="15" spans="1:15" x14ac:dyDescent="0.25">
      <c r="B15">
        <v>2</v>
      </c>
      <c r="C15">
        <v>5</v>
      </c>
      <c r="D15">
        <v>17608.8</v>
      </c>
      <c r="E15">
        <v>11490.7</v>
      </c>
      <c r="F15">
        <v>10142.1</v>
      </c>
      <c r="G15">
        <v>14681.8</v>
      </c>
      <c r="J15">
        <v>2</v>
      </c>
      <c r="K15">
        <v>5</v>
      </c>
      <c r="L15">
        <f t="shared" si="0"/>
        <v>1</v>
      </c>
      <c r="M15">
        <f t="shared" si="1"/>
        <v>0.652554404615874</v>
      </c>
      <c r="N15">
        <f t="shared" si="2"/>
        <v>0.57596769796919722</v>
      </c>
      <c r="O15">
        <f t="shared" si="3"/>
        <v>0.83377629367134609</v>
      </c>
    </row>
    <row r="16" spans="1:15" x14ac:dyDescent="0.25">
      <c r="B16">
        <v>0.5</v>
      </c>
      <c r="C16">
        <v>6</v>
      </c>
      <c r="D16">
        <v>12264.8</v>
      </c>
      <c r="E16">
        <v>11373.1</v>
      </c>
      <c r="F16">
        <v>10223.700000000001</v>
      </c>
      <c r="G16">
        <v>12121.5</v>
      </c>
      <c r="J16">
        <v>0.5</v>
      </c>
      <c r="K16">
        <v>6</v>
      </c>
      <c r="L16">
        <f t="shared" si="0"/>
        <v>1</v>
      </c>
      <c r="M16">
        <f t="shared" si="1"/>
        <v>0.92729600156545566</v>
      </c>
      <c r="N16">
        <f t="shared" si="2"/>
        <v>0.83358065357771849</v>
      </c>
      <c r="O16">
        <f t="shared" si="3"/>
        <v>0.98831615680647056</v>
      </c>
    </row>
    <row r="17" spans="1:15" x14ac:dyDescent="0.25">
      <c r="B17">
        <v>1</v>
      </c>
      <c r="C17">
        <v>6</v>
      </c>
      <c r="D17">
        <v>17464.3</v>
      </c>
      <c r="E17">
        <v>12751.2</v>
      </c>
      <c r="F17">
        <v>10221</v>
      </c>
      <c r="G17">
        <v>15532.9</v>
      </c>
      <c r="J17">
        <v>1</v>
      </c>
      <c r="K17">
        <v>6</v>
      </c>
      <c r="L17">
        <f t="shared" si="0"/>
        <v>1</v>
      </c>
      <c r="M17">
        <f t="shared" si="1"/>
        <v>0.73012946410677793</v>
      </c>
      <c r="N17">
        <f t="shared" si="2"/>
        <v>0.58525105500936203</v>
      </c>
      <c r="O17">
        <f t="shared" si="3"/>
        <v>0.88940867942030311</v>
      </c>
    </row>
    <row r="18" spans="1:15" x14ac:dyDescent="0.25">
      <c r="B18">
        <v>1.5</v>
      </c>
      <c r="C18">
        <v>6</v>
      </c>
      <c r="D18">
        <v>17608.8</v>
      </c>
      <c r="E18">
        <v>12663.8</v>
      </c>
      <c r="F18">
        <v>10223.299999999999</v>
      </c>
      <c r="G18">
        <v>16624.5</v>
      </c>
      <c r="J18">
        <v>1.5</v>
      </c>
      <c r="K18">
        <v>6</v>
      </c>
      <c r="L18">
        <f t="shared" si="0"/>
        <v>1</v>
      </c>
      <c r="M18">
        <f t="shared" si="1"/>
        <v>0.71917450365726232</v>
      </c>
      <c r="N18">
        <f t="shared" si="2"/>
        <v>0.58057902866748445</v>
      </c>
      <c r="O18">
        <f t="shared" si="3"/>
        <v>0.94410181272999871</v>
      </c>
    </row>
    <row r="19" spans="1:15" x14ac:dyDescent="0.25">
      <c r="B19">
        <v>2</v>
      </c>
      <c r="C19">
        <v>6</v>
      </c>
      <c r="D19">
        <v>17608.8</v>
      </c>
      <c r="E19">
        <v>12037.9</v>
      </c>
      <c r="F19">
        <v>10216.6</v>
      </c>
      <c r="G19">
        <v>15662.7</v>
      </c>
      <c r="J19">
        <v>2</v>
      </c>
      <c r="K19">
        <v>6</v>
      </c>
      <c r="L19">
        <f t="shared" si="0"/>
        <v>1</v>
      </c>
      <c r="M19">
        <f t="shared" si="1"/>
        <v>0.68362977602108033</v>
      </c>
      <c r="N19">
        <f t="shared" si="2"/>
        <v>0.58019853709508884</v>
      </c>
      <c r="O19">
        <f t="shared" si="3"/>
        <v>0.88948139566580353</v>
      </c>
    </row>
    <row r="20" spans="1:15" x14ac:dyDescent="0.25">
      <c r="B20">
        <v>0.5</v>
      </c>
      <c r="C20">
        <v>8</v>
      </c>
      <c r="D20">
        <v>12251.2</v>
      </c>
      <c r="E20">
        <v>11456.7</v>
      </c>
      <c r="F20">
        <v>10256.9</v>
      </c>
      <c r="G20">
        <v>12075</v>
      </c>
      <c r="J20">
        <v>0.5</v>
      </c>
      <c r="K20">
        <v>8</v>
      </c>
      <c r="L20">
        <f t="shared" si="0"/>
        <v>1</v>
      </c>
      <c r="M20">
        <f t="shared" si="1"/>
        <v>0.93514920987331851</v>
      </c>
      <c r="N20">
        <f t="shared" si="2"/>
        <v>0.83721594619302586</v>
      </c>
      <c r="O20">
        <f t="shared" si="3"/>
        <v>0.98561773540551123</v>
      </c>
    </row>
    <row r="21" spans="1:15" x14ac:dyDescent="0.25">
      <c r="B21">
        <v>1</v>
      </c>
      <c r="C21">
        <v>8</v>
      </c>
      <c r="D21">
        <v>17433.400000000001</v>
      </c>
      <c r="E21">
        <v>13827.9</v>
      </c>
      <c r="F21">
        <v>10252.1</v>
      </c>
      <c r="G21">
        <v>15740.9</v>
      </c>
      <c r="J21">
        <v>1</v>
      </c>
      <c r="K21">
        <v>8</v>
      </c>
      <c r="L21">
        <f t="shared" si="0"/>
        <v>1</v>
      </c>
      <c r="M21">
        <f t="shared" si="1"/>
        <v>0.79318434728739073</v>
      </c>
      <c r="N21">
        <f t="shared" si="2"/>
        <v>0.58807232094714745</v>
      </c>
      <c r="O21">
        <f t="shared" si="3"/>
        <v>0.90291624123808312</v>
      </c>
    </row>
    <row r="22" spans="1:15" x14ac:dyDescent="0.25">
      <c r="B22">
        <v>1.5</v>
      </c>
      <c r="C22">
        <v>8</v>
      </c>
      <c r="D22">
        <v>17608.8</v>
      </c>
      <c r="E22">
        <v>13551.3</v>
      </c>
      <c r="F22">
        <v>10244.700000000001</v>
      </c>
      <c r="G22">
        <v>17102.2</v>
      </c>
      <c r="J22">
        <v>1.5</v>
      </c>
      <c r="K22">
        <v>8</v>
      </c>
      <c r="L22">
        <f t="shared" si="0"/>
        <v>1</v>
      </c>
      <c r="M22">
        <f t="shared" si="1"/>
        <v>0.76957543955295082</v>
      </c>
      <c r="N22">
        <f t="shared" si="2"/>
        <v>0.58179433010767345</v>
      </c>
      <c r="O22">
        <f t="shared" si="3"/>
        <v>0.97123029394393723</v>
      </c>
    </row>
    <row r="23" spans="1:15" x14ac:dyDescent="0.25">
      <c r="B23">
        <v>2</v>
      </c>
      <c r="C23">
        <v>8</v>
      </c>
      <c r="D23">
        <v>17608.8</v>
      </c>
      <c r="E23">
        <v>12987.2</v>
      </c>
      <c r="F23">
        <v>10246.700000000001</v>
      </c>
      <c r="G23">
        <v>16569.2</v>
      </c>
      <c r="J23">
        <v>2</v>
      </c>
      <c r="K23">
        <v>8</v>
      </c>
      <c r="L23">
        <f t="shared" si="0"/>
        <v>1</v>
      </c>
      <c r="M23">
        <f t="shared" si="1"/>
        <v>0.73754032074871667</v>
      </c>
      <c r="N23">
        <f t="shared" si="2"/>
        <v>0.58190790968152295</v>
      </c>
      <c r="O23">
        <f t="shared" si="3"/>
        <v>0.94096133751306177</v>
      </c>
    </row>
    <row r="24" spans="1:15" x14ac:dyDescent="0.25">
      <c r="B24">
        <v>0.5</v>
      </c>
      <c r="C24">
        <v>10</v>
      </c>
      <c r="D24">
        <v>12238.2</v>
      </c>
      <c r="E24">
        <v>11400.6</v>
      </c>
      <c r="F24">
        <v>10256.200000000001</v>
      </c>
      <c r="G24">
        <v>12026.4</v>
      </c>
      <c r="J24">
        <v>0.5</v>
      </c>
      <c r="K24">
        <v>10</v>
      </c>
      <c r="L24">
        <f t="shared" si="0"/>
        <v>1</v>
      </c>
      <c r="M24">
        <f t="shared" si="1"/>
        <v>0.93155856253370595</v>
      </c>
      <c r="N24">
        <f t="shared" si="2"/>
        <v>0.83804807896586098</v>
      </c>
      <c r="O24">
        <f t="shared" si="3"/>
        <v>0.98269353336274934</v>
      </c>
    </row>
    <row r="25" spans="1:15" x14ac:dyDescent="0.25">
      <c r="B25">
        <v>1</v>
      </c>
      <c r="C25">
        <v>10</v>
      </c>
      <c r="D25">
        <v>17402</v>
      </c>
      <c r="E25">
        <v>14523.6</v>
      </c>
      <c r="F25">
        <v>10254.200000000001</v>
      </c>
      <c r="G25">
        <v>15716.5</v>
      </c>
      <c r="J25">
        <v>1</v>
      </c>
      <c r="K25">
        <v>10</v>
      </c>
      <c r="L25">
        <f t="shared" si="0"/>
        <v>1</v>
      </c>
      <c r="M25">
        <f t="shared" si="1"/>
        <v>0.83459372485921157</v>
      </c>
      <c r="N25">
        <f t="shared" si="2"/>
        <v>0.58925410872313533</v>
      </c>
      <c r="O25">
        <f t="shared" si="3"/>
        <v>0.90314331686013105</v>
      </c>
    </row>
    <row r="26" spans="1:15" x14ac:dyDescent="0.25">
      <c r="B26">
        <v>1.5</v>
      </c>
      <c r="C26">
        <v>10</v>
      </c>
      <c r="D26">
        <v>17608.8</v>
      </c>
      <c r="E26">
        <v>14835.5</v>
      </c>
      <c r="F26">
        <v>10255.700000000001</v>
      </c>
      <c r="G26">
        <v>17271.400000000001</v>
      </c>
      <c r="J26">
        <v>1.5</v>
      </c>
      <c r="K26">
        <v>10</v>
      </c>
      <c r="L26">
        <f t="shared" si="0"/>
        <v>1</v>
      </c>
      <c r="M26">
        <f t="shared" si="1"/>
        <v>0.84250488392167555</v>
      </c>
      <c r="N26">
        <f t="shared" si="2"/>
        <v>0.58241901776384541</v>
      </c>
      <c r="O26">
        <f t="shared" si="3"/>
        <v>0.98083912589159983</v>
      </c>
    </row>
    <row r="27" spans="1:15" x14ac:dyDescent="0.25">
      <c r="B27">
        <v>2</v>
      </c>
      <c r="C27">
        <v>10</v>
      </c>
      <c r="D27">
        <v>17608.8</v>
      </c>
      <c r="E27">
        <v>13747.7</v>
      </c>
      <c r="F27">
        <v>10252.5</v>
      </c>
      <c r="G27">
        <v>17166.2</v>
      </c>
      <c r="J27">
        <v>2</v>
      </c>
      <c r="K27">
        <v>10</v>
      </c>
      <c r="L27">
        <f t="shared" si="0"/>
        <v>1</v>
      </c>
      <c r="M27">
        <f t="shared" si="1"/>
        <v>0.78072895370496576</v>
      </c>
      <c r="N27">
        <f t="shared" si="2"/>
        <v>0.58223729044568628</v>
      </c>
      <c r="O27">
        <f t="shared" si="3"/>
        <v>0.97486484030711928</v>
      </c>
    </row>
    <row r="29" spans="1:15" x14ac:dyDescent="0.25">
      <c r="A29" t="s">
        <v>5</v>
      </c>
      <c r="B29" t="s">
        <v>7</v>
      </c>
      <c r="C29" t="s">
        <v>4</v>
      </c>
      <c r="D29" t="s">
        <v>20</v>
      </c>
      <c r="E29" t="s">
        <v>21</v>
      </c>
      <c r="F29" t="s">
        <v>22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0.69499100000000003</v>
      </c>
      <c r="G30">
        <v>0.96521599999999996</v>
      </c>
    </row>
    <row r="31" spans="1:15" x14ac:dyDescent="0.25">
      <c r="B31">
        <v>1</v>
      </c>
      <c r="C31">
        <v>3</v>
      </c>
      <c r="D31">
        <v>1</v>
      </c>
      <c r="E31">
        <v>0.98800500000000002</v>
      </c>
      <c r="F31">
        <v>0.67270099999999999</v>
      </c>
      <c r="G31">
        <v>0.86744699999999997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0.88961000000000001</v>
      </c>
      <c r="F32">
        <v>0.64589099999999999</v>
      </c>
      <c r="G32">
        <v>0.75292800000000004</v>
      </c>
    </row>
    <row r="33" spans="2:7" x14ac:dyDescent="0.25">
      <c r="B33">
        <v>2</v>
      </c>
      <c r="C33">
        <v>3</v>
      </c>
      <c r="D33">
        <v>0.37945299999999998</v>
      </c>
      <c r="E33">
        <v>0.80726299999999995</v>
      </c>
      <c r="F33">
        <v>0.68442599999999998</v>
      </c>
      <c r="G33">
        <v>0.69831699999999997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0.53477600000000003</v>
      </c>
      <c r="G34">
        <v>0.96146500000000001</v>
      </c>
    </row>
    <row r="35" spans="2:7" x14ac:dyDescent="0.25">
      <c r="B35">
        <v>1</v>
      </c>
      <c r="C35">
        <v>4</v>
      </c>
      <c r="D35">
        <v>1</v>
      </c>
      <c r="E35">
        <v>0.98304100000000005</v>
      </c>
      <c r="F35">
        <v>0.55617799999999995</v>
      </c>
      <c r="G35">
        <v>0.84441500000000003</v>
      </c>
    </row>
    <row r="36" spans="2:7" x14ac:dyDescent="0.25">
      <c r="B36">
        <v>1.5</v>
      </c>
      <c r="C36">
        <v>4</v>
      </c>
      <c r="D36">
        <v>0.61467000000000005</v>
      </c>
      <c r="E36">
        <v>0.88066500000000003</v>
      </c>
      <c r="F36">
        <v>0.49018899999999999</v>
      </c>
      <c r="G36">
        <v>0.68800700000000004</v>
      </c>
    </row>
    <row r="37" spans="2:7" x14ac:dyDescent="0.25">
      <c r="B37">
        <v>2</v>
      </c>
      <c r="C37">
        <v>4</v>
      </c>
      <c r="D37">
        <v>0.468501</v>
      </c>
      <c r="E37">
        <v>0.77076900000000004</v>
      </c>
      <c r="F37">
        <v>0.52196900000000002</v>
      </c>
      <c r="G37">
        <v>0.62729599999999996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0.33121299999999998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0.98572499999999996</v>
      </c>
      <c r="F39">
        <v>0.369342</v>
      </c>
      <c r="G39">
        <v>0.84241500000000002</v>
      </c>
    </row>
    <row r="40" spans="2:7" x14ac:dyDescent="0.25">
      <c r="B40">
        <v>1.5</v>
      </c>
      <c r="C40">
        <v>5</v>
      </c>
      <c r="D40">
        <v>0.63449800000000001</v>
      </c>
      <c r="E40">
        <v>0.86720900000000001</v>
      </c>
      <c r="F40">
        <v>0.34613899999999997</v>
      </c>
      <c r="G40">
        <v>0.65236700000000003</v>
      </c>
    </row>
    <row r="41" spans="2:7" x14ac:dyDescent="0.25">
      <c r="B41">
        <v>2</v>
      </c>
      <c r="C41">
        <v>5</v>
      </c>
      <c r="D41">
        <v>0.49562</v>
      </c>
      <c r="E41">
        <v>0.72953100000000004</v>
      </c>
      <c r="F41">
        <v>0.39001599999999997</v>
      </c>
      <c r="G41">
        <v>0.59312900000000002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0.218392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0.98300799999999999</v>
      </c>
      <c r="F43">
        <v>0.25292999999999999</v>
      </c>
      <c r="G43">
        <v>0.83721299999999998</v>
      </c>
    </row>
    <row r="44" spans="2:7" x14ac:dyDescent="0.25">
      <c r="B44">
        <v>1.5</v>
      </c>
      <c r="C44">
        <v>6</v>
      </c>
      <c r="D44">
        <v>0.66220800000000002</v>
      </c>
      <c r="E44">
        <v>0.85572000000000004</v>
      </c>
      <c r="F44">
        <v>0.22767000000000001</v>
      </c>
      <c r="G44">
        <v>0.65884299999999996</v>
      </c>
    </row>
    <row r="45" spans="2:7" x14ac:dyDescent="0.25">
      <c r="B45">
        <v>2</v>
      </c>
      <c r="C45">
        <v>6</v>
      </c>
      <c r="D45">
        <v>0.51149199999999995</v>
      </c>
      <c r="E45">
        <v>0.71938500000000005</v>
      </c>
      <c r="F45">
        <v>0.25145400000000001</v>
      </c>
      <c r="G45">
        <v>0.56523699999999999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0.134239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0.99084300000000003</v>
      </c>
      <c r="F47">
        <v>0.137213</v>
      </c>
      <c r="G47">
        <v>0.83692500000000003</v>
      </c>
    </row>
    <row r="48" spans="2:7" x14ac:dyDescent="0.25">
      <c r="B48">
        <v>1.5</v>
      </c>
      <c r="C48">
        <v>8</v>
      </c>
      <c r="D48">
        <v>0.67926399999999998</v>
      </c>
      <c r="E48">
        <v>0.88667399999999996</v>
      </c>
      <c r="F48">
        <v>0.138844</v>
      </c>
      <c r="G48">
        <v>0.67655500000000002</v>
      </c>
    </row>
    <row r="49" spans="2:7" x14ac:dyDescent="0.25">
      <c r="B49">
        <v>2</v>
      </c>
      <c r="C49">
        <v>8</v>
      </c>
      <c r="D49">
        <v>0.549404</v>
      </c>
      <c r="E49">
        <v>0.700048</v>
      </c>
      <c r="F49">
        <v>0.143456</v>
      </c>
      <c r="G49">
        <v>0.57193700000000003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7.7745300000000003E-2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0.99704300000000001</v>
      </c>
      <c r="F51">
        <v>8.0865000000000006E-2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0.90032900000000005</v>
      </c>
      <c r="F52">
        <v>7.3786699999999997E-2</v>
      </c>
      <c r="G52">
        <v>0.69074999999999998</v>
      </c>
    </row>
    <row r="53" spans="2:7" x14ac:dyDescent="0.25">
      <c r="B53">
        <v>2</v>
      </c>
      <c r="C53">
        <v>10</v>
      </c>
      <c r="D53">
        <v>0.57344200000000001</v>
      </c>
      <c r="E53">
        <v>0.73126000000000002</v>
      </c>
      <c r="F53">
        <v>7.5971700000000003E-2</v>
      </c>
      <c r="G53">
        <v>0.58974400000000005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4">(D30-E30)</f>
        <v>0</v>
      </c>
      <c r="E116" s="1">
        <v>0</v>
      </c>
      <c r="F116" s="1">
        <f t="shared" ref="F116:F139" si="5">F30-E30</f>
        <v>-0.30500899999999997</v>
      </c>
      <c r="G116" s="1">
        <f t="shared" ref="G116:G139" si="6">G30-E30</f>
        <v>-3.4784000000000037E-2</v>
      </c>
      <c r="J116">
        <v>0.5</v>
      </c>
      <c r="K116">
        <v>3</v>
      </c>
      <c r="L116" s="1">
        <v>0</v>
      </c>
      <c r="M116" s="1">
        <f>M4-L4</f>
        <v>-0.19439460792265528</v>
      </c>
      <c r="N116" s="1">
        <f>N4-L4</f>
        <v>-0.20915955617558324</v>
      </c>
      <c r="O116" s="1">
        <f>O4-L4</f>
        <v>-3.5322648671446633E-2</v>
      </c>
    </row>
    <row r="117" spans="1:15" x14ac:dyDescent="0.25">
      <c r="B117">
        <v>1</v>
      </c>
      <c r="C117">
        <v>3</v>
      </c>
      <c r="D117" s="1">
        <f t="shared" si="4"/>
        <v>1.1994999999999978E-2</v>
      </c>
      <c r="E117" s="1">
        <v>0</v>
      </c>
      <c r="F117" s="1">
        <f t="shared" si="5"/>
        <v>-0.31530400000000003</v>
      </c>
      <c r="G117" s="1">
        <f t="shared" si="6"/>
        <v>-0.12055800000000005</v>
      </c>
      <c r="J117">
        <v>1</v>
      </c>
      <c r="K117">
        <v>3</v>
      </c>
      <c r="L117" s="1">
        <v>0</v>
      </c>
      <c r="M117" s="1">
        <f t="shared" ref="M117:M139" si="7">M5-L5</f>
        <v>-0.40572005498736541</v>
      </c>
      <c r="N117" s="1">
        <f t="shared" ref="N117:N139" si="8">N5-L5</f>
        <v>-0.44424543530713634</v>
      </c>
      <c r="O117" s="1">
        <f t="shared" ref="O117:O139" si="9">O5-L5</f>
        <v>-0.21368637807806601</v>
      </c>
    </row>
    <row r="118" spans="1:15" x14ac:dyDescent="0.25">
      <c r="B118">
        <v>1.5</v>
      </c>
      <c r="C118">
        <v>3</v>
      </c>
      <c r="D118" s="1">
        <f t="shared" si="4"/>
        <v>-0.31739799999999996</v>
      </c>
      <c r="E118" s="1">
        <v>0</v>
      </c>
      <c r="F118" s="1">
        <f t="shared" si="5"/>
        <v>-0.24371900000000002</v>
      </c>
      <c r="G118" s="1">
        <f t="shared" si="6"/>
        <v>-0.13668199999999997</v>
      </c>
      <c r="J118">
        <v>1.5</v>
      </c>
      <c r="K118">
        <v>3</v>
      </c>
      <c r="L118" s="1">
        <v>0</v>
      </c>
      <c r="M118" s="1">
        <f t="shared" si="7"/>
        <v>-0.42342465131070828</v>
      </c>
      <c r="N118" s="1">
        <f t="shared" si="8"/>
        <v>-0.45354538639771025</v>
      </c>
      <c r="O118" s="1">
        <f t="shared" si="9"/>
        <v>-0.26419744673117984</v>
      </c>
    </row>
    <row r="119" spans="1:15" x14ac:dyDescent="0.25">
      <c r="B119">
        <v>2</v>
      </c>
      <c r="C119">
        <v>3</v>
      </c>
      <c r="D119" s="1">
        <f t="shared" si="4"/>
        <v>-0.42780999999999997</v>
      </c>
      <c r="E119" s="1">
        <v>0</v>
      </c>
      <c r="F119" s="1">
        <f t="shared" si="5"/>
        <v>-0.12283699999999997</v>
      </c>
      <c r="G119" s="1">
        <f t="shared" si="6"/>
        <v>-0.10894599999999999</v>
      </c>
      <c r="J119">
        <v>2</v>
      </c>
      <c r="K119">
        <v>3</v>
      </c>
      <c r="L119" s="1">
        <v>0</v>
      </c>
      <c r="M119" s="1">
        <f t="shared" si="7"/>
        <v>-0.44433521875425919</v>
      </c>
      <c r="N119" s="1">
        <f t="shared" si="8"/>
        <v>-0.45495263731770486</v>
      </c>
      <c r="O119" s="1">
        <f t="shared" si="9"/>
        <v>-0.32324746717550312</v>
      </c>
    </row>
    <row r="120" spans="1:15" x14ac:dyDescent="0.25">
      <c r="B120">
        <v>0.5</v>
      </c>
      <c r="C120">
        <v>4</v>
      </c>
      <c r="D120" s="1">
        <f t="shared" si="4"/>
        <v>0</v>
      </c>
      <c r="E120" s="1">
        <v>0</v>
      </c>
      <c r="F120" s="1">
        <f t="shared" si="5"/>
        <v>-0.46522399999999997</v>
      </c>
      <c r="G120" s="1">
        <f t="shared" si="6"/>
        <v>-3.8534999999999986E-2</v>
      </c>
      <c r="J120">
        <v>0.5</v>
      </c>
      <c r="K120">
        <v>4</v>
      </c>
      <c r="L120" s="1">
        <v>0</v>
      </c>
      <c r="M120" s="1">
        <f t="shared" si="7"/>
        <v>-0.14411810083719712</v>
      </c>
      <c r="N120" s="1">
        <f t="shared" si="8"/>
        <v>-0.18696051125059887</v>
      </c>
      <c r="O120" s="1">
        <f t="shared" si="9"/>
        <v>-2.3053374367635882E-2</v>
      </c>
    </row>
    <row r="121" spans="1:15" x14ac:dyDescent="0.25">
      <c r="B121">
        <v>1</v>
      </c>
      <c r="C121">
        <v>4</v>
      </c>
      <c r="D121" s="1">
        <f t="shared" si="4"/>
        <v>1.6958999999999946E-2</v>
      </c>
      <c r="E121" s="1">
        <v>0</v>
      </c>
      <c r="F121" s="1">
        <f t="shared" si="5"/>
        <v>-0.4268630000000001</v>
      </c>
      <c r="G121" s="1">
        <f t="shared" si="6"/>
        <v>-0.13862600000000003</v>
      </c>
      <c r="J121">
        <v>1</v>
      </c>
      <c r="K121">
        <v>4</v>
      </c>
      <c r="L121" s="1">
        <v>0</v>
      </c>
      <c r="M121" s="1">
        <f t="shared" si="7"/>
        <v>-0.3594792142530836</v>
      </c>
      <c r="N121" s="1">
        <f t="shared" si="8"/>
        <v>-0.42824920054819549</v>
      </c>
      <c r="O121" s="1">
        <f t="shared" si="9"/>
        <v>-0.16877569666514391</v>
      </c>
    </row>
    <row r="122" spans="1:15" x14ac:dyDescent="0.25">
      <c r="B122">
        <v>1.5</v>
      </c>
      <c r="C122">
        <v>4</v>
      </c>
      <c r="D122" s="1">
        <f t="shared" si="4"/>
        <v>-0.26599499999999998</v>
      </c>
      <c r="E122" s="1">
        <v>0</v>
      </c>
      <c r="F122" s="1">
        <f t="shared" si="5"/>
        <v>-0.39047600000000005</v>
      </c>
      <c r="G122" s="1">
        <f t="shared" si="6"/>
        <v>-0.192658</v>
      </c>
      <c r="J122">
        <v>1.5</v>
      </c>
      <c r="K122">
        <v>4</v>
      </c>
      <c r="L122" s="1">
        <v>0</v>
      </c>
      <c r="M122" s="1">
        <f t="shared" si="7"/>
        <v>-0.37304075235109713</v>
      </c>
      <c r="N122" s="1">
        <f t="shared" si="8"/>
        <v>-0.4300009086365908</v>
      </c>
      <c r="O122" s="1">
        <f t="shared" si="9"/>
        <v>-0.14957861978101861</v>
      </c>
    </row>
    <row r="123" spans="1:15" x14ac:dyDescent="0.25">
      <c r="B123">
        <v>2</v>
      </c>
      <c r="C123">
        <v>4</v>
      </c>
      <c r="D123" s="1">
        <f t="shared" si="4"/>
        <v>-0.30226800000000004</v>
      </c>
      <c r="E123" s="1">
        <v>0</v>
      </c>
      <c r="F123" s="1">
        <f t="shared" si="5"/>
        <v>-0.24880000000000002</v>
      </c>
      <c r="G123" s="1">
        <f t="shared" si="6"/>
        <v>-0.14347300000000007</v>
      </c>
      <c r="J123">
        <v>2</v>
      </c>
      <c r="K123">
        <v>4</v>
      </c>
      <c r="L123" s="1">
        <v>0</v>
      </c>
      <c r="M123" s="1">
        <f t="shared" si="7"/>
        <v>-0.3811957657534869</v>
      </c>
      <c r="N123" s="1">
        <f t="shared" si="8"/>
        <v>-0.43324417336786158</v>
      </c>
      <c r="O123" s="1">
        <f t="shared" si="9"/>
        <v>-0.23743809913225211</v>
      </c>
    </row>
    <row r="124" spans="1:15" x14ac:dyDescent="0.25">
      <c r="B124">
        <v>0.5</v>
      </c>
      <c r="C124">
        <v>5</v>
      </c>
      <c r="D124" s="1">
        <f t="shared" si="4"/>
        <v>0</v>
      </c>
      <c r="E124" s="1">
        <v>0</v>
      </c>
      <c r="F124" s="1">
        <f t="shared" si="5"/>
        <v>-0.66878700000000002</v>
      </c>
      <c r="G124" s="1">
        <f t="shared" si="6"/>
        <v>-3.8185000000000024E-2</v>
      </c>
      <c r="J124">
        <v>0.5</v>
      </c>
      <c r="K124">
        <v>5</v>
      </c>
      <c r="L124" s="1">
        <v>0</v>
      </c>
      <c r="M124" s="1">
        <f t="shared" si="7"/>
        <v>-8.9286731496928118E-2</v>
      </c>
      <c r="N124" s="1">
        <f t="shared" si="8"/>
        <v>-0.17137974529031208</v>
      </c>
      <c r="O124" s="1">
        <f t="shared" si="9"/>
        <v>-9.5292346502827696E-3</v>
      </c>
    </row>
    <row r="125" spans="1:15" x14ac:dyDescent="0.25">
      <c r="B125">
        <v>1</v>
      </c>
      <c r="C125">
        <v>5</v>
      </c>
      <c r="D125" s="1">
        <f t="shared" si="4"/>
        <v>1.4275000000000038E-2</v>
      </c>
      <c r="E125" s="1">
        <v>0</v>
      </c>
      <c r="F125" s="1">
        <f t="shared" si="5"/>
        <v>-0.6163829999999999</v>
      </c>
      <c r="G125" s="1">
        <f t="shared" si="6"/>
        <v>-0.14330999999999994</v>
      </c>
      <c r="J125">
        <v>1</v>
      </c>
      <c r="K125">
        <v>5</v>
      </c>
      <c r="L125" s="1">
        <v>0</v>
      </c>
      <c r="M125" s="1">
        <f t="shared" si="7"/>
        <v>-0.31308726366566841</v>
      </c>
      <c r="N125" s="1">
        <f t="shared" si="8"/>
        <v>-0.41883473171623886</v>
      </c>
      <c r="O125" s="1">
        <f t="shared" si="9"/>
        <v>-0.12884364783612634</v>
      </c>
    </row>
    <row r="126" spans="1:15" x14ac:dyDescent="0.25">
      <c r="B126">
        <v>1.5</v>
      </c>
      <c r="C126">
        <v>5</v>
      </c>
      <c r="D126" s="1">
        <f t="shared" si="4"/>
        <v>-0.232711</v>
      </c>
      <c r="E126" s="1">
        <v>0</v>
      </c>
      <c r="F126" s="1">
        <f t="shared" si="5"/>
        <v>-0.52107000000000003</v>
      </c>
      <c r="G126" s="1">
        <f t="shared" si="6"/>
        <v>-0.21484199999999998</v>
      </c>
      <c r="J126">
        <v>1.5</v>
      </c>
      <c r="K126">
        <v>5</v>
      </c>
      <c r="L126" s="1">
        <v>0</v>
      </c>
      <c r="M126" s="1">
        <f t="shared" si="7"/>
        <v>-0.3093169324428694</v>
      </c>
      <c r="N126" s="1">
        <f t="shared" si="8"/>
        <v>-0.42225478170005903</v>
      </c>
      <c r="O126" s="1">
        <f t="shared" si="9"/>
        <v>-9.2237971923129325E-2</v>
      </c>
    </row>
    <row r="127" spans="1:15" x14ac:dyDescent="0.25">
      <c r="B127">
        <v>2</v>
      </c>
      <c r="C127">
        <v>5</v>
      </c>
      <c r="D127" s="1">
        <f t="shared" si="4"/>
        <v>-0.23391100000000004</v>
      </c>
      <c r="E127" s="1">
        <v>0</v>
      </c>
      <c r="F127" s="1">
        <f t="shared" si="5"/>
        <v>-0.33951500000000007</v>
      </c>
      <c r="G127" s="1">
        <f t="shared" si="6"/>
        <v>-0.13640200000000002</v>
      </c>
      <c r="J127">
        <v>2</v>
      </c>
      <c r="K127">
        <v>5</v>
      </c>
      <c r="L127" s="1">
        <v>0</v>
      </c>
      <c r="M127" s="1">
        <f t="shared" si="7"/>
        <v>-0.347445595384126</v>
      </c>
      <c r="N127" s="1">
        <f t="shared" si="8"/>
        <v>-0.42403230203080278</v>
      </c>
      <c r="O127" s="1">
        <f t="shared" si="9"/>
        <v>-0.16622370632865391</v>
      </c>
    </row>
    <row r="128" spans="1:15" x14ac:dyDescent="0.25">
      <c r="B128">
        <v>0.5</v>
      </c>
      <c r="C128">
        <v>6</v>
      </c>
      <c r="D128" s="1">
        <f t="shared" si="4"/>
        <v>0</v>
      </c>
      <c r="E128" s="1">
        <v>0</v>
      </c>
      <c r="F128" s="1">
        <f t="shared" si="5"/>
        <v>-0.78160799999999997</v>
      </c>
      <c r="G128" s="1">
        <f t="shared" si="6"/>
        <v>-4.5063999999999993E-2</v>
      </c>
      <c r="J128">
        <v>0.5</v>
      </c>
      <c r="K128">
        <v>6</v>
      </c>
      <c r="L128" s="1">
        <v>0</v>
      </c>
      <c r="M128" s="1">
        <f t="shared" si="7"/>
        <v>-7.2703998434544337E-2</v>
      </c>
      <c r="N128" s="1">
        <f t="shared" si="8"/>
        <v>-0.16641934642228151</v>
      </c>
      <c r="O128" s="1">
        <f t="shared" si="9"/>
        <v>-1.1683843193529442E-2</v>
      </c>
    </row>
    <row r="129" spans="2:15" x14ac:dyDescent="0.25">
      <c r="B129">
        <v>1</v>
      </c>
      <c r="C129">
        <v>6</v>
      </c>
      <c r="D129" s="1">
        <f t="shared" si="4"/>
        <v>1.6992000000000007E-2</v>
      </c>
      <c r="E129" s="1">
        <v>0</v>
      </c>
      <c r="F129" s="1">
        <f t="shared" si="5"/>
        <v>-0.730078</v>
      </c>
      <c r="G129" s="1">
        <f t="shared" si="6"/>
        <v>-0.14579500000000001</v>
      </c>
      <c r="J129">
        <v>1</v>
      </c>
      <c r="K129">
        <v>6</v>
      </c>
      <c r="L129" s="1">
        <v>0</v>
      </c>
      <c r="M129" s="1">
        <f t="shared" si="7"/>
        <v>-0.26987053589322207</v>
      </c>
      <c r="N129" s="1">
        <f t="shared" si="8"/>
        <v>-0.41474894499063797</v>
      </c>
      <c r="O129" s="1">
        <f t="shared" si="9"/>
        <v>-0.11059132057969689</v>
      </c>
    </row>
    <row r="130" spans="2:15" x14ac:dyDescent="0.25">
      <c r="B130">
        <v>1.5</v>
      </c>
      <c r="C130">
        <v>6</v>
      </c>
      <c r="D130" s="1">
        <f t="shared" si="4"/>
        <v>-0.19351200000000002</v>
      </c>
      <c r="E130" s="1">
        <v>0</v>
      </c>
      <c r="F130" s="1">
        <f t="shared" si="5"/>
        <v>-0.62805</v>
      </c>
      <c r="G130" s="1">
        <f t="shared" si="6"/>
        <v>-0.19687700000000008</v>
      </c>
      <c r="J130">
        <v>1.5</v>
      </c>
      <c r="K130">
        <v>6</v>
      </c>
      <c r="L130" s="1">
        <v>0</v>
      </c>
      <c r="M130" s="1">
        <f t="shared" si="7"/>
        <v>-0.28082549634273768</v>
      </c>
      <c r="N130" s="1">
        <f t="shared" si="8"/>
        <v>-0.41942097133251555</v>
      </c>
      <c r="O130" s="1">
        <f t="shared" si="9"/>
        <v>-5.5898187270001287E-2</v>
      </c>
    </row>
    <row r="131" spans="2:15" x14ac:dyDescent="0.25">
      <c r="B131">
        <v>2</v>
      </c>
      <c r="C131">
        <v>6</v>
      </c>
      <c r="D131" s="1">
        <f t="shared" si="4"/>
        <v>-0.20789300000000011</v>
      </c>
      <c r="E131" s="1">
        <v>0</v>
      </c>
      <c r="F131" s="1">
        <f t="shared" si="5"/>
        <v>-0.46793100000000004</v>
      </c>
      <c r="G131" s="1">
        <f t="shared" si="6"/>
        <v>-0.15414800000000006</v>
      </c>
      <c r="J131">
        <v>2</v>
      </c>
      <c r="K131">
        <v>6</v>
      </c>
      <c r="L131" s="1">
        <v>0</v>
      </c>
      <c r="M131" s="1">
        <f t="shared" si="7"/>
        <v>-0.31637022397891967</v>
      </c>
      <c r="N131" s="1">
        <f t="shared" si="8"/>
        <v>-0.41980146290491116</v>
      </c>
      <c r="O131" s="1">
        <f t="shared" si="9"/>
        <v>-0.11051860433419647</v>
      </c>
    </row>
    <row r="132" spans="2:15" x14ac:dyDescent="0.25">
      <c r="B132">
        <v>0.5</v>
      </c>
      <c r="C132">
        <v>8</v>
      </c>
      <c r="D132" s="1">
        <f t="shared" si="4"/>
        <v>0</v>
      </c>
      <c r="E132" s="1">
        <v>0</v>
      </c>
      <c r="F132" s="1">
        <f t="shared" si="5"/>
        <v>-0.865761</v>
      </c>
      <c r="G132" s="1">
        <f t="shared" si="6"/>
        <v>-5.766300000000002E-2</v>
      </c>
      <c r="J132">
        <v>0.5</v>
      </c>
      <c r="K132">
        <v>8</v>
      </c>
      <c r="L132" s="1">
        <v>0</v>
      </c>
      <c r="M132" s="1">
        <f t="shared" si="7"/>
        <v>-6.485079012668149E-2</v>
      </c>
      <c r="N132" s="1">
        <f t="shared" si="8"/>
        <v>-0.16278405380697414</v>
      </c>
      <c r="O132" s="1">
        <f t="shared" si="9"/>
        <v>-1.4382264594488769E-2</v>
      </c>
    </row>
    <row r="133" spans="2:15" x14ac:dyDescent="0.25">
      <c r="B133">
        <v>1</v>
      </c>
      <c r="C133">
        <v>8</v>
      </c>
      <c r="D133" s="1">
        <f t="shared" si="4"/>
        <v>9.1569999999999707E-3</v>
      </c>
      <c r="E133" s="1">
        <v>0</v>
      </c>
      <c r="F133" s="1">
        <f t="shared" si="5"/>
        <v>-0.85363</v>
      </c>
      <c r="G133" s="1">
        <f t="shared" si="6"/>
        <v>-0.153918</v>
      </c>
      <c r="J133">
        <v>1</v>
      </c>
      <c r="K133">
        <v>8</v>
      </c>
      <c r="L133" s="1">
        <v>0</v>
      </c>
      <c r="M133" s="1">
        <f t="shared" si="7"/>
        <v>-0.20681565271260927</v>
      </c>
      <c r="N133" s="1">
        <f t="shared" si="8"/>
        <v>-0.41192767905285255</v>
      </c>
      <c r="O133" s="1">
        <f t="shared" si="9"/>
        <v>-9.7083758761916883E-2</v>
      </c>
    </row>
    <row r="134" spans="2:15" x14ac:dyDescent="0.25">
      <c r="B134">
        <v>1.5</v>
      </c>
      <c r="C134">
        <v>8</v>
      </c>
      <c r="D134" s="1">
        <f t="shared" si="4"/>
        <v>-0.20740999999999998</v>
      </c>
      <c r="E134" s="1">
        <v>0</v>
      </c>
      <c r="F134" s="1">
        <f t="shared" si="5"/>
        <v>-0.74782999999999999</v>
      </c>
      <c r="G134" s="1">
        <f t="shared" si="6"/>
        <v>-0.21011899999999994</v>
      </c>
      <c r="J134">
        <v>1.5</v>
      </c>
      <c r="K134">
        <v>8</v>
      </c>
      <c r="L134" s="1">
        <v>0</v>
      </c>
      <c r="M134" s="1">
        <f t="shared" si="7"/>
        <v>-0.23042456044704918</v>
      </c>
      <c r="N134" s="1">
        <f t="shared" si="8"/>
        <v>-0.41820566989232655</v>
      </c>
      <c r="O134" s="1">
        <f t="shared" si="9"/>
        <v>-2.8769706056062772E-2</v>
      </c>
    </row>
    <row r="135" spans="2:15" x14ac:dyDescent="0.25">
      <c r="B135">
        <v>2</v>
      </c>
      <c r="C135">
        <v>8</v>
      </c>
      <c r="D135" s="1">
        <f t="shared" si="4"/>
        <v>-0.150644</v>
      </c>
      <c r="E135" s="1">
        <v>0</v>
      </c>
      <c r="F135" s="1">
        <f t="shared" si="5"/>
        <v>-0.55659199999999998</v>
      </c>
      <c r="G135" s="1">
        <f t="shared" si="6"/>
        <v>-0.12811099999999997</v>
      </c>
      <c r="J135">
        <v>2</v>
      </c>
      <c r="K135">
        <v>8</v>
      </c>
      <c r="L135" s="1">
        <v>0</v>
      </c>
      <c r="M135" s="1">
        <f t="shared" si="7"/>
        <v>-0.26245967925128333</v>
      </c>
      <c r="N135" s="1">
        <f t="shared" si="8"/>
        <v>-0.41809209031847705</v>
      </c>
      <c r="O135" s="1">
        <f t="shared" si="9"/>
        <v>-5.9038662486938231E-2</v>
      </c>
    </row>
    <row r="136" spans="2:15" x14ac:dyDescent="0.25">
      <c r="B136">
        <v>0.5</v>
      </c>
      <c r="C136">
        <v>10</v>
      </c>
      <c r="D136" s="1">
        <f t="shared" si="4"/>
        <v>0</v>
      </c>
      <c r="E136" s="1">
        <v>0</v>
      </c>
      <c r="F136" s="1">
        <f t="shared" si="5"/>
        <v>-0.92225469999999998</v>
      </c>
      <c r="G136" s="1">
        <f t="shared" si="6"/>
        <v>-6.5285999999999955E-2</v>
      </c>
      <c r="J136">
        <v>0.5</v>
      </c>
      <c r="K136">
        <v>10</v>
      </c>
      <c r="L136" s="1">
        <v>0</v>
      </c>
      <c r="M136" s="1">
        <f t="shared" si="7"/>
        <v>-6.8441437466294053E-2</v>
      </c>
      <c r="N136" s="1">
        <f t="shared" si="8"/>
        <v>-0.16195192103413902</v>
      </c>
      <c r="O136" s="1">
        <f t="shared" si="9"/>
        <v>-1.7306466637250661E-2</v>
      </c>
    </row>
    <row r="137" spans="2:15" x14ac:dyDescent="0.25">
      <c r="B137">
        <v>1</v>
      </c>
      <c r="C137">
        <v>10</v>
      </c>
      <c r="D137" s="1">
        <f t="shared" si="4"/>
        <v>2.9569999999999874E-3</v>
      </c>
      <c r="E137" s="1">
        <v>0</v>
      </c>
      <c r="F137" s="1">
        <f t="shared" si="5"/>
        <v>-0.91617800000000005</v>
      </c>
      <c r="G137" s="1">
        <f t="shared" si="6"/>
        <v>-0.17033500000000001</v>
      </c>
      <c r="J137">
        <v>1</v>
      </c>
      <c r="K137">
        <v>10</v>
      </c>
      <c r="L137" s="1">
        <v>0</v>
      </c>
      <c r="M137" s="1">
        <f t="shared" si="7"/>
        <v>-0.16540627514078843</v>
      </c>
      <c r="N137" s="1">
        <f t="shared" si="8"/>
        <v>-0.41074589127686467</v>
      </c>
      <c r="O137" s="1">
        <f t="shared" si="9"/>
        <v>-9.6856683139868949E-2</v>
      </c>
    </row>
    <row r="138" spans="2:15" x14ac:dyDescent="0.25">
      <c r="B138">
        <v>1.5</v>
      </c>
      <c r="C138">
        <v>10</v>
      </c>
      <c r="D138" s="1">
        <f t="shared" si="4"/>
        <v>-0.20276800000000006</v>
      </c>
      <c r="E138" s="1">
        <v>0</v>
      </c>
      <c r="F138" s="1">
        <f t="shared" si="5"/>
        <v>-0.82654230000000006</v>
      </c>
      <c r="G138" s="1">
        <f t="shared" si="6"/>
        <v>-0.20957900000000007</v>
      </c>
      <c r="J138">
        <v>1.5</v>
      </c>
      <c r="K138">
        <v>10</v>
      </c>
      <c r="L138" s="1">
        <v>0</v>
      </c>
      <c r="M138" s="1">
        <f t="shared" si="7"/>
        <v>-0.15749511607832445</v>
      </c>
      <c r="N138" s="1">
        <f t="shared" si="8"/>
        <v>-0.41758098223615459</v>
      </c>
      <c r="O138" s="1">
        <f t="shared" si="9"/>
        <v>-1.9160874108400172E-2</v>
      </c>
    </row>
    <row r="139" spans="2:15" x14ac:dyDescent="0.25">
      <c r="B139">
        <v>2</v>
      </c>
      <c r="C139">
        <v>10</v>
      </c>
      <c r="D139" s="1">
        <f t="shared" si="4"/>
        <v>-0.15781800000000001</v>
      </c>
      <c r="E139" s="1">
        <v>0</v>
      </c>
      <c r="F139" s="1">
        <f t="shared" si="5"/>
        <v>-0.65528830000000005</v>
      </c>
      <c r="G139" s="1">
        <f t="shared" si="6"/>
        <v>-0.14151599999999998</v>
      </c>
      <c r="J139">
        <v>2</v>
      </c>
      <c r="K139">
        <v>10</v>
      </c>
      <c r="L139" s="1">
        <v>0</v>
      </c>
      <c r="M139" s="1">
        <f t="shared" si="7"/>
        <v>-0.21927104629503424</v>
      </c>
      <c r="N139" s="1">
        <f t="shared" si="8"/>
        <v>-0.41776270955431372</v>
      </c>
      <c r="O139" s="1">
        <f t="shared" si="9"/>
        <v>-2.5135159692880715E-2</v>
      </c>
    </row>
    <row r="140" spans="2:15" x14ac:dyDescent="0.25">
      <c r="B140" s="2" t="s">
        <v>13</v>
      </c>
      <c r="C140" s="2"/>
      <c r="D140" s="3">
        <f>MIN(D116:D139)</f>
        <v>-0.42780999999999997</v>
      </c>
      <c r="E140" s="3">
        <f t="shared" ref="E140:G140" si="10">MIN(E116:E139)</f>
        <v>0</v>
      </c>
      <c r="F140" s="3">
        <f t="shared" si="10"/>
        <v>-0.92225469999999998</v>
      </c>
      <c r="G140" s="3">
        <f t="shared" si="10"/>
        <v>-0.21484199999999998</v>
      </c>
      <c r="J140" s="2" t="s">
        <v>13</v>
      </c>
      <c r="K140" s="2"/>
      <c r="L140" s="3">
        <f>MIN(L116:L139)</f>
        <v>0</v>
      </c>
      <c r="M140" s="3">
        <f t="shared" ref="M140:O140" si="11">MIN(M116:M139)</f>
        <v>-0.44433521875425919</v>
      </c>
      <c r="N140" s="3">
        <f t="shared" si="11"/>
        <v>-0.45495263731770486</v>
      </c>
      <c r="O140" s="3">
        <f t="shared" si="11"/>
        <v>-0.32324746717550312</v>
      </c>
    </row>
    <row r="141" spans="2:15" x14ac:dyDescent="0.25">
      <c r="B141" s="2" t="s">
        <v>14</v>
      </c>
      <c r="C141" s="2"/>
      <c r="D141" s="3">
        <f>MAX(D116:D139)</f>
        <v>1.6992000000000007E-2</v>
      </c>
      <c r="E141" s="3">
        <f t="shared" ref="E141:G141" si="12">MAX(E116:E139)</f>
        <v>0</v>
      </c>
      <c r="F141" s="3">
        <f t="shared" si="12"/>
        <v>-0.12283699999999997</v>
      </c>
      <c r="G141" s="3">
        <f t="shared" si="12"/>
        <v>-3.4784000000000037E-2</v>
      </c>
      <c r="J141" s="2" t="s">
        <v>14</v>
      </c>
      <c r="K141" s="2"/>
      <c r="L141" s="3">
        <f>MAX(L116:L139)</f>
        <v>0</v>
      </c>
      <c r="M141" s="3">
        <f t="shared" ref="M141:O141" si="13">MAX(M116:M139)</f>
        <v>-6.485079012668149E-2</v>
      </c>
      <c r="N141" s="3">
        <f t="shared" si="13"/>
        <v>-0.16195192103413902</v>
      </c>
      <c r="O141" s="3">
        <f t="shared" si="13"/>
        <v>-9.5292346502827696E-3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B10" sqref="B10:G13"/>
    </sheetView>
  </sheetViews>
  <sheetFormatPr defaultRowHeight="16.5" x14ac:dyDescent="0.25"/>
  <cols>
    <col min="4" max="4" width="9.5" bestFit="1" customWidth="1"/>
  </cols>
  <sheetData>
    <row r="1" spans="1:7" x14ac:dyDescent="0.25">
      <c r="A1" s="14" t="s">
        <v>36</v>
      </c>
      <c r="B1" s="14" t="s">
        <v>37</v>
      </c>
    </row>
    <row r="2" spans="1:7" x14ac:dyDescent="0.25">
      <c r="A2" t="s">
        <v>5</v>
      </c>
      <c r="B2">
        <v>1</v>
      </c>
    </row>
    <row r="3" spans="1:7" x14ac:dyDescent="0.25">
      <c r="A3" t="s">
        <v>34</v>
      </c>
      <c r="B3" t="s">
        <v>7</v>
      </c>
      <c r="C3" t="s">
        <v>4</v>
      </c>
      <c r="D3" t="s">
        <v>20</v>
      </c>
      <c r="E3" t="s">
        <v>21</v>
      </c>
      <c r="F3" t="s">
        <v>22</v>
      </c>
      <c r="G3" t="s">
        <v>8</v>
      </c>
    </row>
    <row r="4" spans="1:7" x14ac:dyDescent="0.25">
      <c r="A4">
        <v>1</v>
      </c>
      <c r="B4">
        <f>'GWm05'!B38</f>
        <v>0.5</v>
      </c>
      <c r="C4">
        <f>'GWm05'!C38</f>
        <v>5</v>
      </c>
      <c r="D4">
        <f>'GWm05'!D38</f>
        <v>1</v>
      </c>
      <c r="E4">
        <f>'GWm05'!E38</f>
        <v>1</v>
      </c>
      <c r="F4">
        <f>'GWm05'!F38</f>
        <v>0.54946600000000001</v>
      </c>
      <c r="G4">
        <f>'GWm05'!G38</f>
        <v>0.96181499999999998</v>
      </c>
    </row>
    <row r="5" spans="1:7" x14ac:dyDescent="0.25">
      <c r="B5">
        <f>'GWm05'!B39</f>
        <v>1</v>
      </c>
      <c r="C5">
        <f>'GWm05'!C39</f>
        <v>5</v>
      </c>
      <c r="D5">
        <f>'GWm05'!D39</f>
        <v>1</v>
      </c>
      <c r="E5">
        <f>'GWm05'!E39</f>
        <v>0.98654399999999998</v>
      </c>
      <c r="F5">
        <f>'GWm05'!F39</f>
        <v>0.61401799999999995</v>
      </c>
      <c r="G5">
        <f>'GWm05'!G39</f>
        <v>0.84468200000000004</v>
      </c>
    </row>
    <row r="6" spans="1:7" x14ac:dyDescent="0.25">
      <c r="B6">
        <f>'GWm05'!B40</f>
        <v>1.5</v>
      </c>
      <c r="C6">
        <f>'GWm05'!C40</f>
        <v>5</v>
      </c>
      <c r="D6">
        <f>'GWm05'!D40</f>
        <v>0.63449800000000001</v>
      </c>
      <c r="E6">
        <f>'GWm05'!E40</f>
        <v>0.95520099999999997</v>
      </c>
      <c r="F6">
        <f>'GWm05'!F40</f>
        <v>0.57698799999999995</v>
      </c>
      <c r="G6">
        <f>'GWm05'!G40</f>
        <v>0.66846000000000005</v>
      </c>
    </row>
    <row r="7" spans="1:7" x14ac:dyDescent="0.25">
      <c r="B7">
        <f>'GWm05'!B41</f>
        <v>2</v>
      </c>
      <c r="C7">
        <f>'GWm05'!C41</f>
        <v>5</v>
      </c>
      <c r="D7">
        <f>'GWm05'!D41</f>
        <v>0.49562</v>
      </c>
      <c r="E7">
        <f>'GWm05'!E41</f>
        <v>0.83952400000000005</v>
      </c>
      <c r="F7">
        <f>'GWm05'!F41</f>
        <v>0.58329500000000001</v>
      </c>
      <c r="G7">
        <f>'GWm05'!G41</f>
        <v>0.63861199999999996</v>
      </c>
    </row>
    <row r="10" spans="1:7" x14ac:dyDescent="0.25">
      <c r="A10">
        <v>0.75</v>
      </c>
      <c r="B10">
        <f>GWBW075!B38</f>
        <v>0.5</v>
      </c>
      <c r="C10">
        <f>GWBW075!C38</f>
        <v>5</v>
      </c>
      <c r="D10">
        <f>GWBW075!D38</f>
        <v>1</v>
      </c>
      <c r="E10">
        <f>GWBW075!E38</f>
        <v>1</v>
      </c>
      <c r="F10">
        <f>GWBW075!F38</f>
        <v>0.33121299999999998</v>
      </c>
      <c r="G10">
        <f>GWBW075!G38</f>
        <v>0.96181499999999998</v>
      </c>
    </row>
    <row r="11" spans="1:7" x14ac:dyDescent="0.25">
      <c r="B11">
        <f>GWBW075!B39</f>
        <v>1</v>
      </c>
      <c r="C11">
        <f>GWBW075!C39</f>
        <v>5</v>
      </c>
      <c r="D11">
        <f>GWBW075!D39</f>
        <v>1</v>
      </c>
      <c r="E11">
        <f>GWBW075!E39</f>
        <v>0.98572499999999996</v>
      </c>
      <c r="F11">
        <f>GWBW075!F39</f>
        <v>0.369342</v>
      </c>
      <c r="G11">
        <f>GWBW075!G39</f>
        <v>0.84241500000000002</v>
      </c>
    </row>
    <row r="12" spans="1:7" x14ac:dyDescent="0.25">
      <c r="B12">
        <f>GWBW075!B40</f>
        <v>1.5</v>
      </c>
      <c r="C12">
        <f>GWBW075!C40</f>
        <v>5</v>
      </c>
      <c r="D12">
        <f>GWBW075!D40</f>
        <v>0.63449800000000001</v>
      </c>
      <c r="E12">
        <f>GWBW075!E40</f>
        <v>0.86720900000000001</v>
      </c>
      <c r="F12">
        <f>GWBW075!F40</f>
        <v>0.34613899999999997</v>
      </c>
      <c r="G12">
        <f>GWBW075!G40</f>
        <v>0.65236700000000003</v>
      </c>
    </row>
    <row r="13" spans="1:7" x14ac:dyDescent="0.25">
      <c r="B13">
        <f>GWBW075!B41</f>
        <v>2</v>
      </c>
      <c r="C13">
        <f>GWBW075!C41</f>
        <v>5</v>
      </c>
      <c r="D13">
        <f>GWBW075!D41</f>
        <v>0.49562</v>
      </c>
      <c r="E13">
        <f>GWBW075!E41</f>
        <v>0.72953100000000004</v>
      </c>
      <c r="F13">
        <f>GWBW075!F41</f>
        <v>0.39001599999999997</v>
      </c>
      <c r="G13">
        <f>GWBW075!G41</f>
        <v>0.59312900000000002</v>
      </c>
    </row>
    <row r="16" spans="1:7" x14ac:dyDescent="0.25">
      <c r="A16">
        <v>0.5</v>
      </c>
      <c r="B16">
        <f>GWBW05!B38</f>
        <v>0.5</v>
      </c>
      <c r="C16">
        <f>GWBW05!C38</f>
        <v>5</v>
      </c>
      <c r="D16">
        <f>GWBW05!D38</f>
        <v>1</v>
      </c>
      <c r="E16">
        <f>GWBW05!E38</f>
        <v>1</v>
      </c>
      <c r="F16">
        <f>GWBW05!F38</f>
        <v>0.11144900000000001</v>
      </c>
      <c r="G16">
        <f>GWBW05!G38</f>
        <v>0.96181499999999998</v>
      </c>
    </row>
    <row r="17" spans="2:18" x14ac:dyDescent="0.25">
      <c r="B17">
        <f>GWBW05!B39</f>
        <v>1</v>
      </c>
      <c r="C17">
        <f>GWBW05!C39</f>
        <v>5</v>
      </c>
      <c r="D17">
        <f>GWBW05!D39</f>
        <v>1</v>
      </c>
      <c r="E17">
        <f>GWBW05!E39</f>
        <v>0.87920200000000004</v>
      </c>
      <c r="F17">
        <f>GWBW05!F39</f>
        <v>0.12800400000000001</v>
      </c>
      <c r="G17">
        <f>GWBW05!G39</f>
        <v>0.82882199999999995</v>
      </c>
    </row>
    <row r="18" spans="2:18" x14ac:dyDescent="0.25">
      <c r="B18">
        <f>GWBW05!B40</f>
        <v>1.5</v>
      </c>
      <c r="C18">
        <f>GWBW05!C40</f>
        <v>5</v>
      </c>
      <c r="D18">
        <f>GWBW05!D40</f>
        <v>0.63449800000000001</v>
      </c>
      <c r="E18">
        <f>GWBW05!E40</f>
        <v>0.70221299999999998</v>
      </c>
      <c r="F18">
        <f>GWBW05!F40</f>
        <v>0.127942</v>
      </c>
      <c r="G18">
        <f>GWBW05!G40</f>
        <v>0.59402600000000005</v>
      </c>
    </row>
    <row r="19" spans="2:18" x14ac:dyDescent="0.25">
      <c r="B19">
        <f>GWBW05!B41</f>
        <v>2</v>
      </c>
      <c r="C19">
        <f>GWBW05!C41</f>
        <v>5</v>
      </c>
      <c r="D19">
        <f>GWBW05!D41</f>
        <v>0.49562</v>
      </c>
      <c r="E19">
        <f>GWBW05!E41</f>
        <v>0.56883600000000001</v>
      </c>
      <c r="F19">
        <f>GWBW05!F41</f>
        <v>0.16869400000000001</v>
      </c>
      <c r="G19">
        <f>GWBW05!G41</f>
        <v>0.48114400000000002</v>
      </c>
    </row>
    <row r="25" spans="2:18" x14ac:dyDescent="0.25">
      <c r="B25" t="s">
        <v>37</v>
      </c>
      <c r="D25">
        <v>1</v>
      </c>
      <c r="K25">
        <v>0.75</v>
      </c>
      <c r="R25">
        <v>0.5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zoomScale="90" zoomScaleNormal="90" workbookViewId="0">
      <selection activeCell="H27" sqref="H27"/>
    </sheetView>
  </sheetViews>
  <sheetFormatPr defaultRowHeight="16.5" x14ac:dyDescent="0.25"/>
  <cols>
    <col min="8" max="8" width="9.625" bestFit="1" customWidth="1"/>
    <col min="14" max="14" width="9.625" bestFit="1" customWidth="1"/>
  </cols>
  <sheetData>
    <row r="1" spans="1:31" ht="17.25" thickBot="1" x14ac:dyDescent="0.3">
      <c r="A1" s="18" t="s">
        <v>38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6.5" customHeight="1" thickBot="1" x14ac:dyDescent="0.3">
      <c r="A2" s="19" t="s">
        <v>32</v>
      </c>
      <c r="G2" s="21" t="s">
        <v>28</v>
      </c>
      <c r="K2" s="21" t="s">
        <v>33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7.25" thickBot="1" x14ac:dyDescent="0.3">
      <c r="A3" s="20" t="s">
        <v>3</v>
      </c>
      <c r="B3" s="15" t="s">
        <v>7</v>
      </c>
      <c r="C3" s="16" t="s">
        <v>4</v>
      </c>
      <c r="D3" s="5" t="s">
        <v>29</v>
      </c>
      <c r="E3" s="6" t="s">
        <v>30</v>
      </c>
      <c r="F3" s="7" t="s">
        <v>31</v>
      </c>
      <c r="H3" s="15" t="s">
        <v>29</v>
      </c>
      <c r="I3" s="17" t="s">
        <v>30</v>
      </c>
      <c r="J3" s="16" t="s">
        <v>31</v>
      </c>
      <c r="L3" s="15" t="s">
        <v>29</v>
      </c>
      <c r="M3" s="17" t="s">
        <v>30</v>
      </c>
      <c r="N3" s="16" t="s">
        <v>31</v>
      </c>
      <c r="P3" s="4" t="s">
        <v>38</v>
      </c>
      <c r="Q3" s="4"/>
      <c r="R3" s="4"/>
      <c r="S3" s="4"/>
      <c r="T3" s="4"/>
      <c r="U3" s="4"/>
      <c r="V3" s="4"/>
      <c r="W3" s="4"/>
      <c r="X3" s="4" t="s">
        <v>39</v>
      </c>
      <c r="Y3" s="4"/>
      <c r="Z3" s="4"/>
      <c r="AA3" s="4"/>
      <c r="AB3" s="4"/>
      <c r="AC3" s="4"/>
      <c r="AD3" s="4"/>
      <c r="AE3" s="4"/>
    </row>
    <row r="4" spans="1:31" x14ac:dyDescent="0.25">
      <c r="B4" s="4">
        <v>0.5</v>
      </c>
      <c r="C4" s="4">
        <v>5</v>
      </c>
      <c r="D4" s="4">
        <f>'GWm02'!L38</f>
        <v>11125.1</v>
      </c>
      <c r="E4" s="4">
        <f>'GWm02'!M38</f>
        <v>11207.9</v>
      </c>
      <c r="F4" s="4">
        <f>'GWm02'!N38</f>
        <v>9761.14</v>
      </c>
      <c r="G4" s="4"/>
      <c r="H4" s="4">
        <f>'GWm05'!L38</f>
        <v>11144.1</v>
      </c>
      <c r="I4" s="4">
        <f>'GWm05'!M38</f>
        <v>11236.7</v>
      </c>
      <c r="J4" s="4">
        <f>'GWm05'!N38</f>
        <v>9708.39</v>
      </c>
      <c r="K4" s="4"/>
      <c r="L4" s="4">
        <f>'GWm08'!L38</f>
        <v>11220.2</v>
      </c>
      <c r="M4" s="4">
        <f>'GWm08'!M38</f>
        <v>11309.1</v>
      </c>
      <c r="N4" s="4">
        <f>'GWm08'!N38</f>
        <v>9543.18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B5" s="4">
        <v>1</v>
      </c>
      <c r="C5" s="4">
        <v>5</v>
      </c>
      <c r="D5" s="4">
        <f>'GWm02'!L39</f>
        <v>11405.2</v>
      </c>
      <c r="E5" s="4">
        <f>'GWm02'!M39</f>
        <v>12237.5</v>
      </c>
      <c r="F5" s="4">
        <f>'GWm02'!N39</f>
        <v>13243.5</v>
      </c>
      <c r="G5" s="4"/>
      <c r="H5" s="4">
        <f>'GWm05'!L39</f>
        <v>11511.2</v>
      </c>
      <c r="I5" s="4">
        <f>'GWm05'!M39</f>
        <v>12302.2</v>
      </c>
      <c r="J5" s="4">
        <f>'GWm05'!N39</f>
        <v>13059.3</v>
      </c>
      <c r="K5" s="4"/>
      <c r="L5" s="4">
        <f>'GWm08'!L39</f>
        <v>11864.7</v>
      </c>
      <c r="M5" s="4">
        <f>'GWm08'!M39</f>
        <v>12434.7</v>
      </c>
      <c r="N5" s="4">
        <f>'GWm08'!N39</f>
        <v>12526.6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B6" s="4">
        <v>1.5</v>
      </c>
      <c r="C6" s="4">
        <v>5</v>
      </c>
      <c r="D6" s="4">
        <f>'GWm02'!L40</f>
        <v>12028.5</v>
      </c>
      <c r="E6" s="4">
        <f>'GWm02'!M40</f>
        <v>12108.8</v>
      </c>
      <c r="F6" s="4">
        <f>'GWm02'!N40</f>
        <v>12816.3</v>
      </c>
      <c r="G6" s="4"/>
      <c r="H6" s="4">
        <f>'GWm05'!L40</f>
        <v>12099.4</v>
      </c>
      <c r="I6" s="4">
        <f>'GWm05'!M40</f>
        <v>12185.6</v>
      </c>
      <c r="J6" s="4">
        <f>'GWm05'!N40</f>
        <v>12648.6</v>
      </c>
      <c r="K6" s="4"/>
      <c r="L6" s="4">
        <f>'GWm08'!L40</f>
        <v>12207.6</v>
      </c>
      <c r="M6" s="4">
        <f>'GWm08'!M40</f>
        <v>12311.1</v>
      </c>
      <c r="N6" s="4">
        <f>'GWm08'!N40</f>
        <v>12384.2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B7" s="4">
        <v>2</v>
      </c>
      <c r="C7" s="4">
        <v>5</v>
      </c>
      <c r="D7" s="4">
        <f>'GWm02'!L41</f>
        <v>11366.8</v>
      </c>
      <c r="E7" s="4">
        <f>'GWm02'!M41</f>
        <v>11404.1</v>
      </c>
      <c r="F7" s="4">
        <f>'GWm02'!N41</f>
        <v>10971.2</v>
      </c>
      <c r="G7" s="4"/>
      <c r="H7" s="4">
        <f>'GWm05'!L41</f>
        <v>11398.1</v>
      </c>
      <c r="I7" s="4">
        <f>'GWm05'!M41</f>
        <v>11425.7</v>
      </c>
      <c r="J7" s="4">
        <f>'GWm05'!N41</f>
        <v>10918.7</v>
      </c>
      <c r="K7" s="4"/>
      <c r="L7" s="4">
        <f>'GWm08'!L41</f>
        <v>11414</v>
      </c>
      <c r="M7" s="4">
        <f>'GWm08'!M41</f>
        <v>11459.7</v>
      </c>
      <c r="N7" s="4">
        <f>'GWm08'!N41</f>
        <v>10872.8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t="s">
        <v>40</v>
      </c>
      <c r="B9" s="4">
        <v>0.5</v>
      </c>
      <c r="C9" s="4">
        <v>5</v>
      </c>
      <c r="D9" s="4">
        <f>'GWm02'!E38</f>
        <v>1</v>
      </c>
      <c r="E9" s="4"/>
      <c r="F9" s="4"/>
      <c r="G9" s="4"/>
      <c r="H9" s="4">
        <f>'GWm05'!E38</f>
        <v>1</v>
      </c>
      <c r="I9" s="4"/>
      <c r="J9" s="4"/>
      <c r="K9" s="4"/>
      <c r="L9" s="4">
        <f>'GWm08'!E38</f>
        <v>1</v>
      </c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B10" s="4">
        <v>1</v>
      </c>
      <c r="C10" s="4">
        <v>5</v>
      </c>
      <c r="D10" s="4">
        <f>'GWm02'!E39</f>
        <v>0.98646500000000004</v>
      </c>
      <c r="E10" s="4"/>
      <c r="F10" s="4"/>
      <c r="G10" s="4"/>
      <c r="H10" s="4">
        <f>'GWm05'!E39</f>
        <v>0.98654399999999998</v>
      </c>
      <c r="I10" s="4"/>
      <c r="J10" s="4"/>
      <c r="K10" s="4"/>
      <c r="L10" s="4">
        <f>'GWm08'!E39</f>
        <v>0.98680699999999999</v>
      </c>
      <c r="M10" s="4"/>
      <c r="N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B11" s="4">
        <v>1.5</v>
      </c>
      <c r="C11" s="4">
        <v>5</v>
      </c>
      <c r="D11" s="4">
        <f>'GWm02'!E40</f>
        <v>0.95406400000000002</v>
      </c>
      <c r="E11" s="4"/>
      <c r="F11" s="4"/>
      <c r="G11" s="4"/>
      <c r="H11" s="4">
        <f>'GWm05'!E40</f>
        <v>0.95520099999999997</v>
      </c>
      <c r="I11" s="4"/>
      <c r="J11" s="4"/>
      <c r="K11" s="4"/>
      <c r="L11" s="4">
        <f>'GWm08'!E40</f>
        <v>0.95531600000000005</v>
      </c>
      <c r="M11" s="4"/>
      <c r="N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B12" s="4">
        <v>2</v>
      </c>
      <c r="C12" s="4">
        <v>5</v>
      </c>
      <c r="D12" s="4">
        <f>'GWm02'!E41</f>
        <v>0.84068399999999999</v>
      </c>
      <c r="E12" s="4"/>
      <c r="F12" s="4"/>
      <c r="G12" s="4"/>
      <c r="H12" s="4">
        <f>'GWm05'!E41</f>
        <v>0.83952400000000005</v>
      </c>
      <c r="I12" s="4"/>
      <c r="J12" s="4"/>
      <c r="K12" s="4"/>
      <c r="L12" s="4">
        <f>'GWm08'!E41</f>
        <v>0.83925300000000003</v>
      </c>
      <c r="M12" s="4"/>
      <c r="N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t="s">
        <v>39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t="s">
        <v>32</v>
      </c>
      <c r="G14" t="s">
        <v>28</v>
      </c>
      <c r="K14" t="s">
        <v>33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7.25" thickBot="1" x14ac:dyDescent="0.3">
      <c r="A15" t="s">
        <v>3</v>
      </c>
      <c r="B15" t="s">
        <v>7</v>
      </c>
      <c r="C15" t="s">
        <v>4</v>
      </c>
      <c r="D15" t="s">
        <v>29</v>
      </c>
      <c r="E15" t="s">
        <v>30</v>
      </c>
      <c r="F15" t="s">
        <v>31</v>
      </c>
      <c r="H15" t="s">
        <v>29</v>
      </c>
      <c r="I15" t="s">
        <v>30</v>
      </c>
      <c r="J15" t="s">
        <v>31</v>
      </c>
      <c r="L15" t="s">
        <v>29</v>
      </c>
      <c r="M15" t="s">
        <v>30</v>
      </c>
      <c r="N15" t="s">
        <v>31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5">
      <c r="B16" s="5">
        <v>0.5</v>
      </c>
      <c r="C16" s="6">
        <v>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5">
      <c r="B17" s="8">
        <v>1</v>
      </c>
      <c r="C17" s="4">
        <v>5</v>
      </c>
      <c r="D17" s="4">
        <v>11119.5</v>
      </c>
      <c r="E17" s="4">
        <v>11424.2</v>
      </c>
      <c r="F17" s="4">
        <v>11995.3</v>
      </c>
      <c r="G17" s="4"/>
      <c r="H17" s="4">
        <v>11200.9</v>
      </c>
      <c r="I17" s="4">
        <v>11469.8</v>
      </c>
      <c r="J17" s="4">
        <v>11853.3</v>
      </c>
      <c r="K17" s="4"/>
      <c r="L17" s="4">
        <v>11303.3</v>
      </c>
      <c r="M17" s="4">
        <v>11609.5</v>
      </c>
      <c r="N17" s="9">
        <v>11551.9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5">
      <c r="B18" s="8">
        <v>1.5</v>
      </c>
      <c r="C18" s="4">
        <v>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7.25" thickBot="1" x14ac:dyDescent="0.3">
      <c r="B19" s="10">
        <v>2</v>
      </c>
      <c r="C19" s="11">
        <v>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5">
      <c r="A20" t="s">
        <v>40</v>
      </c>
      <c r="B20" s="5">
        <v>0.5</v>
      </c>
      <c r="C20" s="6">
        <v>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5">
      <c r="B21" s="8">
        <v>1</v>
      </c>
      <c r="C21" s="4">
        <v>5</v>
      </c>
      <c r="D21" s="4">
        <v>0.97386600000000001</v>
      </c>
      <c r="E21" s="4"/>
      <c r="F21" s="4"/>
      <c r="G21" s="4"/>
      <c r="H21" s="4">
        <v>0.97400200000000003</v>
      </c>
      <c r="I21" s="4"/>
      <c r="J21" s="4"/>
      <c r="K21" s="4"/>
      <c r="L21" s="4">
        <v>0.97425600000000001</v>
      </c>
      <c r="M21" s="4"/>
      <c r="N21" s="9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5">
      <c r="B22" s="8">
        <v>1.5</v>
      </c>
      <c r="C22" s="4">
        <v>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9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7.25" thickBot="1" x14ac:dyDescent="0.3">
      <c r="B23" s="10">
        <v>2</v>
      </c>
      <c r="C23" s="11">
        <v>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4"/>
      <c r="B32" s="4"/>
      <c r="C32" s="4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4"/>
      <c r="B33" s="4"/>
      <c r="C33" s="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/>
      <c r="B34" s="4"/>
      <c r="C34" s="4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31" x14ac:dyDescent="0.25">
      <c r="A35" s="4"/>
      <c r="B35" s="4"/>
      <c r="C35" s="4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31" x14ac:dyDescent="0.25">
      <c r="A36" s="4"/>
      <c r="B36" s="4"/>
      <c r="C36" s="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31" x14ac:dyDescent="0.25">
      <c r="A37" s="4"/>
      <c r="B37" s="4"/>
      <c r="C37" s="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31" x14ac:dyDescent="0.25">
      <c r="A38" s="4"/>
      <c r="B38" s="4"/>
      <c r="C38" s="4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31" x14ac:dyDescent="0.25">
      <c r="A39" s="4"/>
      <c r="B39" s="4"/>
      <c r="C39" s="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31" x14ac:dyDescent="0.25">
      <c r="A40" s="4"/>
      <c r="B40" s="4"/>
      <c r="C40" s="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31" x14ac:dyDescent="0.25">
      <c r="A41" s="4"/>
      <c r="B41" s="4"/>
      <c r="C41" s="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31" x14ac:dyDescent="0.25">
      <c r="A42" s="4"/>
      <c r="B42" s="4"/>
      <c r="C42" s="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31" x14ac:dyDescent="0.25">
      <c r="A43" s="4"/>
      <c r="B43" s="4"/>
      <c r="C43" s="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31" x14ac:dyDescent="0.25">
      <c r="A44" s="4"/>
      <c r="B44" s="4"/>
      <c r="C44" s="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31" x14ac:dyDescent="0.25">
      <c r="A45" s="4"/>
      <c r="B45" s="4"/>
      <c r="C45" s="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31" x14ac:dyDescent="0.25">
      <c r="A46" s="4"/>
      <c r="B46" s="4"/>
      <c r="C46" s="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31" x14ac:dyDescent="0.25">
      <c r="A47" s="4"/>
      <c r="B47" s="4"/>
      <c r="C47" s="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31" x14ac:dyDescent="0.25">
      <c r="A48" s="4"/>
      <c r="B48" s="4"/>
      <c r="C48" s="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4"/>
      <c r="B49" s="4"/>
      <c r="C49" s="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4"/>
      <c r="B50" s="4"/>
      <c r="C50" s="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4"/>
      <c r="B51" s="4"/>
      <c r="C51" s="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4"/>
      <c r="B52" s="4"/>
      <c r="C52" s="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4"/>
      <c r="B53" s="4"/>
      <c r="C53" s="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4"/>
      <c r="B54" s="4"/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K9" sqref="K9"/>
    </sheetView>
  </sheetViews>
  <sheetFormatPr defaultRowHeight="16.5" x14ac:dyDescent="0.25"/>
  <cols>
    <col min="1" max="1" width="14.75" customWidth="1"/>
  </cols>
  <sheetData>
    <row r="2" spans="1:7" x14ac:dyDescent="0.25">
      <c r="A2" t="s">
        <v>26</v>
      </c>
      <c r="B2" t="s">
        <v>7</v>
      </c>
      <c r="C2" t="s">
        <v>4</v>
      </c>
      <c r="D2" t="s">
        <v>20</v>
      </c>
      <c r="E2" t="s">
        <v>21</v>
      </c>
      <c r="F2" t="s">
        <v>23</v>
      </c>
      <c r="G2" t="s">
        <v>8</v>
      </c>
    </row>
    <row r="3" spans="1:7" x14ac:dyDescent="0.25">
      <c r="B3">
        <v>0.5</v>
      </c>
      <c r="C3">
        <v>5</v>
      </c>
    </row>
    <row r="4" spans="1:7" x14ac:dyDescent="0.25">
      <c r="B4">
        <v>1</v>
      </c>
      <c r="C4">
        <v>5</v>
      </c>
      <c r="D4">
        <v>0.41386198346305519</v>
      </c>
      <c r="E4">
        <v>0.34106374852719706</v>
      </c>
      <c r="F4">
        <v>0.27748137996723182</v>
      </c>
      <c r="G4">
        <v>0.3983587893282679</v>
      </c>
    </row>
    <row r="5" spans="1:7" x14ac:dyDescent="0.25">
      <c r="B5">
        <v>1.5</v>
      </c>
      <c r="C5">
        <v>5</v>
      </c>
    </row>
    <row r="6" spans="1:7" x14ac:dyDescent="0.25">
      <c r="B6">
        <v>2</v>
      </c>
      <c r="C6">
        <v>5</v>
      </c>
    </row>
    <row r="9" spans="1:7" x14ac:dyDescent="0.25">
      <c r="A9" t="s">
        <v>27</v>
      </c>
      <c r="B9" t="s">
        <v>7</v>
      </c>
      <c r="C9" t="s">
        <v>4</v>
      </c>
      <c r="D9" t="s">
        <v>20</v>
      </c>
      <c r="E9" t="s">
        <v>21</v>
      </c>
      <c r="F9" t="s">
        <v>23</v>
      </c>
      <c r="G9" t="s">
        <v>8</v>
      </c>
    </row>
    <row r="10" spans="1:7" x14ac:dyDescent="0.25">
      <c r="B10">
        <v>0.5</v>
      </c>
      <c r="C10">
        <v>5</v>
      </c>
    </row>
    <row r="11" spans="1:7" x14ac:dyDescent="0.25">
      <c r="B11">
        <v>1</v>
      </c>
      <c r="C11">
        <v>5</v>
      </c>
      <c r="D11">
        <f>D4/D4</f>
        <v>1</v>
      </c>
      <c r="E11">
        <f>E4/D4</f>
        <v>0.82410021252324883</v>
      </c>
      <c r="F11">
        <f>F4/D4</f>
        <v>0.67046839539443259</v>
      </c>
      <c r="G11">
        <f>G4/D4</f>
        <v>0.96254018307006151</v>
      </c>
    </row>
    <row r="12" spans="1:7" x14ac:dyDescent="0.25">
      <c r="B12">
        <v>1.5</v>
      </c>
      <c r="C12">
        <v>5</v>
      </c>
    </row>
    <row r="13" spans="1:7" x14ac:dyDescent="0.25">
      <c r="B13">
        <v>2</v>
      </c>
      <c r="C13">
        <v>5</v>
      </c>
    </row>
    <row r="15" spans="1:7" x14ac:dyDescent="0.25">
      <c r="A15" t="s">
        <v>35</v>
      </c>
      <c r="B15" t="s">
        <v>7</v>
      </c>
      <c r="C15" t="s">
        <v>4</v>
      </c>
      <c r="D15" t="s">
        <v>20</v>
      </c>
      <c r="E15" t="s">
        <v>21</v>
      </c>
      <c r="F15" t="s">
        <v>23</v>
      </c>
      <c r="G15" t="s">
        <v>8</v>
      </c>
    </row>
    <row r="16" spans="1:7" x14ac:dyDescent="0.25">
      <c r="B16">
        <v>0.5</v>
      </c>
      <c r="C16">
        <v>5</v>
      </c>
    </row>
    <row r="17" spans="2:7" x14ac:dyDescent="0.25">
      <c r="B17">
        <v>1</v>
      </c>
      <c r="C17">
        <v>5</v>
      </c>
      <c r="D17">
        <v>1</v>
      </c>
      <c r="E17">
        <v>0.92449999999999999</v>
      </c>
      <c r="F17">
        <v>0.47817999999999999</v>
      </c>
      <c r="G17">
        <v>0.77449999999999997</v>
      </c>
    </row>
    <row r="18" spans="2:7" x14ac:dyDescent="0.25">
      <c r="B18">
        <v>1.5</v>
      </c>
      <c r="C18">
        <v>5</v>
      </c>
    </row>
    <row r="19" spans="2:7" x14ac:dyDescent="0.25">
      <c r="B19">
        <v>2</v>
      </c>
      <c r="C19">
        <v>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5"/>
  <sheetViews>
    <sheetView tabSelected="1" topLeftCell="A88" workbookViewId="0">
      <selection activeCell="F118" sqref="F118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f>'GWm05'!D4</f>
        <v>12329.2</v>
      </c>
      <c r="E3">
        <f>'GWm05'!E4</f>
        <v>9908.43</v>
      </c>
      <c r="F3">
        <f>'GWm05'!F4</f>
        <v>9626.6299999999992</v>
      </c>
      <c r="G3">
        <f>'GWm05'!G4</f>
        <v>11886.8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0.70017264095225118</v>
      </c>
      <c r="U3">
        <f>E3/D17</f>
        <v>0.56269762845849802</v>
      </c>
      <c r="V3">
        <f>F3/D17</f>
        <v>0.54669426650311204</v>
      </c>
      <c r="W3">
        <f>G3/D17</f>
        <v>0.67504883921675529</v>
      </c>
    </row>
    <row r="4" spans="1:23" x14ac:dyDescent="0.25">
      <c r="B4">
        <v>1</v>
      </c>
      <c r="C4">
        <v>3</v>
      </c>
      <c r="D4">
        <f>'GWm05'!D5</f>
        <v>17531.3</v>
      </c>
      <c r="E4">
        <f>'GWm05'!E5</f>
        <v>10298.1</v>
      </c>
      <c r="F4">
        <f>'GWm05'!F5</f>
        <v>9632.8700000000008</v>
      </c>
      <c r="G4">
        <f>'GWm05'!G5</f>
        <v>13760.4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0.99559879151333419</v>
      </c>
      <c r="U4">
        <f>E4/D17</f>
        <v>0.58482690472945353</v>
      </c>
      <c r="V4">
        <f>F4/D17</f>
        <v>0.54704863477352239</v>
      </c>
      <c r="W4">
        <f>G4/D17</f>
        <v>0.78145018399890964</v>
      </c>
    </row>
    <row r="5" spans="1:23" x14ac:dyDescent="0.25">
      <c r="B5">
        <v>1.5</v>
      </c>
      <c r="C5">
        <v>3</v>
      </c>
      <c r="D5">
        <f>'GWm05'!D6</f>
        <v>17608.8</v>
      </c>
      <c r="E5">
        <f>'GWm05'!E6</f>
        <v>10014.5</v>
      </c>
      <c r="F5">
        <f>'GWm05'!F6</f>
        <v>9543</v>
      </c>
      <c r="G5">
        <f>'GWm05'!G6</f>
        <v>12955.2</v>
      </c>
      <c r="J5">
        <v>1.5</v>
      </c>
      <c r="K5">
        <v>3</v>
      </c>
      <c r="L5">
        <v>0</v>
      </c>
      <c r="M5">
        <v>789860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0.56872132115760299</v>
      </c>
      <c r="V5">
        <f>F5/D17</f>
        <v>0.54194493662259779</v>
      </c>
      <c r="W5">
        <f>G5/D17</f>
        <v>0.73572304756712559</v>
      </c>
    </row>
    <row r="6" spans="1:23" x14ac:dyDescent="0.25">
      <c r="B6">
        <v>2</v>
      </c>
      <c r="C6">
        <v>3</v>
      </c>
      <c r="D6">
        <f>'GWm05'!D7</f>
        <v>17608.8</v>
      </c>
      <c r="E6">
        <f>'GWm05'!E7</f>
        <v>9869.81</v>
      </c>
      <c r="F6">
        <f>'GWm05'!F7</f>
        <v>9497.83</v>
      </c>
      <c r="G6">
        <f>'GWm05'!G7</f>
        <v>11965.5</v>
      </c>
      <c r="J6">
        <v>2</v>
      </c>
      <c r="K6">
        <v>3</v>
      </c>
      <c r="L6">
        <v>0</v>
      </c>
      <c r="M6">
        <v>1069382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0.56050440688746539</v>
      </c>
      <c r="V6">
        <f>F6/D17</f>
        <v>0.53937974194720828</v>
      </c>
      <c r="W6">
        <f>G6/D17</f>
        <v>0.67951819544773073</v>
      </c>
    </row>
    <row r="7" spans="1:23" x14ac:dyDescent="0.25">
      <c r="B7">
        <v>0.5</v>
      </c>
      <c r="C7">
        <v>4</v>
      </c>
      <c r="D7">
        <f>'GWm05'!D8</f>
        <v>12314.9</v>
      </c>
      <c r="E7">
        <f>'GWm05'!E8</f>
        <v>10526.8</v>
      </c>
      <c r="F7">
        <f>'GWm05'!F8</f>
        <v>10048.4</v>
      </c>
      <c r="G7">
        <f>'GWm05'!G8</f>
        <v>12029.3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0.69936054699922767</v>
      </c>
      <c r="U7">
        <f>E7/D17</f>
        <v>0.59781472899913679</v>
      </c>
      <c r="V7">
        <f>F7/D17</f>
        <v>0.57064649493435105</v>
      </c>
      <c r="W7">
        <f>G7/D17</f>
        <v>0.68314138385352774</v>
      </c>
    </row>
    <row r="8" spans="1:23" x14ac:dyDescent="0.25">
      <c r="B8">
        <v>1</v>
      </c>
      <c r="C8">
        <v>4</v>
      </c>
      <c r="D8">
        <f>'GWm05'!D9</f>
        <v>17512</v>
      </c>
      <c r="E8">
        <f>'GWm05'!E9</f>
        <v>11090.4</v>
      </c>
      <c r="F8">
        <f>'GWm05'!F9</f>
        <v>10013.299999999999</v>
      </c>
      <c r="G8">
        <f>'GWm05'!G9</f>
        <v>14550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0.99450274862568722</v>
      </c>
      <c r="U8">
        <f>E8/D17</f>
        <v>0.62982145290990865</v>
      </c>
      <c r="V8">
        <f>F8/D17</f>
        <v>0.56865317341329336</v>
      </c>
      <c r="W8">
        <f>G8/D17</f>
        <v>0.82629139975466814</v>
      </c>
    </row>
    <row r="9" spans="1:23" x14ac:dyDescent="0.25">
      <c r="B9">
        <v>1.5</v>
      </c>
      <c r="C9">
        <v>4</v>
      </c>
      <c r="D9">
        <f>'GWm05'!D10</f>
        <v>17608.8</v>
      </c>
      <c r="E9">
        <f>'GWm05'!E10</f>
        <v>10943.3</v>
      </c>
      <c r="F9">
        <f>'GWm05'!F10</f>
        <v>10092.6</v>
      </c>
      <c r="G9">
        <f>'GWm05'!G10</f>
        <v>15066.7</v>
      </c>
      <c r="J9">
        <v>1.5</v>
      </c>
      <c r="K9">
        <v>4</v>
      </c>
      <c r="L9">
        <v>0</v>
      </c>
      <c r="M9">
        <v>701470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0.62146767525328239</v>
      </c>
      <c r="V9">
        <f>F9/D17</f>
        <v>0.57315660351642361</v>
      </c>
      <c r="W9">
        <f>G9/D17</f>
        <v>0.85563468265867071</v>
      </c>
    </row>
    <row r="10" spans="1:23" x14ac:dyDescent="0.25">
      <c r="B10">
        <v>2</v>
      </c>
      <c r="C10">
        <v>4</v>
      </c>
      <c r="D10">
        <f>'GWm05'!D11</f>
        <v>17608.8</v>
      </c>
      <c r="E10">
        <f>'GWm05'!E11</f>
        <v>10792.3</v>
      </c>
      <c r="F10">
        <f>'GWm05'!F11</f>
        <v>10010.700000000001</v>
      </c>
      <c r="G10">
        <f>'GWm05'!G11</f>
        <v>13717.8</v>
      </c>
      <c r="J10">
        <v>2</v>
      </c>
      <c r="K10">
        <v>4</v>
      </c>
      <c r="L10">
        <v>0</v>
      </c>
      <c r="M10">
        <v>1008908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0.61289241742764977</v>
      </c>
      <c r="V10">
        <f>F10/D17</f>
        <v>0.56850551996728915</v>
      </c>
      <c r="W10">
        <f>G10/D17</f>
        <v>0.77903093907591658</v>
      </c>
    </row>
    <row r="11" spans="1:23" x14ac:dyDescent="0.25">
      <c r="B11">
        <v>0.5</v>
      </c>
      <c r="C11">
        <v>5</v>
      </c>
      <c r="D11">
        <f>'GWm05'!D12</f>
        <v>12288.5</v>
      </c>
      <c r="E11">
        <f>'GWm05'!E12</f>
        <v>11190.4</v>
      </c>
      <c r="F11">
        <f>'GWm05'!F12</f>
        <v>10363</v>
      </c>
      <c r="G11">
        <f>'GWm05'!G12</f>
        <v>12171.4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0.6978612966244151</v>
      </c>
      <c r="U11">
        <f>E11/D17</f>
        <v>0.63550043160238068</v>
      </c>
      <c r="V11">
        <f>F11/D17</f>
        <v>0.58851256190086776</v>
      </c>
      <c r="W11">
        <f>G11/D17</f>
        <v>0.69121121257553042</v>
      </c>
    </row>
    <row r="12" spans="1:23" x14ac:dyDescent="0.25">
      <c r="B12">
        <v>1</v>
      </c>
      <c r="C12">
        <v>5</v>
      </c>
      <c r="D12">
        <f>'GWm05'!D13</f>
        <v>17496.400000000001</v>
      </c>
      <c r="E12">
        <f>'GWm05'!E13</f>
        <v>11906.7</v>
      </c>
      <c r="F12">
        <f>'GWm05'!F13</f>
        <v>10345.5</v>
      </c>
      <c r="G12">
        <f>'GWm05'!G13</f>
        <v>15225.7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0.99361682794966166</v>
      </c>
      <c r="U12">
        <f>E12/D17</f>
        <v>0.67617895597655719</v>
      </c>
      <c r="V12">
        <f>F12/D17</f>
        <v>0.58751874062968523</v>
      </c>
      <c r="W12">
        <f>G12/D17</f>
        <v>0.8646642587797011</v>
      </c>
    </row>
    <row r="13" spans="1:23" x14ac:dyDescent="0.25">
      <c r="B13">
        <v>1.5</v>
      </c>
      <c r="C13">
        <v>5</v>
      </c>
      <c r="D13">
        <f>'GWm05'!D14</f>
        <v>17608.8</v>
      </c>
      <c r="E13">
        <f>'GWm05'!E14</f>
        <v>12142.5</v>
      </c>
      <c r="F13">
        <f>'GWm05'!F14</f>
        <v>10345.700000000001</v>
      </c>
      <c r="G13">
        <f>'GWm05'!G14</f>
        <v>16041.2</v>
      </c>
      <c r="J13">
        <v>1.5</v>
      </c>
      <c r="K13">
        <v>5</v>
      </c>
      <c r="L13">
        <v>0</v>
      </c>
      <c r="M13">
        <v>564640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0.68956998773340605</v>
      </c>
      <c r="V13">
        <f>F13/D17</f>
        <v>0.58753009858707017</v>
      </c>
      <c r="W13">
        <f>G13/D17</f>
        <v>0.91097633001680989</v>
      </c>
    </row>
    <row r="14" spans="1:23" x14ac:dyDescent="0.25">
      <c r="B14">
        <v>2</v>
      </c>
      <c r="C14">
        <v>5</v>
      </c>
      <c r="D14">
        <f>'GWm05'!D15</f>
        <v>17608.8</v>
      </c>
      <c r="E14">
        <f>'GWm05'!E15</f>
        <v>11411.9</v>
      </c>
      <c r="F14">
        <f>'GWm05'!F15</f>
        <v>10266.299999999999</v>
      </c>
      <c r="G14">
        <f>'GWm05'!G15</f>
        <v>14968.9</v>
      </c>
      <c r="J14">
        <v>2</v>
      </c>
      <c r="K14">
        <v>5</v>
      </c>
      <c r="L14">
        <v>0</v>
      </c>
      <c r="M14">
        <v>906174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0.64807936940620603</v>
      </c>
      <c r="V14">
        <f>F14/D17</f>
        <v>0.58302098950524739</v>
      </c>
      <c r="W14">
        <f>G14/D17</f>
        <v>0.85008064149743312</v>
      </c>
    </row>
    <row r="15" spans="1:23" x14ac:dyDescent="0.25">
      <c r="B15">
        <v>0.5</v>
      </c>
      <c r="C15">
        <v>6</v>
      </c>
      <c r="D15">
        <f>'GWm05'!D16</f>
        <v>12264.8</v>
      </c>
      <c r="E15">
        <f>'GWm05'!E16</f>
        <v>11374.8</v>
      </c>
      <c r="F15">
        <f>'GWm05'!F16</f>
        <v>10455.299999999999</v>
      </c>
      <c r="G15">
        <f>'GWm05'!G16</f>
        <v>12121.5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0.69651537867429925</v>
      </c>
      <c r="U15">
        <f>E15/D17</f>
        <v>0.64597246831129884</v>
      </c>
      <c r="V15">
        <f>F15/D17</f>
        <v>0.59375425923401937</v>
      </c>
      <c r="W15">
        <f>G15/D17</f>
        <v>0.68837740220798693</v>
      </c>
    </row>
    <row r="16" spans="1:23" x14ac:dyDescent="0.25">
      <c r="B16">
        <v>1</v>
      </c>
      <c r="C16">
        <v>6</v>
      </c>
      <c r="D16">
        <f>'GWm05'!D17</f>
        <v>17464.3</v>
      </c>
      <c r="E16">
        <f>'GWm05'!E17</f>
        <v>12662.4</v>
      </c>
      <c r="F16">
        <f>'GWm05'!F17</f>
        <v>10425.299999999999</v>
      </c>
      <c r="G16">
        <f>'GWm05'!G17</f>
        <v>15522.5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0.99179387578937805</v>
      </c>
      <c r="U16">
        <f>E16/D17</f>
        <v>0.71909499795556764</v>
      </c>
      <c r="V16">
        <f>F16/D17</f>
        <v>0.59205056562627778</v>
      </c>
      <c r="W16">
        <f>G16/D17</f>
        <v>0.88151946753895782</v>
      </c>
    </row>
    <row r="17" spans="1:23" x14ac:dyDescent="0.25">
      <c r="B17">
        <v>1.5</v>
      </c>
      <c r="C17">
        <v>6</v>
      </c>
      <c r="D17">
        <f>'GWm05'!D18</f>
        <v>17608.8</v>
      </c>
      <c r="E17">
        <f>'GWm05'!E18</f>
        <v>12824.2</v>
      </c>
      <c r="F17">
        <f>'GWm05'!F18</f>
        <v>10455</v>
      </c>
      <c r="G17">
        <f>'GWm05'!G18</f>
        <v>16676.400000000001</v>
      </c>
      <c r="J17">
        <v>1.5</v>
      </c>
      <c r="K17">
        <v>6</v>
      </c>
      <c r="L17">
        <v>0</v>
      </c>
      <c r="M17">
        <v>489749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0.72828358547998739</v>
      </c>
      <c r="V17">
        <f>F17/D17</f>
        <v>0.59373722229794201</v>
      </c>
      <c r="W17">
        <f>G17/D17</f>
        <v>0.9470492026713917</v>
      </c>
    </row>
    <row r="18" spans="1:23" x14ac:dyDescent="0.25">
      <c r="B18">
        <v>2</v>
      </c>
      <c r="C18">
        <v>6</v>
      </c>
      <c r="D18">
        <f>'GWm05'!D19</f>
        <v>17608.8</v>
      </c>
      <c r="E18">
        <f>'GWm05'!E19</f>
        <v>12194.8</v>
      </c>
      <c r="F18">
        <f>'GWm05'!F19</f>
        <v>10415.4</v>
      </c>
      <c r="G18">
        <f>'GWm05'!G19</f>
        <v>15896</v>
      </c>
      <c r="J18">
        <v>2</v>
      </c>
      <c r="K18">
        <v>6</v>
      </c>
      <c r="L18">
        <v>0</v>
      </c>
      <c r="M18">
        <v>787045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0.69254009358956881</v>
      </c>
      <c r="V18">
        <f>F18/D17</f>
        <v>0.59148834673572304</v>
      </c>
      <c r="W18">
        <f>G18/D17</f>
        <v>0.9027304529553406</v>
      </c>
    </row>
    <row r="19" spans="1:23" x14ac:dyDescent="0.25">
      <c r="B19">
        <v>0.5</v>
      </c>
      <c r="C19">
        <v>8</v>
      </c>
      <c r="D19">
        <f>'GWm05'!D20</f>
        <v>12251.2</v>
      </c>
      <c r="E19">
        <f>'GWm05'!E20</f>
        <v>11456.7</v>
      </c>
      <c r="F19">
        <f>'GWm05'!F20</f>
        <v>10522.6</v>
      </c>
      <c r="G19">
        <f>'GWm05'!G20</f>
        <v>12075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0.69574303757212308</v>
      </c>
      <c r="U19">
        <f>E19/D17</f>
        <v>0.65062355186043352</v>
      </c>
      <c r="V19">
        <f>F19/D17</f>
        <v>0.59757621189405297</v>
      </c>
      <c r="W19">
        <f>G19/D17</f>
        <v>0.68573667711598751</v>
      </c>
    </row>
    <row r="20" spans="1:23" x14ac:dyDescent="0.25">
      <c r="B20">
        <v>1</v>
      </c>
      <c r="C20">
        <v>8</v>
      </c>
      <c r="D20">
        <f>'GWm05'!D21</f>
        <v>17433.400000000001</v>
      </c>
      <c r="E20">
        <f>'GWm05'!E21</f>
        <v>13812.1</v>
      </c>
      <c r="F20">
        <f>'GWm05'!F21</f>
        <v>10507.1</v>
      </c>
      <c r="G20">
        <f>'GWm05'!G21</f>
        <v>15738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0.9900390713734043</v>
      </c>
      <c r="U20">
        <f>E20/D17</f>
        <v>0.78438621598291769</v>
      </c>
      <c r="V20">
        <f>F20/D17</f>
        <v>0.59669597019671983</v>
      </c>
      <c r="W20">
        <f>G20/D17</f>
        <v>0.8937576666212349</v>
      </c>
    </row>
    <row r="21" spans="1:23" x14ac:dyDescent="0.25">
      <c r="B21">
        <v>1.5</v>
      </c>
      <c r="C21">
        <v>8</v>
      </c>
      <c r="D21">
        <f>'GWm05'!D22</f>
        <v>17608.8</v>
      </c>
      <c r="E21">
        <f>'GWm05'!E22</f>
        <v>13762.9</v>
      </c>
      <c r="F21">
        <f>'GWm05'!F22</f>
        <v>10502.4</v>
      </c>
      <c r="G21">
        <f>'GWm05'!G22</f>
        <v>17131.400000000001</v>
      </c>
      <c r="J21">
        <v>1.5</v>
      </c>
      <c r="K21">
        <v>8</v>
      </c>
      <c r="L21">
        <v>0</v>
      </c>
      <c r="M21">
        <v>381019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0.78159215846622143</v>
      </c>
      <c r="V21">
        <f>F21/D17</f>
        <v>0.5964290581981736</v>
      </c>
      <c r="W21">
        <f>G21/D17</f>
        <v>0.97288855572213906</v>
      </c>
    </row>
    <row r="22" spans="1:23" x14ac:dyDescent="0.25">
      <c r="B22">
        <v>2</v>
      </c>
      <c r="C22">
        <v>8</v>
      </c>
      <c r="D22">
        <f>'GWm05'!D23</f>
        <v>17608.8</v>
      </c>
      <c r="E22">
        <f>'GWm05'!E23</f>
        <v>13220.3</v>
      </c>
      <c r="F22">
        <f>'GWm05'!F23</f>
        <v>10503.2</v>
      </c>
      <c r="G22">
        <f>'GWm05'!G23</f>
        <v>16760.599999999999</v>
      </c>
      <c r="J22">
        <v>2</v>
      </c>
      <c r="K22">
        <v>8</v>
      </c>
      <c r="L22">
        <v>0</v>
      </c>
      <c r="M22">
        <v>638292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0.75077802008086869</v>
      </c>
      <c r="V22">
        <f>F22/D17</f>
        <v>0.59647449002771347</v>
      </c>
      <c r="W22">
        <f>G22/D17</f>
        <v>0.9518309027304529</v>
      </c>
    </row>
    <row r="23" spans="1:23" x14ac:dyDescent="0.25">
      <c r="B23">
        <v>0.5</v>
      </c>
      <c r="C23">
        <v>10</v>
      </c>
      <c r="D23">
        <f>'GWm05'!D24</f>
        <v>12238.2</v>
      </c>
      <c r="E23">
        <f>'GWm05'!E24</f>
        <v>11400.6</v>
      </c>
      <c r="F23">
        <f>'GWm05'!F24</f>
        <v>10513.2</v>
      </c>
      <c r="G23">
        <f>'GWm05'!G24</f>
        <v>12026.4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0.69500477034210173</v>
      </c>
      <c r="U23">
        <f>E23/D17</f>
        <v>0.64743764481395671</v>
      </c>
      <c r="V23">
        <f>F23/D17</f>
        <v>0.59704238789696062</v>
      </c>
      <c r="W23">
        <f>G23/D17</f>
        <v>0.68297669347144607</v>
      </c>
    </row>
    <row r="24" spans="1:23" x14ac:dyDescent="0.25">
      <c r="B24">
        <v>1</v>
      </c>
      <c r="C24">
        <v>10</v>
      </c>
      <c r="D24">
        <f>'GWm05'!D25</f>
        <v>17402</v>
      </c>
      <c r="E24">
        <f>'GWm05'!E25</f>
        <v>14516.9</v>
      </c>
      <c r="F24">
        <f>'GWm05'!F25</f>
        <v>10512.6</v>
      </c>
      <c r="G24">
        <f>'GWm05'!G25</f>
        <v>15715.8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0.98825587206396803</v>
      </c>
      <c r="U24">
        <f>E24/D17</f>
        <v>0.82441165780745995</v>
      </c>
      <c r="V24">
        <f>F24/D17</f>
        <v>0.59700831402480581</v>
      </c>
      <c r="W24">
        <f>G24/D17</f>
        <v>0.89249693335150604</v>
      </c>
    </row>
    <row r="25" spans="1:23" x14ac:dyDescent="0.25">
      <c r="B25">
        <v>1.5</v>
      </c>
      <c r="C25">
        <v>10</v>
      </c>
      <c r="D25">
        <f>'GWm05'!D26</f>
        <v>17608.8</v>
      </c>
      <c r="E25">
        <f>'GWm05'!E26</f>
        <v>14981.4</v>
      </c>
      <c r="F25">
        <f>'GWm05'!F26</f>
        <v>10509.9</v>
      </c>
      <c r="G25">
        <f>'GWm05'!G26</f>
        <v>17282.400000000001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0.85079051383399207</v>
      </c>
      <c r="V25">
        <f>F25/D17</f>
        <v>0.59685498160010908</v>
      </c>
      <c r="W25">
        <f>G25/D17</f>
        <v>0.98146381354777168</v>
      </c>
    </row>
    <row r="26" spans="1:23" x14ac:dyDescent="0.25">
      <c r="B26">
        <v>2</v>
      </c>
      <c r="C26">
        <v>10</v>
      </c>
      <c r="D26">
        <f>'GWm05'!D27</f>
        <v>17608.8</v>
      </c>
      <c r="E26">
        <f>'GWm05'!E27</f>
        <v>13996.8</v>
      </c>
      <c r="F26">
        <f>'GWm05'!F27</f>
        <v>10506.4</v>
      </c>
      <c r="G26">
        <f>'GWm05'!G27</f>
        <v>17257.2</v>
      </c>
      <c r="J26">
        <v>2</v>
      </c>
      <c r="K26">
        <v>10</v>
      </c>
      <c r="L26">
        <v>0</v>
      </c>
      <c r="M26">
        <v>508760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0.79487528962791332</v>
      </c>
      <c r="V26">
        <f>F26/D17</f>
        <v>0.59665621734587249</v>
      </c>
      <c r="W26">
        <f>G26/D17</f>
        <v>0.98003271091726873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7203</v>
      </c>
      <c r="E29">
        <v>10799</v>
      </c>
      <c r="F29">
        <v>7203</v>
      </c>
      <c r="G29">
        <v>7203</v>
      </c>
      <c r="J29">
        <v>0.5</v>
      </c>
      <c r="K29">
        <v>3</v>
      </c>
      <c r="L29">
        <v>0</v>
      </c>
      <c r="M29">
        <f t="shared" ref="M29:M52" si="0">(E29-D29)</f>
        <v>3596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7203</v>
      </c>
      <c r="E30">
        <v>11226</v>
      </c>
      <c r="F30">
        <v>7203</v>
      </c>
      <c r="G30">
        <v>7203</v>
      </c>
      <c r="J30">
        <v>1</v>
      </c>
      <c r="K30">
        <v>3</v>
      </c>
      <c r="L30">
        <v>0</v>
      </c>
      <c r="M30">
        <f t="shared" si="0"/>
        <v>4023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7203</v>
      </c>
      <c r="E31">
        <v>9044</v>
      </c>
      <c r="F31">
        <v>7203</v>
      </c>
      <c r="G31">
        <v>7203</v>
      </c>
      <c r="J31">
        <v>1.5</v>
      </c>
      <c r="K31">
        <v>3</v>
      </c>
      <c r="L31">
        <v>0</v>
      </c>
      <c r="M31">
        <f t="shared" si="0"/>
        <v>1841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7203</v>
      </c>
      <c r="E32">
        <v>8151</v>
      </c>
      <c r="F32">
        <v>7203</v>
      </c>
      <c r="G32">
        <v>7203</v>
      </c>
      <c r="J32">
        <v>2</v>
      </c>
      <c r="K32">
        <v>3</v>
      </c>
      <c r="L32">
        <v>0</v>
      </c>
      <c r="M32">
        <f t="shared" si="0"/>
        <v>948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7203</v>
      </c>
      <c r="E33">
        <v>10476</v>
      </c>
      <c r="F33">
        <v>7203</v>
      </c>
      <c r="G33">
        <v>7203</v>
      </c>
      <c r="J33">
        <v>0.5</v>
      </c>
      <c r="K33">
        <v>4</v>
      </c>
      <c r="L33">
        <v>0</v>
      </c>
      <c r="M33">
        <f t="shared" si="0"/>
        <v>3273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7203</v>
      </c>
      <c r="E34">
        <v>12196</v>
      </c>
      <c r="F34">
        <v>7203</v>
      </c>
      <c r="G34">
        <v>7203</v>
      </c>
      <c r="J34">
        <v>1</v>
      </c>
      <c r="K34">
        <v>4</v>
      </c>
      <c r="L34">
        <v>0</v>
      </c>
      <c r="M34">
        <f t="shared" si="0"/>
        <v>4993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7203</v>
      </c>
      <c r="E35">
        <v>10981</v>
      </c>
      <c r="F35">
        <v>7203</v>
      </c>
      <c r="G35">
        <v>7203</v>
      </c>
      <c r="J35">
        <v>1.5</v>
      </c>
      <c r="K35">
        <v>4</v>
      </c>
      <c r="L35">
        <v>0</v>
      </c>
      <c r="M35">
        <f t="shared" si="0"/>
        <v>3778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7203</v>
      </c>
      <c r="E36">
        <v>9384</v>
      </c>
      <c r="F36">
        <v>7203</v>
      </c>
      <c r="G36">
        <v>7203</v>
      </c>
      <c r="J36">
        <v>2</v>
      </c>
      <c r="K36">
        <v>4</v>
      </c>
      <c r="L36">
        <v>0</v>
      </c>
      <c r="M36">
        <f t="shared" si="0"/>
        <v>2181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7203</v>
      </c>
      <c r="E37">
        <v>9707</v>
      </c>
      <c r="F37">
        <v>7203</v>
      </c>
      <c r="G37">
        <v>7203</v>
      </c>
      <c r="J37">
        <v>0.5</v>
      </c>
      <c r="K37">
        <v>5</v>
      </c>
      <c r="L37">
        <v>0</v>
      </c>
      <c r="M37">
        <f t="shared" si="0"/>
        <v>2504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7203</v>
      </c>
      <c r="E38">
        <v>13058</v>
      </c>
      <c r="F38">
        <v>7203</v>
      </c>
      <c r="G38">
        <v>7203</v>
      </c>
      <c r="J38">
        <v>1</v>
      </c>
      <c r="K38">
        <v>5</v>
      </c>
      <c r="L38">
        <v>0</v>
      </c>
      <c r="M38">
        <f t="shared" si="0"/>
        <v>5855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7203</v>
      </c>
      <c r="E39">
        <v>12648</v>
      </c>
      <c r="F39">
        <v>7203</v>
      </c>
      <c r="G39">
        <v>7203</v>
      </c>
      <c r="J39">
        <v>1.5</v>
      </c>
      <c r="K39">
        <v>5</v>
      </c>
      <c r="L39">
        <v>0</v>
      </c>
      <c r="M39">
        <f t="shared" si="0"/>
        <v>5445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7203</v>
      </c>
      <c r="E40">
        <v>10918</v>
      </c>
      <c r="F40">
        <v>7203</v>
      </c>
      <c r="G40">
        <v>7203</v>
      </c>
      <c r="J40">
        <v>2</v>
      </c>
      <c r="K40">
        <v>5</v>
      </c>
      <c r="L40">
        <v>0</v>
      </c>
      <c r="M40">
        <f t="shared" si="0"/>
        <v>3715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7203</v>
      </c>
      <c r="E41">
        <v>9355</v>
      </c>
      <c r="F41">
        <v>7203</v>
      </c>
      <c r="G41">
        <v>7203</v>
      </c>
      <c r="J41">
        <v>0.5</v>
      </c>
      <c r="K41">
        <v>6</v>
      </c>
      <c r="L41">
        <v>0</v>
      </c>
      <c r="M41">
        <f t="shared" si="0"/>
        <v>2152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7203</v>
      </c>
      <c r="E42">
        <v>13484</v>
      </c>
      <c r="F42">
        <v>7203</v>
      </c>
      <c r="G42">
        <v>7203</v>
      </c>
      <c r="J42">
        <v>1</v>
      </c>
      <c r="K42">
        <v>6</v>
      </c>
      <c r="L42">
        <v>0</v>
      </c>
      <c r="M42">
        <f t="shared" si="0"/>
        <v>6281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7203</v>
      </c>
      <c r="E43">
        <v>13330</v>
      </c>
      <c r="F43">
        <v>7203</v>
      </c>
      <c r="G43">
        <v>7203</v>
      </c>
      <c r="J43">
        <v>1.5</v>
      </c>
      <c r="K43">
        <v>6</v>
      </c>
      <c r="L43">
        <v>0</v>
      </c>
      <c r="M43">
        <f t="shared" si="0"/>
        <v>6127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7203</v>
      </c>
      <c r="E44">
        <v>12338</v>
      </c>
      <c r="F44">
        <v>7203</v>
      </c>
      <c r="G44">
        <v>7203</v>
      </c>
      <c r="J44">
        <v>2</v>
      </c>
      <c r="K44">
        <v>6</v>
      </c>
      <c r="L44">
        <v>0</v>
      </c>
      <c r="M44">
        <f t="shared" si="0"/>
        <v>5135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7203</v>
      </c>
      <c r="E45">
        <v>9163</v>
      </c>
      <c r="F45">
        <v>7203</v>
      </c>
      <c r="G45">
        <v>7203</v>
      </c>
      <c r="J45">
        <v>0.5</v>
      </c>
      <c r="K45">
        <v>8</v>
      </c>
      <c r="L45">
        <v>0</v>
      </c>
      <c r="M45">
        <f t="shared" si="0"/>
        <v>1960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7203</v>
      </c>
      <c r="E46">
        <v>14449</v>
      </c>
      <c r="F46">
        <v>7203</v>
      </c>
      <c r="G46">
        <v>7203</v>
      </c>
      <c r="J46">
        <v>1</v>
      </c>
      <c r="K46">
        <v>8</v>
      </c>
      <c r="L46">
        <v>0</v>
      </c>
      <c r="M46">
        <f t="shared" si="0"/>
        <v>7246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7203</v>
      </c>
      <c r="E47">
        <v>13972</v>
      </c>
      <c r="F47">
        <v>7203</v>
      </c>
      <c r="G47">
        <v>7203</v>
      </c>
      <c r="J47">
        <v>1.5</v>
      </c>
      <c r="K47">
        <v>8</v>
      </c>
      <c r="L47">
        <v>0</v>
      </c>
      <c r="M47">
        <f t="shared" si="0"/>
        <v>6769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7203</v>
      </c>
      <c r="E48">
        <v>13497</v>
      </c>
      <c r="F48">
        <v>7203</v>
      </c>
      <c r="G48">
        <v>7203</v>
      </c>
      <c r="J48">
        <v>2</v>
      </c>
      <c r="K48">
        <v>8</v>
      </c>
      <c r="L48">
        <v>0</v>
      </c>
      <c r="M48">
        <f t="shared" si="0"/>
        <v>6294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7203</v>
      </c>
      <c r="E49">
        <v>9398</v>
      </c>
      <c r="F49">
        <v>7203</v>
      </c>
      <c r="G49">
        <v>7203</v>
      </c>
      <c r="J49">
        <v>0.5</v>
      </c>
      <c r="K49">
        <v>10</v>
      </c>
      <c r="L49">
        <v>0</v>
      </c>
      <c r="M49">
        <f t="shared" si="0"/>
        <v>2195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7203</v>
      </c>
      <c r="E50">
        <v>13908</v>
      </c>
      <c r="F50">
        <v>7203</v>
      </c>
      <c r="G50">
        <v>7203</v>
      </c>
      <c r="J50">
        <v>1</v>
      </c>
      <c r="K50">
        <v>10</v>
      </c>
      <c r="L50">
        <v>0</v>
      </c>
      <c r="M50">
        <f t="shared" si="0"/>
        <v>6705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7203</v>
      </c>
      <c r="E51">
        <v>13983</v>
      </c>
      <c r="F51">
        <v>7203</v>
      </c>
      <c r="G51">
        <v>7203</v>
      </c>
      <c r="J51">
        <v>1.5</v>
      </c>
      <c r="K51">
        <v>10</v>
      </c>
      <c r="L51">
        <v>0</v>
      </c>
      <c r="M51">
        <f t="shared" si="0"/>
        <v>6780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7203</v>
      </c>
      <c r="E52">
        <v>13839</v>
      </c>
      <c r="F52">
        <v>7203</v>
      </c>
      <c r="G52">
        <v>7203</v>
      </c>
      <c r="J52">
        <v>2</v>
      </c>
      <c r="K52">
        <v>10</v>
      </c>
      <c r="L52">
        <v>0</v>
      </c>
      <c r="M52">
        <f t="shared" si="0"/>
        <v>6636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  <row r="65" spans="4:17" ht="17.25" thickBot="1" x14ac:dyDescent="0.3">
      <c r="D65" t="s">
        <v>24</v>
      </c>
      <c r="L65" s="4">
        <v>0.2</v>
      </c>
      <c r="M65" s="4">
        <v>0.5</v>
      </c>
      <c r="N65" s="4">
        <v>0.8</v>
      </c>
      <c r="P65">
        <v>0.2</v>
      </c>
      <c r="Q65">
        <v>0.8</v>
      </c>
    </row>
    <row r="66" spans="4:17" x14ac:dyDescent="0.25">
      <c r="D66">
        <v>7825</v>
      </c>
      <c r="E66">
        <v>8269</v>
      </c>
      <c r="F66">
        <v>7825</v>
      </c>
      <c r="G66">
        <v>8274</v>
      </c>
      <c r="H66">
        <v>7825</v>
      </c>
      <c r="I66">
        <v>8399</v>
      </c>
      <c r="L66" s="5">
        <f>E66-D66</f>
        <v>444</v>
      </c>
      <c r="M66" s="6">
        <f>G66-F66</f>
        <v>449</v>
      </c>
      <c r="N66" s="7">
        <f>I66-H66</f>
        <v>574</v>
      </c>
      <c r="P66" s="5">
        <f>(L66-M66)/M66</f>
        <v>-1.1135857461024499E-2</v>
      </c>
      <c r="Q66" s="7">
        <f>(N66-M66)/M66</f>
        <v>0.27839643652561247</v>
      </c>
    </row>
    <row r="67" spans="4:17" x14ac:dyDescent="0.25">
      <c r="D67">
        <v>7825</v>
      </c>
      <c r="E67">
        <v>9057</v>
      </c>
      <c r="F67">
        <v>7825</v>
      </c>
      <c r="G67">
        <v>9084</v>
      </c>
      <c r="H67">
        <v>7825</v>
      </c>
      <c r="I67">
        <v>9235</v>
      </c>
      <c r="L67" s="8">
        <f t="shared" ref="L67:L89" si="5">E67-D67</f>
        <v>1232</v>
      </c>
      <c r="M67" s="4">
        <f t="shared" ref="M67:M89" si="6">G67-F67</f>
        <v>1259</v>
      </c>
      <c r="N67" s="9">
        <f t="shared" ref="N67:N89" si="7">I67-H67</f>
        <v>1410</v>
      </c>
      <c r="P67" s="8">
        <f t="shared" ref="P67:P89" si="8">(L67-M67)/M67</f>
        <v>-2.1445591739475776E-2</v>
      </c>
      <c r="Q67" s="9">
        <f t="shared" ref="Q67:Q89" si="9">(N67-M67)/M67</f>
        <v>0.11993645750595711</v>
      </c>
    </row>
    <row r="68" spans="4:17" x14ac:dyDescent="0.25">
      <c r="D68">
        <v>7825</v>
      </c>
      <c r="E68">
        <v>8379</v>
      </c>
      <c r="F68">
        <v>7825</v>
      </c>
      <c r="G68">
        <v>8390</v>
      </c>
      <c r="H68">
        <v>7825</v>
      </c>
      <c r="I68">
        <v>8435</v>
      </c>
      <c r="L68" s="8">
        <f t="shared" si="5"/>
        <v>554</v>
      </c>
      <c r="M68" s="4">
        <f t="shared" si="6"/>
        <v>565</v>
      </c>
      <c r="N68" s="9">
        <f t="shared" si="7"/>
        <v>610</v>
      </c>
      <c r="P68" s="8">
        <f t="shared" si="8"/>
        <v>-1.9469026548672566E-2</v>
      </c>
      <c r="Q68" s="9">
        <f t="shared" si="9"/>
        <v>7.9646017699115043E-2</v>
      </c>
    </row>
    <row r="69" spans="4:17" ht="17.25" thickBot="1" x14ac:dyDescent="0.3">
      <c r="D69">
        <v>7825</v>
      </c>
      <c r="E69">
        <v>8114</v>
      </c>
      <c r="F69">
        <v>7825</v>
      </c>
      <c r="G69">
        <v>8140</v>
      </c>
      <c r="H69">
        <v>7825</v>
      </c>
      <c r="I69">
        <v>8169</v>
      </c>
      <c r="L69" s="10">
        <f t="shared" si="5"/>
        <v>289</v>
      </c>
      <c r="M69" s="11">
        <f t="shared" si="6"/>
        <v>315</v>
      </c>
      <c r="N69" s="12">
        <f t="shared" si="7"/>
        <v>344</v>
      </c>
      <c r="P69" s="10">
        <f t="shared" si="8"/>
        <v>-8.2539682539682538E-2</v>
      </c>
      <c r="Q69" s="12">
        <f t="shared" si="9"/>
        <v>9.2063492063492069E-2</v>
      </c>
    </row>
    <row r="70" spans="4:17" x14ac:dyDescent="0.25">
      <c r="D70">
        <v>7825</v>
      </c>
      <c r="E70">
        <v>8519</v>
      </c>
      <c r="F70">
        <v>7825</v>
      </c>
      <c r="G70">
        <v>8532</v>
      </c>
      <c r="H70">
        <v>7825</v>
      </c>
      <c r="I70">
        <v>8584</v>
      </c>
      <c r="L70" s="5">
        <f t="shared" si="5"/>
        <v>694</v>
      </c>
      <c r="M70" s="6">
        <f t="shared" si="6"/>
        <v>707</v>
      </c>
      <c r="N70" s="7">
        <f t="shared" si="7"/>
        <v>759</v>
      </c>
      <c r="P70">
        <f t="shared" si="8"/>
        <v>-1.8387553041018388E-2</v>
      </c>
      <c r="Q70">
        <f t="shared" si="9"/>
        <v>7.355021216407355E-2</v>
      </c>
    </row>
    <row r="71" spans="4:17" x14ac:dyDescent="0.25">
      <c r="D71">
        <v>7825</v>
      </c>
      <c r="E71">
        <v>9339</v>
      </c>
      <c r="F71">
        <v>7825</v>
      </c>
      <c r="G71">
        <v>9368</v>
      </c>
      <c r="H71">
        <v>7825</v>
      </c>
      <c r="I71">
        <v>9509</v>
      </c>
      <c r="L71" s="8">
        <f t="shared" si="5"/>
        <v>1514</v>
      </c>
      <c r="M71" s="4">
        <f t="shared" si="6"/>
        <v>1543</v>
      </c>
      <c r="N71" s="9">
        <f t="shared" si="7"/>
        <v>1684</v>
      </c>
      <c r="P71">
        <f t="shared" si="8"/>
        <v>-1.8794556059624108E-2</v>
      </c>
      <c r="Q71">
        <f t="shared" si="9"/>
        <v>9.1380427738172385E-2</v>
      </c>
    </row>
    <row r="72" spans="4:17" x14ac:dyDescent="0.25">
      <c r="D72">
        <v>7825</v>
      </c>
      <c r="E72">
        <v>9160</v>
      </c>
      <c r="F72">
        <v>7825</v>
      </c>
      <c r="G72">
        <v>9171</v>
      </c>
      <c r="H72">
        <v>7825</v>
      </c>
      <c r="I72">
        <v>9261</v>
      </c>
      <c r="L72" s="8">
        <f t="shared" si="5"/>
        <v>1335</v>
      </c>
      <c r="M72" s="4">
        <f t="shared" si="6"/>
        <v>1346</v>
      </c>
      <c r="N72" s="9">
        <f t="shared" si="7"/>
        <v>1436</v>
      </c>
      <c r="P72">
        <f t="shared" si="8"/>
        <v>-8.1723625557206542E-3</v>
      </c>
      <c r="Q72">
        <f t="shared" si="9"/>
        <v>6.6864784546805348E-2</v>
      </c>
    </row>
    <row r="73" spans="4:17" ht="17.25" thickBot="1" x14ac:dyDescent="0.3">
      <c r="D73">
        <v>7825</v>
      </c>
      <c r="E73">
        <v>8806</v>
      </c>
      <c r="F73">
        <v>7825</v>
      </c>
      <c r="G73">
        <v>8800</v>
      </c>
      <c r="H73">
        <v>7825</v>
      </c>
      <c r="I73">
        <v>8861</v>
      </c>
      <c r="L73" s="10">
        <f t="shared" si="5"/>
        <v>981</v>
      </c>
      <c r="M73" s="11">
        <f t="shared" si="6"/>
        <v>975</v>
      </c>
      <c r="N73" s="12">
        <f t="shared" si="7"/>
        <v>1036</v>
      </c>
      <c r="P73">
        <f t="shared" si="8"/>
        <v>6.1538461538461538E-3</v>
      </c>
      <c r="Q73">
        <f t="shared" si="9"/>
        <v>6.2564102564102567E-2</v>
      </c>
    </row>
    <row r="74" spans="4:17" x14ac:dyDescent="0.25">
      <c r="D74">
        <v>7825</v>
      </c>
      <c r="E74">
        <v>8307</v>
      </c>
      <c r="F74">
        <v>7825</v>
      </c>
      <c r="G74">
        <v>8314</v>
      </c>
      <c r="H74">
        <v>7825</v>
      </c>
      <c r="I74">
        <v>8332</v>
      </c>
      <c r="L74" s="5">
        <f t="shared" si="5"/>
        <v>482</v>
      </c>
      <c r="M74" s="6">
        <f t="shared" si="6"/>
        <v>489</v>
      </c>
      <c r="N74" s="7">
        <f t="shared" si="7"/>
        <v>507</v>
      </c>
      <c r="P74">
        <f t="shared" si="8"/>
        <v>-1.4314928425357873E-2</v>
      </c>
      <c r="Q74">
        <f t="shared" si="9"/>
        <v>3.6809815950920248E-2</v>
      </c>
    </row>
    <row r="75" spans="4:17" x14ac:dyDescent="0.25">
      <c r="D75">
        <v>7825</v>
      </c>
      <c r="E75">
        <v>9532</v>
      </c>
      <c r="F75">
        <v>7825</v>
      </c>
      <c r="G75">
        <v>9577</v>
      </c>
      <c r="H75">
        <v>7825</v>
      </c>
      <c r="I75">
        <v>9706</v>
      </c>
      <c r="L75" s="8">
        <f t="shared" si="5"/>
        <v>1707</v>
      </c>
      <c r="M75" s="4">
        <f t="shared" si="6"/>
        <v>1752</v>
      </c>
      <c r="N75" s="9">
        <f t="shared" si="7"/>
        <v>1881</v>
      </c>
      <c r="P75">
        <f t="shared" si="8"/>
        <v>-2.5684931506849314E-2</v>
      </c>
      <c r="Q75">
        <f t="shared" si="9"/>
        <v>7.3630136986301373E-2</v>
      </c>
    </row>
    <row r="76" spans="4:17" x14ac:dyDescent="0.25">
      <c r="D76">
        <v>7825</v>
      </c>
      <c r="E76">
        <v>9892</v>
      </c>
      <c r="F76">
        <v>7825</v>
      </c>
      <c r="G76">
        <v>9914</v>
      </c>
      <c r="H76">
        <v>7825</v>
      </c>
      <c r="I76">
        <v>10048</v>
      </c>
      <c r="L76" s="8">
        <f t="shared" si="5"/>
        <v>2067</v>
      </c>
      <c r="M76" s="4">
        <f t="shared" si="6"/>
        <v>2089</v>
      </c>
      <c r="N76" s="9">
        <f t="shared" si="7"/>
        <v>2223</v>
      </c>
      <c r="P76">
        <f t="shared" si="8"/>
        <v>-1.0531354715174725E-2</v>
      </c>
      <c r="Q76">
        <f t="shared" si="9"/>
        <v>6.4145524174246057E-2</v>
      </c>
    </row>
    <row r="77" spans="4:17" ht="17.25" thickBot="1" x14ac:dyDescent="0.3">
      <c r="D77">
        <v>7825</v>
      </c>
      <c r="E77">
        <v>9297</v>
      </c>
      <c r="F77">
        <v>7825</v>
      </c>
      <c r="G77">
        <v>9303</v>
      </c>
      <c r="H77">
        <v>7825</v>
      </c>
      <c r="I77">
        <v>9357</v>
      </c>
      <c r="L77" s="10">
        <f t="shared" si="5"/>
        <v>1472</v>
      </c>
      <c r="M77" s="11">
        <f t="shared" si="6"/>
        <v>1478</v>
      </c>
      <c r="N77" s="12">
        <f t="shared" si="7"/>
        <v>1532</v>
      </c>
      <c r="P77">
        <f t="shared" si="8"/>
        <v>-4.0595399188092015E-3</v>
      </c>
      <c r="Q77">
        <f t="shared" si="9"/>
        <v>3.6535859269282815E-2</v>
      </c>
    </row>
    <row r="78" spans="4:17" x14ac:dyDescent="0.25">
      <c r="D78">
        <v>7825</v>
      </c>
      <c r="E78">
        <v>8123</v>
      </c>
      <c r="F78">
        <v>7825</v>
      </c>
      <c r="G78">
        <v>8124</v>
      </c>
      <c r="H78">
        <v>7825</v>
      </c>
      <c r="I78">
        <v>8124</v>
      </c>
      <c r="L78" s="5">
        <f t="shared" si="5"/>
        <v>298</v>
      </c>
      <c r="M78" s="6">
        <f t="shared" si="6"/>
        <v>299</v>
      </c>
      <c r="N78" s="7">
        <f t="shared" si="7"/>
        <v>299</v>
      </c>
      <c r="P78">
        <f t="shared" si="8"/>
        <v>-3.3444816053511705E-3</v>
      </c>
      <c r="Q78">
        <f t="shared" si="9"/>
        <v>0</v>
      </c>
    </row>
    <row r="79" spans="4:17" x14ac:dyDescent="0.25">
      <c r="D79">
        <v>7825</v>
      </c>
      <c r="E79">
        <v>9764</v>
      </c>
      <c r="F79">
        <v>7825</v>
      </c>
      <c r="G79">
        <v>9798</v>
      </c>
      <c r="H79">
        <v>7825</v>
      </c>
      <c r="I79">
        <v>9834</v>
      </c>
      <c r="L79" s="8">
        <f t="shared" si="5"/>
        <v>1939</v>
      </c>
      <c r="M79" s="4">
        <f t="shared" si="6"/>
        <v>1973</v>
      </c>
      <c r="N79" s="9">
        <f t="shared" si="7"/>
        <v>2009</v>
      </c>
      <c r="P79">
        <f t="shared" si="8"/>
        <v>-1.7232640648758235E-2</v>
      </c>
      <c r="Q79">
        <f t="shared" si="9"/>
        <v>1.824632539280284E-2</v>
      </c>
    </row>
    <row r="80" spans="4:17" x14ac:dyDescent="0.25">
      <c r="D80">
        <v>7825</v>
      </c>
      <c r="E80">
        <v>9845</v>
      </c>
      <c r="F80">
        <v>7825</v>
      </c>
      <c r="G80">
        <v>9873</v>
      </c>
      <c r="H80">
        <v>7825</v>
      </c>
      <c r="I80">
        <v>9922</v>
      </c>
      <c r="L80" s="8">
        <f t="shared" si="5"/>
        <v>2020</v>
      </c>
      <c r="M80" s="4">
        <f t="shared" si="6"/>
        <v>2048</v>
      </c>
      <c r="N80" s="9">
        <f t="shared" si="7"/>
        <v>2097</v>
      </c>
      <c r="P80">
        <f t="shared" si="8"/>
        <v>-1.3671875E-2</v>
      </c>
      <c r="Q80">
        <f t="shared" si="9"/>
        <v>2.392578125E-2</v>
      </c>
    </row>
    <row r="81" spans="1:17" ht="17.25" thickBot="1" x14ac:dyDescent="0.3">
      <c r="D81">
        <v>7825</v>
      </c>
      <c r="E81">
        <v>9777</v>
      </c>
      <c r="F81">
        <v>7825</v>
      </c>
      <c r="G81">
        <v>9787</v>
      </c>
      <c r="H81">
        <v>7825</v>
      </c>
      <c r="I81">
        <v>9864</v>
      </c>
      <c r="L81" s="10">
        <f t="shared" si="5"/>
        <v>1952</v>
      </c>
      <c r="M81" s="11">
        <f t="shared" si="6"/>
        <v>1962</v>
      </c>
      <c r="N81" s="12">
        <f t="shared" si="7"/>
        <v>2039</v>
      </c>
      <c r="P81">
        <f t="shared" si="8"/>
        <v>-5.0968399592252805E-3</v>
      </c>
      <c r="Q81">
        <f t="shared" si="9"/>
        <v>3.9245667686034658E-2</v>
      </c>
    </row>
    <row r="82" spans="1:17" x14ac:dyDescent="0.25">
      <c r="D82">
        <v>7825</v>
      </c>
      <c r="E82">
        <v>7834</v>
      </c>
      <c r="F82">
        <v>7825</v>
      </c>
      <c r="G82">
        <v>7834</v>
      </c>
      <c r="H82">
        <v>7825</v>
      </c>
      <c r="I82">
        <v>7834</v>
      </c>
      <c r="L82" s="5">
        <f t="shared" si="5"/>
        <v>9</v>
      </c>
      <c r="M82" s="6">
        <f t="shared" si="6"/>
        <v>9</v>
      </c>
      <c r="N82" s="7">
        <f t="shared" si="7"/>
        <v>9</v>
      </c>
      <c r="P82">
        <f t="shared" si="8"/>
        <v>0</v>
      </c>
      <c r="Q82">
        <f t="shared" si="9"/>
        <v>0</v>
      </c>
    </row>
    <row r="83" spans="1:17" x14ac:dyDescent="0.25">
      <c r="D83">
        <v>7825</v>
      </c>
      <c r="E83">
        <v>9675</v>
      </c>
      <c r="F83">
        <v>7825</v>
      </c>
      <c r="G83">
        <v>9675</v>
      </c>
      <c r="H83">
        <v>7825</v>
      </c>
      <c r="I83">
        <v>9645</v>
      </c>
      <c r="L83" s="8">
        <f t="shared" si="5"/>
        <v>1850</v>
      </c>
      <c r="M83" s="4">
        <f t="shared" si="6"/>
        <v>1850</v>
      </c>
      <c r="N83" s="9">
        <f t="shared" si="7"/>
        <v>1820</v>
      </c>
      <c r="P83">
        <f t="shared" si="8"/>
        <v>0</v>
      </c>
      <c r="Q83">
        <f t="shared" si="9"/>
        <v>-1.6216216216216217E-2</v>
      </c>
    </row>
    <row r="84" spans="1:17" x14ac:dyDescent="0.25">
      <c r="D84">
        <v>7825</v>
      </c>
      <c r="E84">
        <v>9887</v>
      </c>
      <c r="F84">
        <v>7825</v>
      </c>
      <c r="G84">
        <v>9896</v>
      </c>
      <c r="H84">
        <v>7825</v>
      </c>
      <c r="I84">
        <v>9885</v>
      </c>
      <c r="L84" s="8">
        <f t="shared" si="5"/>
        <v>2062</v>
      </c>
      <c r="M84" s="4">
        <f t="shared" si="6"/>
        <v>2071</v>
      </c>
      <c r="N84" s="9">
        <f t="shared" si="7"/>
        <v>2060</v>
      </c>
      <c r="P84">
        <f t="shared" si="8"/>
        <v>-4.3457267020762915E-3</v>
      </c>
      <c r="Q84">
        <f t="shared" si="9"/>
        <v>-5.311443746982134E-3</v>
      </c>
    </row>
    <row r="85" spans="1:17" ht="17.25" thickBot="1" x14ac:dyDescent="0.3">
      <c r="D85">
        <v>7825</v>
      </c>
      <c r="E85">
        <v>10257</v>
      </c>
      <c r="F85">
        <v>7825</v>
      </c>
      <c r="G85">
        <v>10266</v>
      </c>
      <c r="H85">
        <v>7825</v>
      </c>
      <c r="I85">
        <v>10287</v>
      </c>
      <c r="L85" s="10">
        <f t="shared" si="5"/>
        <v>2432</v>
      </c>
      <c r="M85" s="11">
        <f t="shared" si="6"/>
        <v>2441</v>
      </c>
      <c r="N85" s="12">
        <f t="shared" si="7"/>
        <v>2462</v>
      </c>
      <c r="P85">
        <f t="shared" si="8"/>
        <v>-3.6870135190495697E-3</v>
      </c>
      <c r="Q85">
        <f t="shared" si="9"/>
        <v>8.6030315444489969E-3</v>
      </c>
    </row>
    <row r="86" spans="1:17" x14ac:dyDescent="0.25">
      <c r="D86">
        <v>7825</v>
      </c>
      <c r="E86">
        <v>7825</v>
      </c>
      <c r="F86">
        <v>7825</v>
      </c>
      <c r="G86">
        <v>7825</v>
      </c>
      <c r="H86">
        <v>7825</v>
      </c>
      <c r="I86">
        <v>7825</v>
      </c>
      <c r="L86" s="5">
        <f t="shared" si="5"/>
        <v>0</v>
      </c>
      <c r="M86" s="6">
        <f t="shared" si="6"/>
        <v>0</v>
      </c>
      <c r="N86" s="7">
        <f t="shared" si="7"/>
        <v>0</v>
      </c>
      <c r="P86" t="e">
        <f t="shared" si="8"/>
        <v>#DIV/0!</v>
      </c>
      <c r="Q86" t="e">
        <f t="shared" si="9"/>
        <v>#DIV/0!</v>
      </c>
    </row>
    <row r="87" spans="1:17" x14ac:dyDescent="0.25">
      <c r="D87">
        <v>7825</v>
      </c>
      <c r="E87">
        <v>8892</v>
      </c>
      <c r="F87">
        <v>7825</v>
      </c>
      <c r="G87">
        <v>8892</v>
      </c>
      <c r="H87">
        <v>7825</v>
      </c>
      <c r="I87">
        <v>8863</v>
      </c>
      <c r="L87" s="8">
        <f t="shared" si="5"/>
        <v>1067</v>
      </c>
      <c r="M87" s="4">
        <f t="shared" si="6"/>
        <v>1067</v>
      </c>
      <c r="N87" s="9">
        <f t="shared" si="7"/>
        <v>1038</v>
      </c>
      <c r="P87">
        <f t="shared" si="8"/>
        <v>0</v>
      </c>
      <c r="Q87">
        <f t="shared" si="9"/>
        <v>-2.7179006560449859E-2</v>
      </c>
    </row>
    <row r="88" spans="1:17" x14ac:dyDescent="0.25">
      <c r="D88">
        <v>7825</v>
      </c>
      <c r="E88">
        <v>9887</v>
      </c>
      <c r="F88">
        <v>7825</v>
      </c>
      <c r="G88">
        <v>9887</v>
      </c>
      <c r="H88">
        <v>7825</v>
      </c>
      <c r="I88">
        <v>9882</v>
      </c>
      <c r="L88" s="8">
        <f t="shared" si="5"/>
        <v>2062</v>
      </c>
      <c r="M88" s="4">
        <f t="shared" si="6"/>
        <v>2062</v>
      </c>
      <c r="N88" s="9">
        <f t="shared" si="7"/>
        <v>2057</v>
      </c>
      <c r="P88">
        <f t="shared" si="8"/>
        <v>0</v>
      </c>
      <c r="Q88">
        <f t="shared" si="9"/>
        <v>-2.4248302618816685E-3</v>
      </c>
    </row>
    <row r="89" spans="1:17" ht="17.25" thickBot="1" x14ac:dyDescent="0.3">
      <c r="D89">
        <v>7825</v>
      </c>
      <c r="E89">
        <v>10128</v>
      </c>
      <c r="F89">
        <v>7825</v>
      </c>
      <c r="G89">
        <v>10129</v>
      </c>
      <c r="H89">
        <v>7825</v>
      </c>
      <c r="I89">
        <v>10128</v>
      </c>
      <c r="L89" s="10">
        <f t="shared" si="5"/>
        <v>2303</v>
      </c>
      <c r="M89" s="11">
        <f t="shared" si="6"/>
        <v>2304</v>
      </c>
      <c r="N89" s="12">
        <f t="shared" si="7"/>
        <v>2303</v>
      </c>
      <c r="P89">
        <f t="shared" si="8"/>
        <v>-4.3402777777777775E-4</v>
      </c>
      <c r="Q89">
        <f t="shared" si="9"/>
        <v>-4.3402777777777775E-4</v>
      </c>
    </row>
    <row r="91" spans="1:17" x14ac:dyDescent="0.25">
      <c r="A91" t="str">
        <f t="shared" ref="A91:A115" si="10">I28</f>
        <v>FogEng</v>
      </c>
      <c r="B91" t="str">
        <f t="shared" ref="B91:B115" si="11">J28</f>
        <v>totoal_U</v>
      </c>
      <c r="C91" t="str">
        <f t="shared" ref="C91:C115" si="12">K28</f>
        <v>TaskNum</v>
      </c>
      <c r="D91" t="str">
        <f t="shared" ref="D91:D115" si="13">L28</f>
        <v>NOFLD</v>
      </c>
      <c r="E91" t="str">
        <f t="shared" ref="E91" si="14">M28</f>
        <v>myOFLD</v>
      </c>
      <c r="F91" t="str">
        <f t="shared" ref="F91:F115" si="15">N28</f>
        <v>AOFLDC</v>
      </c>
      <c r="G91" t="str">
        <f t="shared" ref="G91:G115" si="16">O28</f>
        <v>SeGW</v>
      </c>
    </row>
    <row r="92" spans="1:17" x14ac:dyDescent="0.25">
      <c r="A92">
        <f t="shared" si="10"/>
        <v>0</v>
      </c>
      <c r="B92">
        <f t="shared" si="11"/>
        <v>0.5</v>
      </c>
      <c r="C92">
        <f t="shared" si="12"/>
        <v>3</v>
      </c>
      <c r="D92">
        <f>L29</f>
        <v>0</v>
      </c>
      <c r="E92">
        <f>M29/2/(4.4-1.8)*4.4</f>
        <v>3042.7692307692305</v>
      </c>
      <c r="F92">
        <f t="shared" si="15"/>
        <v>0</v>
      </c>
      <c r="G92">
        <f t="shared" si="16"/>
        <v>0</v>
      </c>
    </row>
    <row r="93" spans="1:17" x14ac:dyDescent="0.25">
      <c r="A93">
        <f t="shared" si="10"/>
        <v>0</v>
      </c>
      <c r="B93">
        <f t="shared" si="11"/>
        <v>1</v>
      </c>
      <c r="C93">
        <f t="shared" si="12"/>
        <v>3</v>
      </c>
      <c r="D93">
        <f t="shared" si="13"/>
        <v>0</v>
      </c>
      <c r="E93">
        <f t="shared" ref="E93:E115" si="17">M30/2/(4.4-1.8)*4.4</f>
        <v>3404.0769230769224</v>
      </c>
      <c r="F93">
        <f t="shared" si="15"/>
        <v>0</v>
      </c>
      <c r="G93">
        <f t="shared" si="16"/>
        <v>0</v>
      </c>
    </row>
    <row r="94" spans="1:17" x14ac:dyDescent="0.25">
      <c r="A94">
        <f t="shared" si="10"/>
        <v>0</v>
      </c>
      <c r="B94">
        <f t="shared" si="11"/>
        <v>1.5</v>
      </c>
      <c r="C94">
        <f t="shared" si="12"/>
        <v>3</v>
      </c>
      <c r="D94">
        <f t="shared" si="13"/>
        <v>0</v>
      </c>
      <c r="E94">
        <f t="shared" si="17"/>
        <v>1557.7692307692307</v>
      </c>
      <c r="F94">
        <f t="shared" si="15"/>
        <v>0</v>
      </c>
      <c r="G94">
        <f t="shared" si="16"/>
        <v>0</v>
      </c>
    </row>
    <row r="95" spans="1:17" x14ac:dyDescent="0.25">
      <c r="A95">
        <f t="shared" si="10"/>
        <v>0</v>
      </c>
      <c r="B95">
        <f t="shared" si="11"/>
        <v>2</v>
      </c>
      <c r="C95">
        <f t="shared" si="12"/>
        <v>3</v>
      </c>
      <c r="D95">
        <f t="shared" si="13"/>
        <v>0</v>
      </c>
      <c r="E95">
        <f>M32/2/(4.4-1.8)*4.4</f>
        <v>802.15384615384608</v>
      </c>
      <c r="F95">
        <f t="shared" si="15"/>
        <v>0</v>
      </c>
      <c r="G95">
        <f t="shared" si="16"/>
        <v>0</v>
      </c>
    </row>
    <row r="96" spans="1:17" x14ac:dyDescent="0.25">
      <c r="A96">
        <f t="shared" si="10"/>
        <v>0</v>
      </c>
      <c r="B96">
        <f t="shared" si="11"/>
        <v>0.5</v>
      </c>
      <c r="C96">
        <f t="shared" si="12"/>
        <v>4</v>
      </c>
      <c r="D96">
        <f t="shared" si="13"/>
        <v>0</v>
      </c>
      <c r="E96">
        <f t="shared" si="17"/>
        <v>2769.4615384615381</v>
      </c>
      <c r="F96">
        <f t="shared" si="15"/>
        <v>0</v>
      </c>
      <c r="G96">
        <f t="shared" si="16"/>
        <v>0</v>
      </c>
    </row>
    <row r="97" spans="1:7" x14ac:dyDescent="0.25">
      <c r="A97">
        <f t="shared" si="10"/>
        <v>0</v>
      </c>
      <c r="B97">
        <f t="shared" si="11"/>
        <v>1</v>
      </c>
      <c r="C97">
        <f t="shared" si="12"/>
        <v>4</v>
      </c>
      <c r="D97">
        <f t="shared" si="13"/>
        <v>0</v>
      </c>
      <c r="E97">
        <f t="shared" si="17"/>
        <v>4224.8461538461534</v>
      </c>
      <c r="F97">
        <f t="shared" si="15"/>
        <v>0</v>
      </c>
      <c r="G97">
        <f t="shared" si="16"/>
        <v>0</v>
      </c>
    </row>
    <row r="98" spans="1:7" x14ac:dyDescent="0.25">
      <c r="A98">
        <f t="shared" si="10"/>
        <v>0</v>
      </c>
      <c r="B98">
        <f t="shared" si="11"/>
        <v>1.5</v>
      </c>
      <c r="C98">
        <f t="shared" si="12"/>
        <v>4</v>
      </c>
      <c r="D98">
        <f t="shared" si="13"/>
        <v>0</v>
      </c>
      <c r="E98">
        <f t="shared" si="17"/>
        <v>3196.7692307692305</v>
      </c>
      <c r="F98">
        <f t="shared" si="15"/>
        <v>0</v>
      </c>
      <c r="G98">
        <f t="shared" si="16"/>
        <v>0</v>
      </c>
    </row>
    <row r="99" spans="1:7" x14ac:dyDescent="0.25">
      <c r="A99">
        <f t="shared" si="10"/>
        <v>0</v>
      </c>
      <c r="B99">
        <f t="shared" si="11"/>
        <v>2</v>
      </c>
      <c r="C99">
        <f t="shared" si="12"/>
        <v>4</v>
      </c>
      <c r="D99">
        <f t="shared" si="13"/>
        <v>0</v>
      </c>
      <c r="E99">
        <f t="shared" si="17"/>
        <v>1845.4615384615383</v>
      </c>
      <c r="F99">
        <f t="shared" si="15"/>
        <v>0</v>
      </c>
      <c r="G99">
        <f t="shared" si="16"/>
        <v>0</v>
      </c>
    </row>
    <row r="100" spans="1:7" x14ac:dyDescent="0.25">
      <c r="A100">
        <f t="shared" si="10"/>
        <v>0</v>
      </c>
      <c r="B100">
        <f t="shared" si="11"/>
        <v>0.5</v>
      </c>
      <c r="C100">
        <f t="shared" si="12"/>
        <v>5</v>
      </c>
      <c r="D100">
        <f t="shared" si="13"/>
        <v>0</v>
      </c>
      <c r="E100">
        <f t="shared" si="17"/>
        <v>2118.7692307692305</v>
      </c>
      <c r="F100">
        <f t="shared" si="15"/>
        <v>0</v>
      </c>
      <c r="G100">
        <f t="shared" si="16"/>
        <v>0</v>
      </c>
    </row>
    <row r="101" spans="1:7" x14ac:dyDescent="0.25">
      <c r="A101">
        <f t="shared" si="10"/>
        <v>0</v>
      </c>
      <c r="B101">
        <f t="shared" si="11"/>
        <v>1</v>
      </c>
      <c r="C101">
        <f t="shared" si="12"/>
        <v>5</v>
      </c>
      <c r="D101">
        <f t="shared" si="13"/>
        <v>0</v>
      </c>
      <c r="E101">
        <f t="shared" si="17"/>
        <v>4954.2307692307695</v>
      </c>
      <c r="F101">
        <f t="shared" si="15"/>
        <v>0</v>
      </c>
      <c r="G101">
        <f t="shared" si="16"/>
        <v>0</v>
      </c>
    </row>
    <row r="102" spans="1:7" x14ac:dyDescent="0.25">
      <c r="A102">
        <f t="shared" si="10"/>
        <v>0</v>
      </c>
      <c r="B102">
        <f t="shared" si="11"/>
        <v>1.5</v>
      </c>
      <c r="C102">
        <f t="shared" si="12"/>
        <v>5</v>
      </c>
      <c r="D102">
        <f t="shared" si="13"/>
        <v>0</v>
      </c>
      <c r="E102">
        <f t="shared" si="17"/>
        <v>4607.3076923076915</v>
      </c>
      <c r="F102">
        <f t="shared" si="15"/>
        <v>0</v>
      </c>
      <c r="G102">
        <f t="shared" si="16"/>
        <v>0</v>
      </c>
    </row>
    <row r="103" spans="1:7" x14ac:dyDescent="0.25">
      <c r="A103">
        <f t="shared" si="10"/>
        <v>0</v>
      </c>
      <c r="B103">
        <f t="shared" si="11"/>
        <v>2</v>
      </c>
      <c r="C103">
        <f t="shared" si="12"/>
        <v>5</v>
      </c>
      <c r="D103">
        <f t="shared" si="13"/>
        <v>0</v>
      </c>
      <c r="E103">
        <f t="shared" si="17"/>
        <v>3143.4615384615381</v>
      </c>
      <c r="F103">
        <f t="shared" si="15"/>
        <v>0</v>
      </c>
      <c r="G103">
        <f t="shared" si="16"/>
        <v>0</v>
      </c>
    </row>
    <row r="104" spans="1:7" x14ac:dyDescent="0.25">
      <c r="A104">
        <f t="shared" si="10"/>
        <v>0</v>
      </c>
      <c r="B104">
        <f t="shared" si="11"/>
        <v>0.5</v>
      </c>
      <c r="C104">
        <f t="shared" si="12"/>
        <v>6</v>
      </c>
      <c r="D104">
        <f t="shared" si="13"/>
        <v>0</v>
      </c>
      <c r="E104">
        <f t="shared" si="17"/>
        <v>1820.9230769230767</v>
      </c>
      <c r="F104">
        <f t="shared" si="15"/>
        <v>0</v>
      </c>
      <c r="G104">
        <f t="shared" si="16"/>
        <v>0</v>
      </c>
    </row>
    <row r="105" spans="1:7" x14ac:dyDescent="0.25">
      <c r="A105">
        <f t="shared" si="10"/>
        <v>0</v>
      </c>
      <c r="B105">
        <f t="shared" si="11"/>
        <v>1</v>
      </c>
      <c r="C105">
        <f t="shared" si="12"/>
        <v>6</v>
      </c>
      <c r="D105">
        <f t="shared" si="13"/>
        <v>0</v>
      </c>
      <c r="E105">
        <f t="shared" si="17"/>
        <v>5314.6923076923076</v>
      </c>
      <c r="F105">
        <f t="shared" si="15"/>
        <v>0</v>
      </c>
      <c r="G105">
        <f t="shared" si="16"/>
        <v>0</v>
      </c>
    </row>
    <row r="106" spans="1:7" x14ac:dyDescent="0.25">
      <c r="A106">
        <f t="shared" si="10"/>
        <v>0</v>
      </c>
      <c r="B106">
        <f t="shared" si="11"/>
        <v>1.5</v>
      </c>
      <c r="C106">
        <f t="shared" si="12"/>
        <v>6</v>
      </c>
      <c r="D106">
        <f t="shared" si="13"/>
        <v>0</v>
      </c>
      <c r="E106">
        <f t="shared" si="17"/>
        <v>5184.3846153846143</v>
      </c>
      <c r="F106">
        <f t="shared" si="15"/>
        <v>0</v>
      </c>
      <c r="G106">
        <f t="shared" si="16"/>
        <v>0</v>
      </c>
    </row>
    <row r="107" spans="1:7" x14ac:dyDescent="0.25">
      <c r="A107">
        <f t="shared" si="10"/>
        <v>0</v>
      </c>
      <c r="B107">
        <f t="shared" si="11"/>
        <v>2</v>
      </c>
      <c r="C107">
        <f t="shared" si="12"/>
        <v>6</v>
      </c>
      <c r="D107">
        <f t="shared" si="13"/>
        <v>0</v>
      </c>
      <c r="E107">
        <f t="shared" si="17"/>
        <v>4344.9999999999991</v>
      </c>
      <c r="F107">
        <f t="shared" si="15"/>
        <v>0</v>
      </c>
      <c r="G107">
        <f t="shared" si="16"/>
        <v>0</v>
      </c>
    </row>
    <row r="108" spans="1:7" x14ac:dyDescent="0.25">
      <c r="A108">
        <f t="shared" si="10"/>
        <v>0</v>
      </c>
      <c r="B108">
        <f t="shared" si="11"/>
        <v>0.5</v>
      </c>
      <c r="C108">
        <f t="shared" si="12"/>
        <v>8</v>
      </c>
      <c r="D108">
        <f t="shared" si="13"/>
        <v>0</v>
      </c>
      <c r="E108">
        <f t="shared" si="17"/>
        <v>1658.4615384615383</v>
      </c>
      <c r="F108">
        <f t="shared" si="15"/>
        <v>0</v>
      </c>
      <c r="G108">
        <f t="shared" si="16"/>
        <v>0</v>
      </c>
    </row>
    <row r="109" spans="1:7" x14ac:dyDescent="0.25">
      <c r="A109">
        <f t="shared" si="10"/>
        <v>0</v>
      </c>
      <c r="B109">
        <f t="shared" si="11"/>
        <v>1</v>
      </c>
      <c r="C109">
        <f t="shared" si="12"/>
        <v>8</v>
      </c>
      <c r="D109">
        <f t="shared" si="13"/>
        <v>0</v>
      </c>
      <c r="E109">
        <f t="shared" si="17"/>
        <v>6131.2307692307686</v>
      </c>
      <c r="F109">
        <f t="shared" si="15"/>
        <v>0</v>
      </c>
      <c r="G109">
        <f t="shared" si="16"/>
        <v>0</v>
      </c>
    </row>
    <row r="110" spans="1:7" x14ac:dyDescent="0.25">
      <c r="A110">
        <f t="shared" si="10"/>
        <v>0</v>
      </c>
      <c r="B110">
        <f t="shared" si="11"/>
        <v>1.5</v>
      </c>
      <c r="C110">
        <f t="shared" si="12"/>
        <v>8</v>
      </c>
      <c r="D110">
        <f t="shared" si="13"/>
        <v>0</v>
      </c>
      <c r="E110">
        <f t="shared" si="17"/>
        <v>5727.6153846153848</v>
      </c>
      <c r="F110">
        <f t="shared" si="15"/>
        <v>0</v>
      </c>
      <c r="G110">
        <f t="shared" si="16"/>
        <v>0</v>
      </c>
    </row>
    <row r="111" spans="1:7" x14ac:dyDescent="0.25">
      <c r="A111">
        <f t="shared" si="10"/>
        <v>0</v>
      </c>
      <c r="B111">
        <f t="shared" si="11"/>
        <v>2</v>
      </c>
      <c r="C111">
        <f t="shared" si="12"/>
        <v>8</v>
      </c>
      <c r="D111">
        <f t="shared" si="13"/>
        <v>0</v>
      </c>
      <c r="E111">
        <f t="shared" si="17"/>
        <v>5325.6923076923076</v>
      </c>
      <c r="F111">
        <f t="shared" si="15"/>
        <v>0</v>
      </c>
      <c r="G111">
        <f t="shared" si="16"/>
        <v>0</v>
      </c>
    </row>
    <row r="112" spans="1:7" x14ac:dyDescent="0.25">
      <c r="A112">
        <f t="shared" si="10"/>
        <v>0</v>
      </c>
      <c r="B112">
        <f t="shared" si="11"/>
        <v>0.5</v>
      </c>
      <c r="C112">
        <f t="shared" si="12"/>
        <v>10</v>
      </c>
      <c r="D112">
        <f t="shared" si="13"/>
        <v>0</v>
      </c>
      <c r="E112">
        <f t="shared" si="17"/>
        <v>1857.3076923076922</v>
      </c>
      <c r="F112">
        <f t="shared" si="15"/>
        <v>0</v>
      </c>
      <c r="G112">
        <f t="shared" si="16"/>
        <v>0</v>
      </c>
    </row>
    <row r="113" spans="1:7" x14ac:dyDescent="0.25">
      <c r="A113">
        <f t="shared" si="10"/>
        <v>0</v>
      </c>
      <c r="B113">
        <f t="shared" si="11"/>
        <v>1</v>
      </c>
      <c r="C113">
        <f t="shared" si="12"/>
        <v>10</v>
      </c>
      <c r="D113">
        <f t="shared" si="13"/>
        <v>0</v>
      </c>
      <c r="E113">
        <f t="shared" si="17"/>
        <v>5673.4615384615381</v>
      </c>
      <c r="F113">
        <f t="shared" si="15"/>
        <v>0</v>
      </c>
      <c r="G113">
        <f t="shared" si="16"/>
        <v>0</v>
      </c>
    </row>
    <row r="114" spans="1:7" x14ac:dyDescent="0.25">
      <c r="A114">
        <f t="shared" si="10"/>
        <v>0</v>
      </c>
      <c r="B114">
        <f t="shared" si="11"/>
        <v>1.5</v>
      </c>
      <c r="C114">
        <f t="shared" si="12"/>
        <v>10</v>
      </c>
      <c r="D114">
        <f t="shared" si="13"/>
        <v>0</v>
      </c>
      <c r="E114">
        <f t="shared" si="17"/>
        <v>5736.9230769230762</v>
      </c>
      <c r="F114">
        <f t="shared" si="15"/>
        <v>0</v>
      </c>
      <c r="G114">
        <f t="shared" si="16"/>
        <v>0</v>
      </c>
    </row>
    <row r="115" spans="1:7" x14ac:dyDescent="0.25">
      <c r="A115">
        <f t="shared" si="10"/>
        <v>0</v>
      </c>
      <c r="B115">
        <f t="shared" si="11"/>
        <v>2</v>
      </c>
      <c r="C115">
        <f t="shared" si="12"/>
        <v>10</v>
      </c>
      <c r="D115">
        <f t="shared" si="13"/>
        <v>0</v>
      </c>
      <c r="E115">
        <f t="shared" si="17"/>
        <v>5615.0769230769229</v>
      </c>
      <c r="F115">
        <f t="shared" si="15"/>
        <v>0</v>
      </c>
      <c r="G115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GWm05</vt:lpstr>
      <vt:lpstr>GWm02</vt:lpstr>
      <vt:lpstr>GWm08</vt:lpstr>
      <vt:lpstr>GWBW05</vt:lpstr>
      <vt:lpstr>GWBW075</vt:lpstr>
      <vt:lpstr>BW 分布</vt:lpstr>
      <vt:lpstr>cost func</vt:lpstr>
      <vt:lpstr>實作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2017-01-18T15:51:33Z</dcterms:modified>
</cp:coreProperties>
</file>